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ЦяКнига" defaultThemeVersion="124226"/>
  <bookViews>
    <workbookView xWindow="0" yWindow="120" windowWidth="20730" windowHeight="11640" firstSheet="43" activeTab="53"/>
  </bookViews>
  <sheets>
    <sheet name="тест" sheetId="1" state="hidden" r:id="rId1"/>
    <sheet name="попередній" sheetId="5" state="hidden" r:id="rId2"/>
    <sheet name="05.01.2015" sheetId="7" r:id="rId3"/>
    <sheet name="12.01.2015" sheetId="8" r:id="rId4"/>
    <sheet name="19.01.2015" sheetId="9" r:id="rId5"/>
    <sheet name="26.01.2015" sheetId="10" r:id="rId6"/>
    <sheet name="2.02.2015" sheetId="11" r:id="rId7"/>
    <sheet name="9.02.2015" sheetId="12" r:id="rId8"/>
    <sheet name="16.02.2015" sheetId="13" r:id="rId9"/>
    <sheet name="23.02.2015" sheetId="14" r:id="rId10"/>
    <sheet name="02.03.2015" sheetId="15" r:id="rId11"/>
    <sheet name="10.03.2015" sheetId="16" r:id="rId12"/>
    <sheet name="16.03.2015" sheetId="17" r:id="rId13"/>
    <sheet name="23.03.2015" sheetId="18" r:id="rId14"/>
    <sheet name="30.03.2015" sheetId="19" r:id="rId15"/>
    <sheet name="06.04.2015" sheetId="20" r:id="rId16"/>
    <sheet name="14.04.2015" sheetId="21" r:id="rId17"/>
    <sheet name="20.04.2015" sheetId="22" r:id="rId18"/>
    <sheet name="27.04.2015" sheetId="23" r:id="rId19"/>
    <sheet name="05.05.2015" sheetId="24" r:id="rId20"/>
    <sheet name="12.05.2015" sheetId="25" r:id="rId21"/>
    <sheet name="18.05.2015" sheetId="26" r:id="rId22"/>
    <sheet name="25.05.2015" sheetId="27" r:id="rId23"/>
    <sheet name="2.06.2015" sheetId="28" r:id="rId24"/>
    <sheet name="8.06.2015" sheetId="29" r:id="rId25"/>
    <sheet name="15.06.2015" sheetId="30" r:id="rId26"/>
    <sheet name="22.06.2015" sheetId="31" r:id="rId27"/>
    <sheet name="30.06.2015" sheetId="32" r:id="rId28"/>
    <sheet name="06.07.2015" sheetId="33" r:id="rId29"/>
    <sheet name="13.07.2015" sheetId="34" r:id="rId30"/>
    <sheet name="20.07.2015" sheetId="35" r:id="rId31"/>
    <sheet name="27.07.2015" sheetId="36" r:id="rId32"/>
    <sheet name="10.08.2015" sheetId="37" r:id="rId33"/>
    <sheet name="17.08.2015" sheetId="38" r:id="rId34"/>
    <sheet name="25.08.2015" sheetId="39" r:id="rId35"/>
    <sheet name="31.08.2015" sheetId="40" r:id="rId36"/>
    <sheet name="07.09.2015" sheetId="41" r:id="rId37"/>
    <sheet name="14.09.2015" sheetId="42" r:id="rId38"/>
    <sheet name="21.09.2015" sheetId="43" r:id="rId39"/>
    <sheet name="28.09.2015" sheetId="44" r:id="rId40"/>
    <sheet name="05.10.2015" sheetId="46" r:id="rId41"/>
    <sheet name="12.10.2015" sheetId="47" r:id="rId42"/>
    <sheet name="19.10.2015" sheetId="48" r:id="rId43"/>
    <sheet name="26.10.2015" sheetId="49" r:id="rId44"/>
    <sheet name="02.11.2015" sheetId="50" r:id="rId45"/>
    <sheet name="09.11.2015" sheetId="51" r:id="rId46"/>
    <sheet name="16.11.2015" sheetId="52" r:id="rId47"/>
    <sheet name="23.11.2015" sheetId="53" r:id="rId48"/>
    <sheet name="30.11.2015" sheetId="54" r:id="rId49"/>
    <sheet name="07.12.2015" sheetId="55" r:id="rId50"/>
    <sheet name="14.12.2015" sheetId="56" r:id="rId51"/>
    <sheet name="21.12.2015" sheetId="57" r:id="rId52"/>
    <sheet name="28.12.2015" sheetId="58" r:id="rId53"/>
    <sheet name="31.12.2015" sheetId="59" r:id="rId54"/>
  </sheets>
  <definedNames>
    <definedName name="_xlnm._FilterDatabase" localSheetId="44" hidden="1">'02.11.2015'!$A$7:$AI$100</definedName>
    <definedName name="_xlnm._FilterDatabase" localSheetId="40" hidden="1">'05.10.2015'!$A$7:$AI$100</definedName>
    <definedName name="_xlnm._FilterDatabase" localSheetId="28" hidden="1">'06.07.2015'!$A$7:$AI$100</definedName>
    <definedName name="_xlnm._FilterDatabase" localSheetId="36" hidden="1">'07.09.2015'!$A$7:$AI$100</definedName>
    <definedName name="_xlnm._FilterDatabase" localSheetId="49" hidden="1">'07.12.2015'!$A$7:$AI$100</definedName>
    <definedName name="_xlnm._FilterDatabase" localSheetId="45" hidden="1">'09.11.2015'!$A$7:$AI$100</definedName>
    <definedName name="_xlnm._FilterDatabase" localSheetId="32" hidden="1">'10.08.2015'!$A$7:$AI$100</definedName>
    <definedName name="_xlnm._FilterDatabase" localSheetId="20" hidden="1">'12.05.2015'!$A$7:$AI$100</definedName>
    <definedName name="_xlnm._FilterDatabase" localSheetId="41" hidden="1">'12.10.2015'!$A$7:$AI$100</definedName>
    <definedName name="_xlnm._FilterDatabase" localSheetId="29" hidden="1">'13.07.2015'!$A$7:$AI$100</definedName>
    <definedName name="_xlnm._FilterDatabase" localSheetId="37" hidden="1">'14.09.2015'!$A$7:$AI$100</definedName>
    <definedName name="_xlnm._FilterDatabase" localSheetId="50" hidden="1">'14.12.2015'!$A$7:$AI$100</definedName>
    <definedName name="_xlnm._FilterDatabase" localSheetId="25" hidden="1">'15.06.2015'!$A$7:$AI$100</definedName>
    <definedName name="_xlnm._FilterDatabase" localSheetId="46" hidden="1">'16.11.2015'!$A$7:$AI$100</definedName>
    <definedName name="_xlnm._FilterDatabase" localSheetId="33" hidden="1">'17.08.2015'!$A$7:$AI$100</definedName>
    <definedName name="_xlnm._FilterDatabase" localSheetId="21" hidden="1">'18.05.2015'!$A$7:$AI$100</definedName>
    <definedName name="_xlnm._FilterDatabase" localSheetId="42" hidden="1">'19.10.2015'!$A$7:$AI$100</definedName>
    <definedName name="_xlnm._FilterDatabase" localSheetId="23" hidden="1">'2.06.2015'!$A$7:$AI$100</definedName>
    <definedName name="_xlnm._FilterDatabase" localSheetId="30" hidden="1">'20.07.2015'!$A$7:$AI$100</definedName>
    <definedName name="_xlnm._FilterDatabase" localSheetId="38" hidden="1">'21.09.2015'!$A$7:$AI$100</definedName>
    <definedName name="_xlnm._FilterDatabase" localSheetId="51" hidden="1">'21.12.2015'!$A$7:$AI$100</definedName>
    <definedName name="_xlnm._FilterDatabase" localSheetId="26" hidden="1">'22.06.2015'!$A$7:$AI$100</definedName>
    <definedName name="_xlnm._FilterDatabase" localSheetId="47" hidden="1">'23.11.2015'!$A$7:$AI$100</definedName>
    <definedName name="_xlnm._FilterDatabase" localSheetId="22" hidden="1">'25.05.2015'!$A$7:$AI$100</definedName>
    <definedName name="_xlnm._FilterDatabase" localSheetId="34" hidden="1">'25.08.2015'!$A$7:$AI$100</definedName>
    <definedName name="_xlnm._FilterDatabase" localSheetId="43" hidden="1">'26.10.2015'!$A$7:$AI$100</definedName>
    <definedName name="_xlnm._FilterDatabase" localSheetId="31" hidden="1">'27.07.2015'!$A$7:$AI$100</definedName>
    <definedName name="_xlnm._FilterDatabase" localSheetId="39" hidden="1">'28.09.2015'!$A$7:$AI$100</definedName>
    <definedName name="_xlnm._FilterDatabase" localSheetId="52" hidden="1">'28.12.2015'!$A$7:$AI$100</definedName>
    <definedName name="_xlnm._FilterDatabase" localSheetId="27" hidden="1">'30.06.2015'!$A$7:$AI$100</definedName>
    <definedName name="_xlnm._FilterDatabase" localSheetId="48" hidden="1">'30.11.2015'!$A$7:$AI$100</definedName>
    <definedName name="_xlnm._FilterDatabase" localSheetId="35" hidden="1">'31.08.2015'!$A$7:$AI$100</definedName>
    <definedName name="_xlnm._FilterDatabase" localSheetId="53" hidden="1">'31.12.2015'!$A$7:$AI$100</definedName>
    <definedName name="_xlnm._FilterDatabase" localSheetId="24" hidden="1">'8.06.2015'!$A$7:$AI$100</definedName>
    <definedName name="_xlnm._FilterDatabase" localSheetId="1" hidden="1">попередній!$A$7:$A$8</definedName>
    <definedName name="_xlnm._FilterDatabase" localSheetId="0" hidden="1">тест!$A$7:$A$8</definedName>
  </definedNames>
  <calcPr calcId="144525" iterateDelta="1E-4"/>
</workbook>
</file>

<file path=xl/calcChain.xml><?xml version="1.0" encoding="utf-8"?>
<calcChain xmlns="http://schemas.openxmlformats.org/spreadsheetml/2006/main">
  <c r="AH100" i="59" l="1"/>
  <c r="AG100" i="59"/>
  <c r="AJ100" i="59" s="1"/>
  <c r="AJ99" i="59"/>
  <c r="AI99" i="59"/>
  <c r="AJ98" i="59"/>
  <c r="AI98" i="59"/>
  <c r="AJ97" i="59"/>
  <c r="AI97" i="59"/>
  <c r="AJ96" i="59"/>
  <c r="AI96" i="59"/>
  <c r="AJ95" i="59"/>
  <c r="AI95" i="59"/>
  <c r="AJ94" i="59"/>
  <c r="AI94" i="59"/>
  <c r="AJ93" i="59"/>
  <c r="AI93" i="59"/>
  <c r="AJ92" i="59"/>
  <c r="AI92" i="59"/>
  <c r="AJ91" i="59"/>
  <c r="AI91" i="59"/>
  <c r="AJ90" i="59"/>
  <c r="AI90" i="59"/>
  <c r="AJ89" i="59"/>
  <c r="AI89" i="59"/>
  <c r="AJ88" i="59"/>
  <c r="AI88" i="59"/>
  <c r="AJ87" i="59"/>
  <c r="AI87" i="59"/>
  <c r="AJ86" i="59"/>
  <c r="AI86" i="59"/>
  <c r="AJ85" i="59"/>
  <c r="AI85" i="59"/>
  <c r="AJ84" i="59"/>
  <c r="AI84" i="59"/>
  <c r="AJ83" i="59"/>
  <c r="AI83" i="59"/>
  <c r="AJ82" i="59"/>
  <c r="AI82" i="59"/>
  <c r="AJ81" i="59"/>
  <c r="AI81" i="59"/>
  <c r="AJ80" i="59"/>
  <c r="AI80" i="59"/>
  <c r="AJ79" i="59"/>
  <c r="AI79" i="59"/>
  <c r="AJ78" i="59"/>
  <c r="AI78" i="59"/>
  <c r="AJ77" i="59"/>
  <c r="AI77" i="59"/>
  <c r="AJ76" i="59"/>
  <c r="AI76" i="59"/>
  <c r="AJ75" i="59"/>
  <c r="AI75" i="59"/>
  <c r="AJ74" i="59"/>
  <c r="AI74" i="59"/>
  <c r="AJ73" i="59"/>
  <c r="AI73" i="59"/>
  <c r="AJ72" i="59"/>
  <c r="AI72" i="59"/>
  <c r="AJ71" i="59"/>
  <c r="AI71" i="59"/>
  <c r="AJ70" i="59"/>
  <c r="AI70" i="59"/>
  <c r="AJ69" i="59"/>
  <c r="AI69" i="59"/>
  <c r="AJ68" i="59"/>
  <c r="AI68" i="59"/>
  <c r="AJ67" i="59"/>
  <c r="AI67" i="59"/>
  <c r="AJ66" i="59"/>
  <c r="AI66" i="59"/>
  <c r="AJ65" i="59"/>
  <c r="AI65" i="59"/>
  <c r="AJ64" i="59"/>
  <c r="AI64" i="59"/>
  <c r="AJ63" i="59"/>
  <c r="AI63" i="59"/>
  <c r="AJ62" i="59"/>
  <c r="AI62" i="59"/>
  <c r="AJ61" i="59"/>
  <c r="AI61" i="59"/>
  <c r="AJ60" i="59"/>
  <c r="AI60" i="59"/>
  <c r="AJ59" i="59"/>
  <c r="AI59" i="59"/>
  <c r="AJ58" i="59"/>
  <c r="AI58" i="59"/>
  <c r="AJ57" i="59"/>
  <c r="AI57" i="59"/>
  <c r="AJ56" i="59"/>
  <c r="AI56" i="59"/>
  <c r="AJ55" i="59"/>
  <c r="AI55" i="59"/>
  <c r="AJ54" i="59"/>
  <c r="AI54" i="59"/>
  <c r="AJ53" i="59"/>
  <c r="AI53" i="59"/>
  <c r="AJ52" i="59"/>
  <c r="AI52" i="59"/>
  <c r="AJ51" i="59"/>
  <c r="AI51" i="59"/>
  <c r="AJ50" i="59"/>
  <c r="AI50" i="59"/>
  <c r="AJ49" i="59"/>
  <c r="AI49" i="59"/>
  <c r="AJ48" i="59"/>
  <c r="AI48" i="59"/>
  <c r="AJ47" i="59"/>
  <c r="AI47" i="59"/>
  <c r="AJ46" i="59"/>
  <c r="AI46" i="59"/>
  <c r="AJ45" i="59"/>
  <c r="AI45" i="59"/>
  <c r="AJ44" i="59"/>
  <c r="AI44" i="59"/>
  <c r="AJ43" i="59"/>
  <c r="AI43" i="59"/>
  <c r="AJ42" i="59"/>
  <c r="AI42" i="59"/>
  <c r="AJ41" i="59"/>
  <c r="AI41" i="59"/>
  <c r="AJ40" i="59"/>
  <c r="AI40" i="59"/>
  <c r="AJ39" i="59"/>
  <c r="AI39" i="59"/>
  <c r="AJ38" i="59"/>
  <c r="AI38" i="59"/>
  <c r="AJ37" i="59"/>
  <c r="AI37" i="59"/>
  <c r="AJ36" i="59"/>
  <c r="AI36" i="59"/>
  <c r="AJ35" i="59"/>
  <c r="AI35" i="59"/>
  <c r="AJ34" i="59"/>
  <c r="AI34" i="59"/>
  <c r="AJ33" i="59"/>
  <c r="AI33" i="59"/>
  <c r="AJ32" i="59"/>
  <c r="AI32" i="59"/>
  <c r="AJ31" i="59"/>
  <c r="AI31" i="59"/>
  <c r="AJ30" i="59"/>
  <c r="AI30" i="59"/>
  <c r="AJ29" i="59"/>
  <c r="AI29" i="59"/>
  <c r="AJ28" i="59"/>
  <c r="AI28" i="59"/>
  <c r="AJ27" i="59"/>
  <c r="AI27" i="59"/>
  <c r="AJ26" i="59"/>
  <c r="AI26" i="59"/>
  <c r="AJ25" i="59"/>
  <c r="AI25" i="59"/>
  <c r="AJ24" i="59"/>
  <c r="AI24" i="59"/>
  <c r="AJ23" i="59"/>
  <c r="AI23" i="59"/>
  <c r="AJ22" i="59"/>
  <c r="AI22" i="59"/>
  <c r="AJ21" i="59"/>
  <c r="AI21" i="59"/>
  <c r="AJ20" i="59"/>
  <c r="AI20" i="59"/>
  <c r="AJ19" i="59"/>
  <c r="AI19" i="59"/>
  <c r="AJ18" i="59"/>
  <c r="AI18" i="59"/>
  <c r="AJ17" i="59"/>
  <c r="AI17" i="59"/>
  <c r="AJ16" i="59"/>
  <c r="AI16" i="59"/>
  <c r="AJ15" i="59"/>
  <c r="AI15" i="59"/>
  <c r="AJ14" i="59"/>
  <c r="AI14" i="59"/>
  <c r="AJ13" i="59"/>
  <c r="AI13" i="59"/>
  <c r="AJ12" i="59"/>
  <c r="AI12" i="59"/>
  <c r="AJ11" i="59"/>
  <c r="AI11" i="59"/>
  <c r="AJ10" i="59"/>
  <c r="AI10" i="59"/>
  <c r="AJ9" i="59"/>
  <c r="AI9" i="59"/>
  <c r="AJ8" i="59"/>
  <c r="AI8" i="59"/>
  <c r="AI100" i="59" s="1"/>
  <c r="B6" i="59"/>
  <c r="C6" i="59" s="1"/>
  <c r="D6" i="59" s="1"/>
  <c r="E6" i="59" s="1"/>
  <c r="F6" i="59" s="1"/>
  <c r="G6" i="59" s="1"/>
  <c r="H6" i="59" s="1"/>
  <c r="I6" i="59" s="1"/>
  <c r="J6" i="59" s="1"/>
  <c r="K6" i="59" s="1"/>
  <c r="L6" i="59" l="1"/>
  <c r="M6" i="59" s="1"/>
  <c r="N6" i="59" s="1"/>
  <c r="O6" i="59" s="1"/>
  <c r="P6" i="59" s="1"/>
  <c r="N4" i="59"/>
  <c r="AH100" i="58"/>
  <c r="AG100" i="58"/>
  <c r="AJ100" i="58" s="1"/>
  <c r="AJ99" i="58"/>
  <c r="AI99" i="58"/>
  <c r="AJ98" i="58"/>
  <c r="AI98" i="58"/>
  <c r="AJ97" i="58"/>
  <c r="AI97" i="58"/>
  <c r="AJ96" i="58"/>
  <c r="AI96" i="58"/>
  <c r="AJ95" i="58"/>
  <c r="AI95" i="58"/>
  <c r="AJ94" i="58"/>
  <c r="AI94" i="58"/>
  <c r="AJ93" i="58"/>
  <c r="AI93" i="58"/>
  <c r="AJ92" i="58"/>
  <c r="AI92" i="58"/>
  <c r="AJ91" i="58"/>
  <c r="AI91" i="58"/>
  <c r="AJ90" i="58"/>
  <c r="AI90" i="58"/>
  <c r="AJ89" i="58"/>
  <c r="AI89" i="58"/>
  <c r="AJ88" i="58"/>
  <c r="AI88" i="58"/>
  <c r="AJ87" i="58"/>
  <c r="AI87" i="58"/>
  <c r="AJ86" i="58"/>
  <c r="AI86" i="58"/>
  <c r="AJ85" i="58"/>
  <c r="AI85" i="58"/>
  <c r="AJ84" i="58"/>
  <c r="AI84" i="58"/>
  <c r="AJ83" i="58"/>
  <c r="AI83" i="58"/>
  <c r="AJ82" i="58"/>
  <c r="AI82" i="58"/>
  <c r="AJ81" i="58"/>
  <c r="AI81" i="58"/>
  <c r="AJ80" i="58"/>
  <c r="AI80" i="58"/>
  <c r="AJ79" i="58"/>
  <c r="AI79" i="58"/>
  <c r="AJ78" i="58"/>
  <c r="AI78" i="58"/>
  <c r="AJ77" i="58"/>
  <c r="AI77" i="58"/>
  <c r="AJ76" i="58"/>
  <c r="AI76" i="58"/>
  <c r="AJ75" i="58"/>
  <c r="AI75" i="58"/>
  <c r="AJ74" i="58"/>
  <c r="AI74" i="58"/>
  <c r="AJ73" i="58"/>
  <c r="AI73" i="58"/>
  <c r="AJ72" i="58"/>
  <c r="AI72" i="58"/>
  <c r="AJ71" i="58"/>
  <c r="AI71" i="58"/>
  <c r="AJ70" i="58"/>
  <c r="AI70" i="58"/>
  <c r="AJ69" i="58"/>
  <c r="AI69" i="58"/>
  <c r="AJ68" i="58"/>
  <c r="AI68" i="58"/>
  <c r="AJ67" i="58"/>
  <c r="AI67" i="58"/>
  <c r="AJ66" i="58"/>
  <c r="AI66" i="58"/>
  <c r="AJ65" i="58"/>
  <c r="AI65" i="58"/>
  <c r="AJ64" i="58"/>
  <c r="AI64" i="58"/>
  <c r="AJ63" i="58"/>
  <c r="AI63" i="58"/>
  <c r="AJ62" i="58"/>
  <c r="AI62" i="58"/>
  <c r="AJ61" i="58"/>
  <c r="AI61" i="58"/>
  <c r="AJ60" i="58"/>
  <c r="AI60" i="58"/>
  <c r="AJ59" i="58"/>
  <c r="AI59" i="58"/>
  <c r="AJ58" i="58"/>
  <c r="AI58" i="58"/>
  <c r="AJ57" i="58"/>
  <c r="AI57" i="58"/>
  <c r="AJ56" i="58"/>
  <c r="AI56" i="58"/>
  <c r="AJ55" i="58"/>
  <c r="AI55" i="58"/>
  <c r="AJ54" i="58"/>
  <c r="AI54" i="58"/>
  <c r="AJ53" i="58"/>
  <c r="AI53" i="58"/>
  <c r="AJ52" i="58"/>
  <c r="AI52" i="58"/>
  <c r="AJ51" i="58"/>
  <c r="AI51" i="58"/>
  <c r="AJ50" i="58"/>
  <c r="AI50" i="58"/>
  <c r="AJ49" i="58"/>
  <c r="AI49" i="58"/>
  <c r="AJ48" i="58"/>
  <c r="AI48" i="58"/>
  <c r="AJ47" i="58"/>
  <c r="AI47" i="58"/>
  <c r="AJ46" i="58"/>
  <c r="AI46" i="58"/>
  <c r="AJ45" i="58"/>
  <c r="AI45" i="58"/>
  <c r="AJ44" i="58"/>
  <c r="AI44" i="58"/>
  <c r="AJ43" i="58"/>
  <c r="AI43" i="58"/>
  <c r="AJ42" i="58"/>
  <c r="AI42" i="58"/>
  <c r="AJ41" i="58"/>
  <c r="AI41" i="58"/>
  <c r="AJ40" i="58"/>
  <c r="AI40" i="58"/>
  <c r="AJ39" i="58"/>
  <c r="AI39" i="58"/>
  <c r="AJ38" i="58"/>
  <c r="AI38" i="58"/>
  <c r="AJ37" i="58"/>
  <c r="AI37" i="58"/>
  <c r="AJ36" i="58"/>
  <c r="AI36" i="58"/>
  <c r="AJ35" i="58"/>
  <c r="AI35" i="58"/>
  <c r="AJ34" i="58"/>
  <c r="AI34" i="58"/>
  <c r="AJ33" i="58"/>
  <c r="AI33" i="58"/>
  <c r="AJ32" i="58"/>
  <c r="AI32" i="58"/>
  <c r="AJ31" i="58"/>
  <c r="AI31" i="58"/>
  <c r="AJ30" i="58"/>
  <c r="AI30" i="58"/>
  <c r="AJ29" i="58"/>
  <c r="AI29" i="58"/>
  <c r="AJ28" i="58"/>
  <c r="AI28" i="58"/>
  <c r="AJ27" i="58"/>
  <c r="AI27" i="58"/>
  <c r="AJ26" i="58"/>
  <c r="AI26" i="58"/>
  <c r="AJ25" i="58"/>
  <c r="AI25" i="58"/>
  <c r="AJ24" i="58"/>
  <c r="AI24" i="58"/>
  <c r="AJ23" i="58"/>
  <c r="AI23" i="58"/>
  <c r="AJ22" i="58"/>
  <c r="AI22" i="58"/>
  <c r="AJ21" i="58"/>
  <c r="AI21" i="58"/>
  <c r="AJ20" i="58"/>
  <c r="AI20" i="58"/>
  <c r="AJ19" i="58"/>
  <c r="AI19" i="58"/>
  <c r="AJ18" i="58"/>
  <c r="AI18" i="58"/>
  <c r="AJ17" i="58"/>
  <c r="AI17" i="58"/>
  <c r="AJ16" i="58"/>
  <c r="AI16" i="58"/>
  <c r="AJ15" i="58"/>
  <c r="AI15" i="58"/>
  <c r="AJ14" i="58"/>
  <c r="AI14" i="58"/>
  <c r="AJ13" i="58"/>
  <c r="AI13" i="58"/>
  <c r="AJ12" i="58"/>
  <c r="AI12" i="58"/>
  <c r="AJ11" i="58"/>
  <c r="AI11" i="58"/>
  <c r="AJ10" i="58"/>
  <c r="AI10" i="58"/>
  <c r="AJ9" i="58"/>
  <c r="AI9" i="58"/>
  <c r="AJ8" i="58"/>
  <c r="AI8" i="58"/>
  <c r="AI100" i="58" s="1"/>
  <c r="B6" i="58"/>
  <c r="C6" i="58" s="1"/>
  <c r="D6" i="58" s="1"/>
  <c r="E6" i="58" s="1"/>
  <c r="F6" i="58" s="1"/>
  <c r="G6" i="58" s="1"/>
  <c r="H6" i="58" s="1"/>
  <c r="I6" i="58" s="1"/>
  <c r="J6" i="58" s="1"/>
  <c r="K6" i="58" s="1"/>
  <c r="Q6" i="59" l="1"/>
  <c r="R6" i="59" s="1"/>
  <c r="Q5" i="59"/>
  <c r="L6" i="58"/>
  <c r="M6" i="58" s="1"/>
  <c r="N6" i="58" s="1"/>
  <c r="O6" i="58" s="1"/>
  <c r="P6" i="58" s="1"/>
  <c r="N4" i="58"/>
  <c r="AH100" i="57"/>
  <c r="AG100" i="57"/>
  <c r="AJ100" i="57" s="1"/>
  <c r="AJ99" i="57"/>
  <c r="AI99" i="57"/>
  <c r="AJ98" i="57"/>
  <c r="AI98" i="57"/>
  <c r="AJ97" i="57"/>
  <c r="AI97" i="57"/>
  <c r="AJ96" i="57"/>
  <c r="AI96" i="57"/>
  <c r="AJ95" i="57"/>
  <c r="AI95" i="57"/>
  <c r="AJ94" i="57"/>
  <c r="AI94" i="57"/>
  <c r="AJ93" i="57"/>
  <c r="AI93" i="57"/>
  <c r="AJ92" i="57"/>
  <c r="AI92" i="57"/>
  <c r="AJ91" i="57"/>
  <c r="AI91" i="57"/>
  <c r="AJ90" i="57"/>
  <c r="AI90" i="57"/>
  <c r="AJ89" i="57"/>
  <c r="AI89" i="57"/>
  <c r="AJ88" i="57"/>
  <c r="AI88" i="57"/>
  <c r="AJ87" i="57"/>
  <c r="AI87" i="57"/>
  <c r="AJ86" i="57"/>
  <c r="AI86" i="57"/>
  <c r="AJ85" i="57"/>
  <c r="AI85" i="57"/>
  <c r="AJ84" i="57"/>
  <c r="AI84" i="57"/>
  <c r="AJ83" i="57"/>
  <c r="AI83" i="57"/>
  <c r="AJ82" i="57"/>
  <c r="AI82" i="57"/>
  <c r="AJ81" i="57"/>
  <c r="AI81" i="57"/>
  <c r="AJ80" i="57"/>
  <c r="AI80" i="57"/>
  <c r="AJ79" i="57"/>
  <c r="AI79" i="57"/>
  <c r="AJ78" i="57"/>
  <c r="AI78" i="57"/>
  <c r="AJ77" i="57"/>
  <c r="AI77" i="57"/>
  <c r="AJ76" i="57"/>
  <c r="AI76" i="57"/>
  <c r="AJ75" i="57"/>
  <c r="AI75" i="57"/>
  <c r="AJ74" i="57"/>
  <c r="AI74" i="57"/>
  <c r="AJ73" i="57"/>
  <c r="AI73" i="57"/>
  <c r="AJ72" i="57"/>
  <c r="AI72" i="57"/>
  <c r="AJ71" i="57"/>
  <c r="AI71" i="57"/>
  <c r="AJ70" i="57"/>
  <c r="AI70" i="57"/>
  <c r="AJ69" i="57"/>
  <c r="AI69" i="57"/>
  <c r="AJ68" i="57"/>
  <c r="AI68" i="57"/>
  <c r="AJ67" i="57"/>
  <c r="AI67" i="57"/>
  <c r="AJ66" i="57"/>
  <c r="AI66" i="57"/>
  <c r="AJ65" i="57"/>
  <c r="AI65" i="57"/>
  <c r="AJ64" i="57"/>
  <c r="AI64" i="57"/>
  <c r="AJ63" i="57"/>
  <c r="AI63" i="57"/>
  <c r="AJ62" i="57"/>
  <c r="AI62" i="57"/>
  <c r="AJ61" i="57"/>
  <c r="AI61" i="57"/>
  <c r="AJ60" i="57"/>
  <c r="AI60" i="57"/>
  <c r="AJ59" i="57"/>
  <c r="AI59" i="57"/>
  <c r="AJ58" i="57"/>
  <c r="AI58" i="57"/>
  <c r="AJ57" i="57"/>
  <c r="AI57" i="57"/>
  <c r="AJ56" i="57"/>
  <c r="AI56" i="57"/>
  <c r="AJ55" i="57"/>
  <c r="AI55" i="57"/>
  <c r="AJ54" i="57"/>
  <c r="AI54" i="57"/>
  <c r="AJ53" i="57"/>
  <c r="AI53" i="57"/>
  <c r="AJ52" i="57"/>
  <c r="AI52" i="57"/>
  <c r="AJ51" i="57"/>
  <c r="AI51" i="57"/>
  <c r="AJ50" i="57"/>
  <c r="AI50" i="57"/>
  <c r="AJ49" i="57"/>
  <c r="AI49" i="57"/>
  <c r="AJ48" i="57"/>
  <c r="AI48" i="57"/>
  <c r="AJ47" i="57"/>
  <c r="AI47" i="57"/>
  <c r="AJ46" i="57"/>
  <c r="AI46" i="57"/>
  <c r="AJ45" i="57"/>
  <c r="AI45" i="57"/>
  <c r="AJ44" i="57"/>
  <c r="AI44" i="57"/>
  <c r="AJ43" i="57"/>
  <c r="AI43" i="57"/>
  <c r="AJ42" i="57"/>
  <c r="AI42" i="57"/>
  <c r="AJ41" i="57"/>
  <c r="AI41" i="57"/>
  <c r="AJ40" i="57"/>
  <c r="AI40" i="57"/>
  <c r="AJ39" i="57"/>
  <c r="AI39" i="57"/>
  <c r="AJ38" i="57"/>
  <c r="AI38" i="57"/>
  <c r="AJ37" i="57"/>
  <c r="AI37" i="57"/>
  <c r="AJ36" i="57"/>
  <c r="AI36" i="57"/>
  <c r="AJ35" i="57"/>
  <c r="AI35" i="57"/>
  <c r="AJ34" i="57"/>
  <c r="AI34" i="57"/>
  <c r="AJ33" i="57"/>
  <c r="AI33" i="57"/>
  <c r="AJ32" i="57"/>
  <c r="AI32" i="57"/>
  <c r="AJ31" i="57"/>
  <c r="AI31" i="57"/>
  <c r="AJ30" i="57"/>
  <c r="AI30" i="57"/>
  <c r="AJ29" i="57"/>
  <c r="AI29" i="57"/>
  <c r="AJ28" i="57"/>
  <c r="AI28" i="57"/>
  <c r="AJ27" i="57"/>
  <c r="AI27" i="57"/>
  <c r="AJ26" i="57"/>
  <c r="AI26" i="57"/>
  <c r="AJ25" i="57"/>
  <c r="AI25" i="57"/>
  <c r="AJ24" i="57"/>
  <c r="AI24" i="57"/>
  <c r="AJ23" i="57"/>
  <c r="AI23" i="57"/>
  <c r="AJ22" i="57"/>
  <c r="AI22" i="57"/>
  <c r="AJ21" i="57"/>
  <c r="AI21" i="57"/>
  <c r="AJ20" i="57"/>
  <c r="AI20" i="57"/>
  <c r="AJ19" i="57"/>
  <c r="AI19" i="57"/>
  <c r="AJ18" i="57"/>
  <c r="AI18" i="57"/>
  <c r="AJ17" i="57"/>
  <c r="AI17" i="57"/>
  <c r="AJ16" i="57"/>
  <c r="AI16" i="57"/>
  <c r="AJ15" i="57"/>
  <c r="AI15" i="57"/>
  <c r="AJ14" i="57"/>
  <c r="AI14" i="57"/>
  <c r="AJ13" i="57"/>
  <c r="AI13" i="57"/>
  <c r="AJ12" i="57"/>
  <c r="AI12" i="57"/>
  <c r="AJ11" i="57"/>
  <c r="AI11" i="57"/>
  <c r="AJ10" i="57"/>
  <c r="AI10" i="57"/>
  <c r="AJ9" i="57"/>
  <c r="AI9" i="57"/>
  <c r="AJ8" i="57"/>
  <c r="AI8" i="57"/>
  <c r="AI100" i="57" s="1"/>
  <c r="B6" i="57"/>
  <c r="C6" i="57" s="1"/>
  <c r="D6" i="57" s="1"/>
  <c r="E6" i="57" s="1"/>
  <c r="F6" i="57" s="1"/>
  <c r="G6" i="57" s="1"/>
  <c r="H6" i="57" s="1"/>
  <c r="I6" i="57" s="1"/>
  <c r="J6" i="57" s="1"/>
  <c r="K6" i="57" s="1"/>
  <c r="S6" i="59" l="1"/>
  <c r="T6" i="59" s="1"/>
  <c r="S5" i="59"/>
  <c r="Q6" i="58"/>
  <c r="R6" i="58" s="1"/>
  <c r="Q5" i="58"/>
  <c r="L6" i="57"/>
  <c r="M6" i="57" s="1"/>
  <c r="N6" i="57" s="1"/>
  <c r="O6" i="57" s="1"/>
  <c r="P6" i="57" s="1"/>
  <c r="N4" i="57"/>
  <c r="AH100" i="56"/>
  <c r="AG100" i="56"/>
  <c r="AJ100" i="56" s="1"/>
  <c r="AJ99" i="56"/>
  <c r="AI99" i="56"/>
  <c r="AJ98" i="56"/>
  <c r="AI98" i="56"/>
  <c r="AJ97" i="56"/>
  <c r="AI97" i="56"/>
  <c r="AJ96" i="56"/>
  <c r="AI96" i="56"/>
  <c r="AJ95" i="56"/>
  <c r="AI95" i="56"/>
  <c r="AJ94" i="56"/>
  <c r="AI94" i="56"/>
  <c r="AJ93" i="56"/>
  <c r="AI93" i="56"/>
  <c r="AJ92" i="56"/>
  <c r="AI92" i="56"/>
  <c r="AJ91" i="56"/>
  <c r="AI91" i="56"/>
  <c r="AJ90" i="56"/>
  <c r="AI90" i="56"/>
  <c r="AJ89" i="56"/>
  <c r="AI89" i="56"/>
  <c r="AJ88" i="56"/>
  <c r="AI88" i="56"/>
  <c r="AJ87" i="56"/>
  <c r="AI87" i="56"/>
  <c r="AJ86" i="56"/>
  <c r="AI86" i="56"/>
  <c r="AJ85" i="56"/>
  <c r="AI85" i="56"/>
  <c r="AJ84" i="56"/>
  <c r="AI84" i="56"/>
  <c r="AJ83" i="56"/>
  <c r="AI83" i="56"/>
  <c r="AJ82" i="56"/>
  <c r="AI82" i="56"/>
  <c r="AJ81" i="56"/>
  <c r="AI81" i="56"/>
  <c r="AJ80" i="56"/>
  <c r="AI80" i="56"/>
  <c r="AJ79" i="56"/>
  <c r="AI79" i="56"/>
  <c r="AJ78" i="56"/>
  <c r="AI78" i="56"/>
  <c r="AJ77" i="56"/>
  <c r="AI77" i="56"/>
  <c r="AJ76" i="56"/>
  <c r="AI76" i="56"/>
  <c r="AJ75" i="56"/>
  <c r="AI75" i="56"/>
  <c r="AJ74" i="56"/>
  <c r="AI74" i="56"/>
  <c r="AJ73" i="56"/>
  <c r="AI73" i="56"/>
  <c r="AJ72" i="56"/>
  <c r="AI72" i="56"/>
  <c r="AJ71" i="56"/>
  <c r="AI71" i="56"/>
  <c r="AJ70" i="56"/>
  <c r="AI70" i="56"/>
  <c r="AJ69" i="56"/>
  <c r="AI69" i="56"/>
  <c r="AJ68" i="56"/>
  <c r="AI68" i="56"/>
  <c r="AJ67" i="56"/>
  <c r="AI67" i="56"/>
  <c r="AJ66" i="56"/>
  <c r="AI66" i="56"/>
  <c r="AJ65" i="56"/>
  <c r="AI65" i="56"/>
  <c r="AJ64" i="56"/>
  <c r="AI64" i="56"/>
  <c r="AJ63" i="56"/>
  <c r="AI63" i="56"/>
  <c r="AJ62" i="56"/>
  <c r="AI62" i="56"/>
  <c r="AJ61" i="56"/>
  <c r="AI61" i="56"/>
  <c r="AJ60" i="56"/>
  <c r="AI60" i="56"/>
  <c r="AJ59" i="56"/>
  <c r="AI59" i="56"/>
  <c r="AJ58" i="56"/>
  <c r="AI58" i="56"/>
  <c r="AJ57" i="56"/>
  <c r="AI57" i="56"/>
  <c r="AJ56" i="56"/>
  <c r="AI56" i="56"/>
  <c r="AJ55" i="56"/>
  <c r="AI55" i="56"/>
  <c r="AJ54" i="56"/>
  <c r="AI54" i="56"/>
  <c r="AJ53" i="56"/>
  <c r="AI53" i="56"/>
  <c r="AJ52" i="56"/>
  <c r="AI52" i="56"/>
  <c r="AJ51" i="56"/>
  <c r="AI51" i="56"/>
  <c r="AJ50" i="56"/>
  <c r="AI50" i="56"/>
  <c r="AJ49" i="56"/>
  <c r="AI49" i="56"/>
  <c r="AJ48" i="56"/>
  <c r="AI48" i="56"/>
  <c r="AJ47" i="56"/>
  <c r="AI47" i="56"/>
  <c r="AJ46" i="56"/>
  <c r="AI46" i="56"/>
  <c r="AJ45" i="56"/>
  <c r="AI45" i="56"/>
  <c r="AJ44" i="56"/>
  <c r="AI44" i="56"/>
  <c r="AJ43" i="56"/>
  <c r="AI43" i="56"/>
  <c r="AJ42" i="56"/>
  <c r="AI42" i="56"/>
  <c r="AJ41" i="56"/>
  <c r="AI41" i="56"/>
  <c r="AJ40" i="56"/>
  <c r="AI40" i="56"/>
  <c r="AJ39" i="56"/>
  <c r="AI39" i="56"/>
  <c r="AJ38" i="56"/>
  <c r="AI38" i="56"/>
  <c r="AJ37" i="56"/>
  <c r="AI37" i="56"/>
  <c r="AJ36" i="56"/>
  <c r="AI36" i="56"/>
  <c r="AJ35" i="56"/>
  <c r="AI35" i="56"/>
  <c r="AJ34" i="56"/>
  <c r="AI34" i="56"/>
  <c r="AJ33" i="56"/>
  <c r="AI33" i="56"/>
  <c r="AJ32" i="56"/>
  <c r="AI32" i="56"/>
  <c r="AJ31" i="56"/>
  <c r="AI31" i="56"/>
  <c r="AJ30" i="56"/>
  <c r="AI30" i="56"/>
  <c r="AJ29" i="56"/>
  <c r="AI29" i="56"/>
  <c r="AJ28" i="56"/>
  <c r="AI28" i="56"/>
  <c r="AJ27" i="56"/>
  <c r="AI27" i="56"/>
  <c r="AJ26" i="56"/>
  <c r="AI26" i="56"/>
  <c r="AJ25" i="56"/>
  <c r="AI25" i="56"/>
  <c r="AJ24" i="56"/>
  <c r="AI24" i="56"/>
  <c r="AJ23" i="56"/>
  <c r="AI23" i="56"/>
  <c r="AJ22" i="56"/>
  <c r="AI22" i="56"/>
  <c r="AJ21" i="56"/>
  <c r="AI21" i="56"/>
  <c r="AJ20" i="56"/>
  <c r="AI20" i="56"/>
  <c r="AJ19" i="56"/>
  <c r="AI19" i="56"/>
  <c r="AJ18" i="56"/>
  <c r="AI18" i="56"/>
  <c r="AJ17" i="56"/>
  <c r="AI17" i="56"/>
  <c r="AJ16" i="56"/>
  <c r="AI16" i="56"/>
  <c r="AJ15" i="56"/>
  <c r="AI15" i="56"/>
  <c r="AJ14" i="56"/>
  <c r="AI14" i="56"/>
  <c r="AJ13" i="56"/>
  <c r="AI13" i="56"/>
  <c r="AJ12" i="56"/>
  <c r="AI12" i="56"/>
  <c r="AJ11" i="56"/>
  <c r="AI11" i="56"/>
  <c r="AJ10" i="56"/>
  <c r="AI10" i="56"/>
  <c r="AJ9" i="56"/>
  <c r="AI9" i="56"/>
  <c r="AJ8" i="56"/>
  <c r="AI8" i="56"/>
  <c r="AI100" i="56" s="1"/>
  <c r="B6" i="56"/>
  <c r="C6" i="56" s="1"/>
  <c r="D6" i="56" s="1"/>
  <c r="E6" i="56" s="1"/>
  <c r="F6" i="56" s="1"/>
  <c r="G6" i="56" s="1"/>
  <c r="H6" i="56" s="1"/>
  <c r="I6" i="56" s="1"/>
  <c r="J6" i="56" s="1"/>
  <c r="K6" i="56" s="1"/>
  <c r="U6" i="59" l="1"/>
  <c r="V6" i="59" s="1"/>
  <c r="W6" i="59" s="1"/>
  <c r="X6" i="59" s="1"/>
  <c r="Y6" i="59" s="1"/>
  <c r="Z6" i="59" s="1"/>
  <c r="AA6" i="59" s="1"/>
  <c r="AA5" i="59"/>
  <c r="U5" i="59"/>
  <c r="S6" i="58"/>
  <c r="T6" i="58" s="1"/>
  <c r="S5" i="58"/>
  <c r="Q6" i="57"/>
  <c r="R6" i="57" s="1"/>
  <c r="Q5" i="57"/>
  <c r="L6" i="56"/>
  <c r="M6" i="56" s="1"/>
  <c r="N6" i="56" s="1"/>
  <c r="O6" i="56" s="1"/>
  <c r="P6" i="56" s="1"/>
  <c r="N4" i="56"/>
  <c r="AH100" i="55"/>
  <c r="AG100" i="55"/>
  <c r="AJ100" i="55" s="1"/>
  <c r="AJ99" i="55"/>
  <c r="AI99" i="55"/>
  <c r="AJ98" i="55"/>
  <c r="AI98" i="55"/>
  <c r="AJ97" i="55"/>
  <c r="AI97" i="55"/>
  <c r="AJ96" i="55"/>
  <c r="AI96" i="55"/>
  <c r="AJ95" i="55"/>
  <c r="AI95" i="55"/>
  <c r="AJ94" i="55"/>
  <c r="AI94" i="55"/>
  <c r="AJ93" i="55"/>
  <c r="AI93" i="55"/>
  <c r="AJ92" i="55"/>
  <c r="AI92" i="55"/>
  <c r="AJ91" i="55"/>
  <c r="AI91" i="55"/>
  <c r="AJ90" i="55"/>
  <c r="AI90" i="55"/>
  <c r="AJ89" i="55"/>
  <c r="AI89" i="55"/>
  <c r="AJ88" i="55"/>
  <c r="AI88" i="55"/>
  <c r="AJ87" i="55"/>
  <c r="AI87" i="55"/>
  <c r="AJ86" i="55"/>
  <c r="AI86" i="55"/>
  <c r="AJ85" i="55"/>
  <c r="AI85" i="55"/>
  <c r="AJ84" i="55"/>
  <c r="AI84" i="55"/>
  <c r="AJ83" i="55"/>
  <c r="AI83" i="55"/>
  <c r="AJ82" i="55"/>
  <c r="AI82" i="55"/>
  <c r="AJ81" i="55"/>
  <c r="AI81" i="55"/>
  <c r="AJ80" i="55"/>
  <c r="AI80" i="55"/>
  <c r="AJ79" i="55"/>
  <c r="AI79" i="55"/>
  <c r="AJ78" i="55"/>
  <c r="AI78" i="55"/>
  <c r="AJ77" i="55"/>
  <c r="AI77" i="55"/>
  <c r="AJ76" i="55"/>
  <c r="AI76" i="55"/>
  <c r="AJ75" i="55"/>
  <c r="AI75" i="55"/>
  <c r="AJ74" i="55"/>
  <c r="AI74" i="55"/>
  <c r="AJ73" i="55"/>
  <c r="AI73" i="55"/>
  <c r="AJ72" i="55"/>
  <c r="AI72" i="55"/>
  <c r="AJ71" i="55"/>
  <c r="AI71" i="55"/>
  <c r="AJ70" i="55"/>
  <c r="AI70" i="55"/>
  <c r="AJ69" i="55"/>
  <c r="AI69" i="55"/>
  <c r="AJ68" i="55"/>
  <c r="AI68" i="55"/>
  <c r="AJ67" i="55"/>
  <c r="AI67" i="55"/>
  <c r="AJ66" i="55"/>
  <c r="AI66" i="55"/>
  <c r="AJ65" i="55"/>
  <c r="AI65" i="55"/>
  <c r="AJ64" i="55"/>
  <c r="AI64" i="55"/>
  <c r="AJ63" i="55"/>
  <c r="AI63" i="55"/>
  <c r="AJ62" i="55"/>
  <c r="AI62" i="55"/>
  <c r="AJ61" i="55"/>
  <c r="AI61" i="55"/>
  <c r="AJ60" i="55"/>
  <c r="AI60" i="55"/>
  <c r="AJ59" i="55"/>
  <c r="AI59" i="55"/>
  <c r="AJ58" i="55"/>
  <c r="AI58" i="55"/>
  <c r="AJ57" i="55"/>
  <c r="AI57" i="55"/>
  <c r="AJ56" i="55"/>
  <c r="AI56" i="55"/>
  <c r="AJ55" i="55"/>
  <c r="AI55" i="55"/>
  <c r="AJ54" i="55"/>
  <c r="AI54" i="55"/>
  <c r="AJ53" i="55"/>
  <c r="AI53" i="55"/>
  <c r="AJ52" i="55"/>
  <c r="AI52" i="55"/>
  <c r="AJ51" i="55"/>
  <c r="AI51" i="55"/>
  <c r="AJ50" i="55"/>
  <c r="AI50" i="55"/>
  <c r="AJ49" i="55"/>
  <c r="AI49" i="55"/>
  <c r="AJ48" i="55"/>
  <c r="AI48" i="55"/>
  <c r="AJ47" i="55"/>
  <c r="AI47" i="55"/>
  <c r="AJ46" i="55"/>
  <c r="AI46" i="55"/>
  <c r="AJ45" i="55"/>
  <c r="AI45" i="55"/>
  <c r="AJ44" i="55"/>
  <c r="AI44" i="55"/>
  <c r="AJ43" i="55"/>
  <c r="AI43" i="55"/>
  <c r="AJ42" i="55"/>
  <c r="AI42" i="55"/>
  <c r="AJ41" i="55"/>
  <c r="AI41" i="55"/>
  <c r="AJ40" i="55"/>
  <c r="AI40" i="55"/>
  <c r="AJ39" i="55"/>
  <c r="AI39" i="55"/>
  <c r="AJ38" i="55"/>
  <c r="AI38" i="55"/>
  <c r="AJ37" i="55"/>
  <c r="AI37" i="55"/>
  <c r="AJ36" i="55"/>
  <c r="AI36" i="55"/>
  <c r="AJ35" i="55"/>
  <c r="AI35" i="55"/>
  <c r="AJ34" i="55"/>
  <c r="AI34" i="55"/>
  <c r="AJ33" i="55"/>
  <c r="AI33" i="55"/>
  <c r="AJ32" i="55"/>
  <c r="AI32" i="55"/>
  <c r="AJ31" i="55"/>
  <c r="AI31" i="55"/>
  <c r="AJ30" i="55"/>
  <c r="AI30" i="55"/>
  <c r="AJ29" i="55"/>
  <c r="AI29" i="55"/>
  <c r="AJ28" i="55"/>
  <c r="AI28" i="55"/>
  <c r="AJ27" i="55"/>
  <c r="AI27" i="55"/>
  <c r="AJ26" i="55"/>
  <c r="AI26" i="55"/>
  <c r="AJ25" i="55"/>
  <c r="AI25" i="55"/>
  <c r="AJ24" i="55"/>
  <c r="AI24" i="55"/>
  <c r="AJ23" i="55"/>
  <c r="AI23" i="55"/>
  <c r="AJ22" i="55"/>
  <c r="AI22" i="55"/>
  <c r="AJ21" i="55"/>
  <c r="AI21" i="55"/>
  <c r="AJ20" i="55"/>
  <c r="AI20" i="55"/>
  <c r="AJ19" i="55"/>
  <c r="AI19" i="55"/>
  <c r="AJ18" i="55"/>
  <c r="AI18" i="55"/>
  <c r="AJ17" i="55"/>
  <c r="AI17" i="55"/>
  <c r="AJ16" i="55"/>
  <c r="AI16" i="55"/>
  <c r="AJ15" i="55"/>
  <c r="AI15" i="55"/>
  <c r="AJ14" i="55"/>
  <c r="AI14" i="55"/>
  <c r="AJ13" i="55"/>
  <c r="AI13" i="55"/>
  <c r="AJ12" i="55"/>
  <c r="AI12" i="55"/>
  <c r="AJ11" i="55"/>
  <c r="AI11" i="55"/>
  <c r="AJ10" i="55"/>
  <c r="AI10" i="55"/>
  <c r="AJ9" i="55"/>
  <c r="AI9" i="55"/>
  <c r="AJ8" i="55"/>
  <c r="AI8" i="55"/>
  <c r="AI100" i="55" s="1"/>
  <c r="B6" i="55"/>
  <c r="C6" i="55" s="1"/>
  <c r="D6" i="55" s="1"/>
  <c r="E6" i="55" s="1"/>
  <c r="F6" i="55" s="1"/>
  <c r="G6" i="55" s="1"/>
  <c r="H6" i="55" s="1"/>
  <c r="I6" i="55" s="1"/>
  <c r="J6" i="55" s="1"/>
  <c r="K6" i="55" s="1"/>
  <c r="AB6" i="59" l="1"/>
  <c r="AC6" i="59" s="1"/>
  <c r="AF5" i="59"/>
  <c r="AB5" i="59"/>
  <c r="U6" i="58"/>
  <c r="V6" i="58" s="1"/>
  <c r="W6" i="58" s="1"/>
  <c r="X6" i="58" s="1"/>
  <c r="Y6" i="58" s="1"/>
  <c r="Z6" i="58" s="1"/>
  <c r="AA6" i="58" s="1"/>
  <c r="AA5" i="58"/>
  <c r="U5" i="58"/>
  <c r="S6" i="57"/>
  <c r="T6" i="57" s="1"/>
  <c r="S5" i="57"/>
  <c r="Q6" i="56"/>
  <c r="R6" i="56" s="1"/>
  <c r="Q5" i="56"/>
  <c r="L6" i="55"/>
  <c r="M6" i="55" s="1"/>
  <c r="N6" i="55" s="1"/>
  <c r="O6" i="55" s="1"/>
  <c r="P6" i="55" s="1"/>
  <c r="N4" i="55"/>
  <c r="AH100" i="54"/>
  <c r="AG100" i="54"/>
  <c r="AJ100" i="54" s="1"/>
  <c r="AJ99" i="54"/>
  <c r="AI99" i="54"/>
  <c r="AJ98" i="54"/>
  <c r="AI98" i="54"/>
  <c r="AJ97" i="54"/>
  <c r="AI97" i="54"/>
  <c r="AJ96" i="54"/>
  <c r="AI96" i="54"/>
  <c r="AJ95" i="54"/>
  <c r="AI95" i="54"/>
  <c r="AJ94" i="54"/>
  <c r="AI94" i="54"/>
  <c r="AJ93" i="54"/>
  <c r="AI93" i="54"/>
  <c r="AJ92" i="54"/>
  <c r="AI92" i="54"/>
  <c r="AJ91" i="54"/>
  <c r="AI91" i="54"/>
  <c r="AJ90" i="54"/>
  <c r="AI90" i="54"/>
  <c r="AJ89" i="54"/>
  <c r="AI89" i="54"/>
  <c r="AJ88" i="54"/>
  <c r="AI88" i="54"/>
  <c r="AJ87" i="54"/>
  <c r="AI87" i="54"/>
  <c r="AJ86" i="54"/>
  <c r="AI86" i="54"/>
  <c r="AJ85" i="54"/>
  <c r="AI85" i="54"/>
  <c r="AJ84" i="54"/>
  <c r="AI84" i="54"/>
  <c r="AJ83" i="54"/>
  <c r="AI83" i="54"/>
  <c r="AJ82" i="54"/>
  <c r="AI82" i="54"/>
  <c r="AJ81" i="54"/>
  <c r="AI81" i="54"/>
  <c r="AJ80" i="54"/>
  <c r="AI80" i="54"/>
  <c r="AJ79" i="54"/>
  <c r="AI79" i="54"/>
  <c r="AJ78" i="54"/>
  <c r="AI78" i="54"/>
  <c r="AJ77" i="54"/>
  <c r="AI77" i="54"/>
  <c r="AJ76" i="54"/>
  <c r="AI76" i="54"/>
  <c r="AJ75" i="54"/>
  <c r="AI75" i="54"/>
  <c r="AJ74" i="54"/>
  <c r="AI74" i="54"/>
  <c r="AJ73" i="54"/>
  <c r="AI73" i="54"/>
  <c r="AJ72" i="54"/>
  <c r="AI72" i="54"/>
  <c r="AJ71" i="54"/>
  <c r="AI71" i="54"/>
  <c r="AJ70" i="54"/>
  <c r="AI70" i="54"/>
  <c r="AJ69" i="54"/>
  <c r="AI69" i="54"/>
  <c r="AJ68" i="54"/>
  <c r="AI68" i="54"/>
  <c r="AJ67" i="54"/>
  <c r="AI67" i="54"/>
  <c r="AJ66" i="54"/>
  <c r="AI66" i="54"/>
  <c r="AJ65" i="54"/>
  <c r="AI65" i="54"/>
  <c r="AJ64" i="54"/>
  <c r="AI64" i="54"/>
  <c r="AJ63" i="54"/>
  <c r="AI63" i="54"/>
  <c r="AJ62" i="54"/>
  <c r="AI62" i="54"/>
  <c r="AJ61" i="54"/>
  <c r="AI61" i="54"/>
  <c r="AJ60" i="54"/>
  <c r="AI60" i="54"/>
  <c r="AJ59" i="54"/>
  <c r="AI59" i="54"/>
  <c r="AJ58" i="54"/>
  <c r="AI58" i="54"/>
  <c r="AJ57" i="54"/>
  <c r="AI57" i="54"/>
  <c r="AJ56" i="54"/>
  <c r="AI56" i="54"/>
  <c r="AJ55" i="54"/>
  <c r="AI55" i="54"/>
  <c r="AJ54" i="54"/>
  <c r="AI54" i="54"/>
  <c r="AJ53" i="54"/>
  <c r="AI53" i="54"/>
  <c r="AJ52" i="54"/>
  <c r="AI52" i="54"/>
  <c r="AJ51" i="54"/>
  <c r="AI51" i="54"/>
  <c r="AJ50" i="54"/>
  <c r="AI50" i="54"/>
  <c r="AJ49" i="54"/>
  <c r="AI49" i="54"/>
  <c r="AJ48" i="54"/>
  <c r="AI48" i="54"/>
  <c r="AJ47" i="54"/>
  <c r="AI47" i="54"/>
  <c r="AJ46" i="54"/>
  <c r="AI46" i="54"/>
  <c r="AJ45" i="54"/>
  <c r="AI45" i="54"/>
  <c r="AJ44" i="54"/>
  <c r="AI44" i="54"/>
  <c r="AJ43" i="54"/>
  <c r="AI43" i="54"/>
  <c r="AJ42" i="54"/>
  <c r="AI42" i="54"/>
  <c r="AJ41" i="54"/>
  <c r="AI41" i="54"/>
  <c r="AJ40" i="54"/>
  <c r="AI40" i="54"/>
  <c r="AJ39" i="54"/>
  <c r="AI39" i="54"/>
  <c r="AJ38" i="54"/>
  <c r="AI38" i="54"/>
  <c r="AJ37" i="54"/>
  <c r="AI37" i="54"/>
  <c r="AJ36" i="54"/>
  <c r="AI36" i="54"/>
  <c r="AJ35" i="54"/>
  <c r="AI35" i="54"/>
  <c r="AJ34" i="54"/>
  <c r="AI34" i="54"/>
  <c r="AJ33" i="54"/>
  <c r="AI33" i="54"/>
  <c r="AJ32" i="54"/>
  <c r="AI32" i="54"/>
  <c r="AJ31" i="54"/>
  <c r="AI31" i="54"/>
  <c r="AJ30" i="54"/>
  <c r="AI30" i="54"/>
  <c r="AJ29" i="54"/>
  <c r="AI29" i="54"/>
  <c r="AJ28" i="54"/>
  <c r="AI28" i="54"/>
  <c r="AJ27" i="54"/>
  <c r="AI27" i="54"/>
  <c r="AJ26" i="54"/>
  <c r="AI26" i="54"/>
  <c r="AJ25" i="54"/>
  <c r="AI25" i="54"/>
  <c r="AJ24" i="54"/>
  <c r="AI24" i="54"/>
  <c r="AJ23" i="54"/>
  <c r="AI23" i="54"/>
  <c r="AJ22" i="54"/>
  <c r="AI22" i="54"/>
  <c r="AJ21" i="54"/>
  <c r="AI21" i="54"/>
  <c r="AJ20" i="54"/>
  <c r="AI20" i="54"/>
  <c r="AJ19" i="54"/>
  <c r="AI19" i="54"/>
  <c r="AJ18" i="54"/>
  <c r="AI18" i="54"/>
  <c r="AJ17" i="54"/>
  <c r="AI17" i="54"/>
  <c r="AJ16" i="54"/>
  <c r="AI16" i="54"/>
  <c r="AJ15" i="54"/>
  <c r="AI15" i="54"/>
  <c r="AJ14" i="54"/>
  <c r="AI14" i="54"/>
  <c r="AJ13" i="54"/>
  <c r="AI13" i="54"/>
  <c r="AJ12" i="54"/>
  <c r="AI12" i="54"/>
  <c r="AJ11" i="54"/>
  <c r="AI11" i="54"/>
  <c r="AJ10" i="54"/>
  <c r="AI10" i="54"/>
  <c r="AJ9" i="54"/>
  <c r="AI9" i="54"/>
  <c r="AJ8" i="54"/>
  <c r="AI8" i="54"/>
  <c r="AI100" i="54" s="1"/>
  <c r="B6" i="54"/>
  <c r="C6" i="54" s="1"/>
  <c r="D6" i="54" s="1"/>
  <c r="E6" i="54" s="1"/>
  <c r="F6" i="54" s="1"/>
  <c r="G6" i="54" s="1"/>
  <c r="H6" i="54" s="1"/>
  <c r="I6" i="54" s="1"/>
  <c r="J6" i="54" s="1"/>
  <c r="K6" i="54" s="1"/>
  <c r="AD6" i="59" l="1"/>
  <c r="AD5" i="59"/>
  <c r="AB6" i="58"/>
  <c r="AC6" i="58" s="1"/>
  <c r="AF5" i="58"/>
  <c r="AB5" i="58"/>
  <c r="U6" i="57"/>
  <c r="V6" i="57" s="1"/>
  <c r="W6" i="57" s="1"/>
  <c r="X6" i="57" s="1"/>
  <c r="Y6" i="57" s="1"/>
  <c r="Z6" i="57" s="1"/>
  <c r="AA6" i="57" s="1"/>
  <c r="AA5" i="57"/>
  <c r="U5" i="57"/>
  <c r="S6" i="56"/>
  <c r="T6" i="56" s="1"/>
  <c r="S5" i="56"/>
  <c r="Q6" i="55"/>
  <c r="R6" i="55" s="1"/>
  <c r="Q5" i="55"/>
  <c r="L6" i="54"/>
  <c r="M6" i="54" s="1"/>
  <c r="N6" i="54" s="1"/>
  <c r="O6" i="54" s="1"/>
  <c r="P6" i="54" s="1"/>
  <c r="N4" i="54"/>
  <c r="AH100" i="53"/>
  <c r="AG100" i="53"/>
  <c r="AJ100" i="53" s="1"/>
  <c r="AJ99" i="53"/>
  <c r="AI99" i="53"/>
  <c r="AJ98" i="53"/>
  <c r="AI98" i="53"/>
  <c r="AJ97" i="53"/>
  <c r="AI97" i="53"/>
  <c r="AJ96" i="53"/>
  <c r="AI96" i="53"/>
  <c r="AJ95" i="53"/>
  <c r="AI95" i="53"/>
  <c r="AJ94" i="53"/>
  <c r="AI94" i="53"/>
  <c r="AJ93" i="53"/>
  <c r="AI93" i="53"/>
  <c r="AJ92" i="53"/>
  <c r="AI92" i="53"/>
  <c r="AJ91" i="53"/>
  <c r="AI91" i="53"/>
  <c r="AJ90" i="53"/>
  <c r="AI90" i="53"/>
  <c r="AJ89" i="53"/>
  <c r="AI89" i="53"/>
  <c r="AJ88" i="53"/>
  <c r="AI88" i="53"/>
  <c r="AJ87" i="53"/>
  <c r="AI87" i="53"/>
  <c r="AJ86" i="53"/>
  <c r="AI86" i="53"/>
  <c r="AJ85" i="53"/>
  <c r="AI85" i="53"/>
  <c r="AJ84" i="53"/>
  <c r="AI84" i="53"/>
  <c r="AJ83" i="53"/>
  <c r="AI83" i="53"/>
  <c r="AJ82" i="53"/>
  <c r="AI82" i="53"/>
  <c r="AJ81" i="53"/>
  <c r="AI81" i="53"/>
  <c r="AJ80" i="53"/>
  <c r="AI80" i="53"/>
  <c r="AJ79" i="53"/>
  <c r="AI79" i="53"/>
  <c r="AJ78" i="53"/>
  <c r="AI78" i="53"/>
  <c r="AJ77" i="53"/>
  <c r="AI77" i="53"/>
  <c r="AJ76" i="53"/>
  <c r="AI76" i="53"/>
  <c r="AJ75" i="53"/>
  <c r="AI75" i="53"/>
  <c r="AJ74" i="53"/>
  <c r="AI74" i="53"/>
  <c r="AJ73" i="53"/>
  <c r="AI73" i="53"/>
  <c r="AJ72" i="53"/>
  <c r="AI72" i="53"/>
  <c r="AJ71" i="53"/>
  <c r="AI71" i="53"/>
  <c r="AJ70" i="53"/>
  <c r="AI70" i="53"/>
  <c r="AJ69" i="53"/>
  <c r="AI69" i="53"/>
  <c r="AJ68" i="53"/>
  <c r="AI68" i="53"/>
  <c r="AJ67" i="53"/>
  <c r="AI67" i="53"/>
  <c r="AJ66" i="53"/>
  <c r="AI66" i="53"/>
  <c r="AJ65" i="53"/>
  <c r="AI65" i="53"/>
  <c r="AJ64" i="53"/>
  <c r="AI64" i="53"/>
  <c r="AJ63" i="53"/>
  <c r="AI63" i="53"/>
  <c r="AJ62" i="53"/>
  <c r="AI62" i="53"/>
  <c r="AJ61" i="53"/>
  <c r="AI61" i="53"/>
  <c r="AJ60" i="53"/>
  <c r="AI60" i="53"/>
  <c r="AJ59" i="53"/>
  <c r="AI59" i="53"/>
  <c r="AJ58" i="53"/>
  <c r="AI58" i="53"/>
  <c r="AJ57" i="53"/>
  <c r="AI57" i="53"/>
  <c r="AJ56" i="53"/>
  <c r="AI56" i="53"/>
  <c r="AJ55" i="53"/>
  <c r="AI55" i="53"/>
  <c r="AJ54" i="53"/>
  <c r="AI54" i="53"/>
  <c r="AJ53" i="53"/>
  <c r="AI53" i="53"/>
  <c r="AJ52" i="53"/>
  <c r="AI52" i="53"/>
  <c r="AJ51" i="53"/>
  <c r="AI51" i="53"/>
  <c r="AJ50" i="53"/>
  <c r="AI50" i="53"/>
  <c r="AJ49" i="53"/>
  <c r="AI49" i="53"/>
  <c r="AJ48" i="53"/>
  <c r="AI48" i="53"/>
  <c r="AJ47" i="53"/>
  <c r="AI47" i="53"/>
  <c r="AJ46" i="53"/>
  <c r="AI46" i="53"/>
  <c r="AJ45" i="53"/>
  <c r="AI45" i="53"/>
  <c r="AJ44" i="53"/>
  <c r="AI44" i="53"/>
  <c r="AJ43" i="53"/>
  <c r="AI43" i="53"/>
  <c r="AJ42" i="53"/>
  <c r="AI42" i="53"/>
  <c r="AJ41" i="53"/>
  <c r="AI41" i="53"/>
  <c r="AJ40" i="53"/>
  <c r="AI40" i="53"/>
  <c r="AJ39" i="53"/>
  <c r="AI39" i="53"/>
  <c r="AJ38" i="53"/>
  <c r="AI38" i="53"/>
  <c r="AJ37" i="53"/>
  <c r="AI37" i="53"/>
  <c r="AJ36" i="53"/>
  <c r="AI36" i="53"/>
  <c r="AJ35" i="53"/>
  <c r="AI35" i="53"/>
  <c r="AJ34" i="53"/>
  <c r="AI34" i="53"/>
  <c r="AJ33" i="53"/>
  <c r="AI33" i="53"/>
  <c r="AJ32" i="53"/>
  <c r="AI32" i="53"/>
  <c r="AJ31" i="53"/>
  <c r="AI31" i="53"/>
  <c r="AJ30" i="53"/>
  <c r="AI30" i="53"/>
  <c r="AJ29" i="53"/>
  <c r="AI29" i="53"/>
  <c r="AJ28" i="53"/>
  <c r="AI28" i="53"/>
  <c r="AJ27" i="53"/>
  <c r="AI27" i="53"/>
  <c r="AJ26" i="53"/>
  <c r="AI26" i="53"/>
  <c r="AJ25" i="53"/>
  <c r="AI25" i="53"/>
  <c r="AJ24" i="53"/>
  <c r="AI24" i="53"/>
  <c r="AJ23" i="53"/>
  <c r="AI23" i="53"/>
  <c r="AJ22" i="53"/>
  <c r="AI22" i="53"/>
  <c r="AJ21" i="53"/>
  <c r="AI21" i="53"/>
  <c r="AJ20" i="53"/>
  <c r="AI20" i="53"/>
  <c r="AJ19" i="53"/>
  <c r="AI19" i="53"/>
  <c r="AJ18" i="53"/>
  <c r="AI18" i="53"/>
  <c r="AJ17" i="53"/>
  <c r="AI17" i="53"/>
  <c r="AJ16" i="53"/>
  <c r="AI16" i="53"/>
  <c r="AJ15" i="53"/>
  <c r="AI15" i="53"/>
  <c r="AJ14" i="53"/>
  <c r="AI14" i="53"/>
  <c r="AJ13" i="53"/>
  <c r="AI13" i="53"/>
  <c r="AJ12" i="53"/>
  <c r="AI12" i="53"/>
  <c r="AJ11" i="53"/>
  <c r="AI11" i="53"/>
  <c r="AJ10" i="53"/>
  <c r="AI10" i="53"/>
  <c r="AJ9" i="53"/>
  <c r="AI9" i="53"/>
  <c r="AJ8" i="53"/>
  <c r="AI8" i="53"/>
  <c r="AI100" i="53" s="1"/>
  <c r="B6" i="53"/>
  <c r="C6" i="53" s="1"/>
  <c r="D6" i="53" s="1"/>
  <c r="E6" i="53" s="1"/>
  <c r="F6" i="53" s="1"/>
  <c r="G6" i="53" s="1"/>
  <c r="H6" i="53" s="1"/>
  <c r="I6" i="53" s="1"/>
  <c r="J6" i="53" s="1"/>
  <c r="K6" i="53" s="1"/>
  <c r="AD6" i="58" l="1"/>
  <c r="AD5" i="58"/>
  <c r="AB6" i="57"/>
  <c r="AC6" i="57" s="1"/>
  <c r="AF5" i="57"/>
  <c r="AB5" i="57"/>
  <c r="U6" i="56"/>
  <c r="V6" i="56" s="1"/>
  <c r="W6" i="56" s="1"/>
  <c r="X6" i="56" s="1"/>
  <c r="Y6" i="56" s="1"/>
  <c r="Z6" i="56" s="1"/>
  <c r="AA6" i="56" s="1"/>
  <c r="AA5" i="56"/>
  <c r="U5" i="56"/>
  <c r="S6" i="55"/>
  <c r="T6" i="55" s="1"/>
  <c r="S5" i="55"/>
  <c r="Q6" i="54"/>
  <c r="R6" i="54" s="1"/>
  <c r="Q5" i="54"/>
  <c r="L6" i="53"/>
  <c r="M6" i="53" s="1"/>
  <c r="N6" i="53" s="1"/>
  <c r="O6" i="53" s="1"/>
  <c r="P6" i="53" s="1"/>
  <c r="N4" i="53"/>
  <c r="AH100" i="52"/>
  <c r="AG100" i="52"/>
  <c r="AJ100" i="52" s="1"/>
  <c r="AJ99" i="52"/>
  <c r="AI99" i="52"/>
  <c r="AJ98" i="52"/>
  <c r="AI98" i="52"/>
  <c r="AJ97" i="52"/>
  <c r="AI97" i="52"/>
  <c r="AJ96" i="52"/>
  <c r="AI96" i="52"/>
  <c r="AJ95" i="52"/>
  <c r="AI95" i="52"/>
  <c r="AJ94" i="52"/>
  <c r="AI94" i="52"/>
  <c r="AJ93" i="52"/>
  <c r="AI93" i="52"/>
  <c r="AJ92" i="52"/>
  <c r="AI92" i="52"/>
  <c r="AJ91" i="52"/>
  <c r="AI91" i="52"/>
  <c r="AJ90" i="52"/>
  <c r="AI90" i="52"/>
  <c r="AJ89" i="52"/>
  <c r="AI89" i="52"/>
  <c r="AJ88" i="52"/>
  <c r="AI88" i="52"/>
  <c r="AJ87" i="52"/>
  <c r="AI87" i="52"/>
  <c r="AJ86" i="52"/>
  <c r="AI86" i="52"/>
  <c r="AJ85" i="52"/>
  <c r="AI85" i="52"/>
  <c r="AJ84" i="52"/>
  <c r="AI84" i="52"/>
  <c r="AJ83" i="52"/>
  <c r="AI83" i="52"/>
  <c r="AJ82" i="52"/>
  <c r="AI82" i="52"/>
  <c r="AJ81" i="52"/>
  <c r="AI81" i="52"/>
  <c r="AJ80" i="52"/>
  <c r="AI80" i="52"/>
  <c r="AJ79" i="52"/>
  <c r="AI79" i="52"/>
  <c r="AJ78" i="52"/>
  <c r="AI78" i="52"/>
  <c r="AJ77" i="52"/>
  <c r="AI77" i="52"/>
  <c r="AJ76" i="52"/>
  <c r="AI76" i="52"/>
  <c r="AJ75" i="52"/>
  <c r="AI75" i="52"/>
  <c r="AJ74" i="52"/>
  <c r="AI74" i="52"/>
  <c r="AJ73" i="52"/>
  <c r="AI73" i="52"/>
  <c r="AJ72" i="52"/>
  <c r="AI72" i="52"/>
  <c r="AJ71" i="52"/>
  <c r="AI71" i="52"/>
  <c r="AJ70" i="52"/>
  <c r="AI70" i="52"/>
  <c r="AJ69" i="52"/>
  <c r="AI69" i="52"/>
  <c r="AJ68" i="52"/>
  <c r="AI68" i="52"/>
  <c r="AJ67" i="52"/>
  <c r="AI67" i="52"/>
  <c r="AJ66" i="52"/>
  <c r="AI66" i="52"/>
  <c r="AJ65" i="52"/>
  <c r="AI65" i="52"/>
  <c r="AJ64" i="52"/>
  <c r="AI64" i="52"/>
  <c r="AJ63" i="52"/>
  <c r="AI63" i="52"/>
  <c r="AJ62" i="52"/>
  <c r="AI62" i="52"/>
  <c r="AJ61" i="52"/>
  <c r="AI61" i="52"/>
  <c r="AJ60" i="52"/>
  <c r="AI60" i="52"/>
  <c r="AJ59" i="52"/>
  <c r="AI59" i="52"/>
  <c r="AJ58" i="52"/>
  <c r="AI58" i="52"/>
  <c r="AJ57" i="52"/>
  <c r="AI57" i="52"/>
  <c r="AJ56" i="52"/>
  <c r="AI56" i="52"/>
  <c r="AJ55" i="52"/>
  <c r="AI55" i="52"/>
  <c r="AJ54" i="52"/>
  <c r="AI54" i="52"/>
  <c r="AJ53" i="52"/>
  <c r="AI53" i="52"/>
  <c r="AJ52" i="52"/>
  <c r="AI52" i="52"/>
  <c r="AJ51" i="52"/>
  <c r="AI51" i="52"/>
  <c r="AJ50" i="52"/>
  <c r="AI50" i="52"/>
  <c r="AJ49" i="52"/>
  <c r="AI49" i="52"/>
  <c r="AJ48" i="52"/>
  <c r="AI48" i="52"/>
  <c r="AJ47" i="52"/>
  <c r="AI47" i="52"/>
  <c r="AJ46" i="52"/>
  <c r="AI46" i="52"/>
  <c r="AJ45" i="52"/>
  <c r="AI45" i="52"/>
  <c r="AJ44" i="52"/>
  <c r="AI44" i="52"/>
  <c r="AJ43" i="52"/>
  <c r="AI43" i="52"/>
  <c r="AJ42" i="52"/>
  <c r="AI42" i="52"/>
  <c r="AJ41" i="52"/>
  <c r="AI41" i="52"/>
  <c r="AJ40" i="52"/>
  <c r="AI40" i="52"/>
  <c r="AJ39" i="52"/>
  <c r="AI39" i="52"/>
  <c r="AJ38" i="52"/>
  <c r="AI38" i="52"/>
  <c r="AJ37" i="52"/>
  <c r="AI37" i="52"/>
  <c r="AJ36" i="52"/>
  <c r="AI36" i="52"/>
  <c r="AJ35" i="52"/>
  <c r="AI35" i="52"/>
  <c r="AJ34" i="52"/>
  <c r="AI34" i="52"/>
  <c r="AJ33" i="52"/>
  <c r="AI33" i="52"/>
  <c r="AJ32" i="52"/>
  <c r="AI32" i="52"/>
  <c r="AJ31" i="52"/>
  <c r="AI31" i="52"/>
  <c r="AJ30" i="52"/>
  <c r="AI30" i="52"/>
  <c r="AJ29" i="52"/>
  <c r="AI29" i="52"/>
  <c r="AJ28" i="52"/>
  <c r="AI28" i="52"/>
  <c r="AJ27" i="52"/>
  <c r="AI27" i="52"/>
  <c r="AJ26" i="52"/>
  <c r="AI26" i="52"/>
  <c r="AJ25" i="52"/>
  <c r="AI25" i="52"/>
  <c r="AJ24" i="52"/>
  <c r="AI24" i="52"/>
  <c r="AJ23" i="52"/>
  <c r="AI23" i="52"/>
  <c r="AJ22" i="52"/>
  <c r="AI22" i="52"/>
  <c r="AJ21" i="52"/>
  <c r="AI21" i="52"/>
  <c r="AJ20" i="52"/>
  <c r="AI20" i="52"/>
  <c r="AJ19" i="52"/>
  <c r="AI19" i="52"/>
  <c r="AJ18" i="52"/>
  <c r="AI18" i="52"/>
  <c r="AJ17" i="52"/>
  <c r="AI17" i="52"/>
  <c r="AJ16" i="52"/>
  <c r="AI16" i="52"/>
  <c r="AJ15" i="52"/>
  <c r="AI15" i="52"/>
  <c r="AJ14" i="52"/>
  <c r="AI14" i="52"/>
  <c r="AJ13" i="52"/>
  <c r="AI13" i="52"/>
  <c r="AJ12" i="52"/>
  <c r="AI12" i="52"/>
  <c r="AJ11" i="52"/>
  <c r="AI11" i="52"/>
  <c r="AJ10" i="52"/>
  <c r="AI10" i="52"/>
  <c r="AJ9" i="52"/>
  <c r="AI9" i="52"/>
  <c r="AJ8" i="52"/>
  <c r="AI8" i="52"/>
  <c r="AI100" i="52" s="1"/>
  <c r="B6" i="52"/>
  <c r="C6" i="52" s="1"/>
  <c r="D6" i="52" s="1"/>
  <c r="E6" i="52" s="1"/>
  <c r="F6" i="52" s="1"/>
  <c r="G6" i="52" s="1"/>
  <c r="H6" i="52" s="1"/>
  <c r="I6" i="52" s="1"/>
  <c r="J6" i="52" s="1"/>
  <c r="K6" i="52" s="1"/>
  <c r="AD6" i="57" l="1"/>
  <c r="AD5" i="57"/>
  <c r="AB6" i="56"/>
  <c r="AC6" i="56" s="1"/>
  <c r="AF5" i="56"/>
  <c r="AB5" i="56"/>
  <c r="U6" i="55"/>
  <c r="V6" i="55" s="1"/>
  <c r="W6" i="55" s="1"/>
  <c r="X6" i="55" s="1"/>
  <c r="Y6" i="55" s="1"/>
  <c r="Z6" i="55" s="1"/>
  <c r="AA6" i="55" s="1"/>
  <c r="AA5" i="55"/>
  <c r="U5" i="55"/>
  <c r="S6" i="54"/>
  <c r="T6" i="54" s="1"/>
  <c r="S5" i="54"/>
  <c r="Q6" i="53"/>
  <c r="R6" i="53" s="1"/>
  <c r="Q5" i="53"/>
  <c r="L6" i="52"/>
  <c r="M6" i="52" s="1"/>
  <c r="N6" i="52" s="1"/>
  <c r="O6" i="52" s="1"/>
  <c r="P6" i="52" s="1"/>
  <c r="N4" i="52"/>
  <c r="AH100" i="51"/>
  <c r="AG100" i="51"/>
  <c r="AJ100" i="51" s="1"/>
  <c r="AJ99" i="51"/>
  <c r="AI99" i="51"/>
  <c r="AJ98" i="51"/>
  <c r="AI98" i="51"/>
  <c r="AJ97" i="51"/>
  <c r="AI97" i="51"/>
  <c r="AJ96" i="51"/>
  <c r="AI96" i="51"/>
  <c r="AJ95" i="51"/>
  <c r="AI95" i="51"/>
  <c r="AJ94" i="51"/>
  <c r="AI94" i="51"/>
  <c r="AJ93" i="51"/>
  <c r="AI93" i="51"/>
  <c r="AJ92" i="51"/>
  <c r="AI92" i="51"/>
  <c r="AJ91" i="51"/>
  <c r="AI91" i="51"/>
  <c r="AJ90" i="51"/>
  <c r="AI90" i="51"/>
  <c r="AJ89" i="51"/>
  <c r="AI89" i="51"/>
  <c r="AJ88" i="51"/>
  <c r="AI88" i="51"/>
  <c r="AJ87" i="51"/>
  <c r="AI87" i="51"/>
  <c r="AJ86" i="51"/>
  <c r="AI86" i="51"/>
  <c r="AJ85" i="51"/>
  <c r="AI85" i="51"/>
  <c r="AJ84" i="51"/>
  <c r="AI84" i="51"/>
  <c r="AJ83" i="51"/>
  <c r="AI83" i="51"/>
  <c r="AJ82" i="51"/>
  <c r="AI82" i="51"/>
  <c r="AJ81" i="51"/>
  <c r="AI81" i="51"/>
  <c r="AJ80" i="51"/>
  <c r="AI80" i="51"/>
  <c r="AJ79" i="51"/>
  <c r="AI79" i="51"/>
  <c r="AJ78" i="51"/>
  <c r="AI78" i="51"/>
  <c r="AJ77" i="51"/>
  <c r="AI77" i="51"/>
  <c r="AJ76" i="51"/>
  <c r="AI76" i="51"/>
  <c r="AJ75" i="51"/>
  <c r="AI75" i="51"/>
  <c r="AJ74" i="51"/>
  <c r="AI74" i="51"/>
  <c r="AJ73" i="51"/>
  <c r="AI73" i="51"/>
  <c r="AJ72" i="51"/>
  <c r="AI72" i="51"/>
  <c r="AJ71" i="51"/>
  <c r="AI71" i="51"/>
  <c r="AJ70" i="51"/>
  <c r="AI70" i="51"/>
  <c r="AJ69" i="51"/>
  <c r="AI69" i="51"/>
  <c r="AJ68" i="51"/>
  <c r="AI68" i="51"/>
  <c r="AJ67" i="51"/>
  <c r="AI67" i="51"/>
  <c r="AJ66" i="51"/>
  <c r="AI66" i="51"/>
  <c r="AJ65" i="51"/>
  <c r="AI65" i="51"/>
  <c r="AJ64" i="51"/>
  <c r="AI64" i="51"/>
  <c r="AJ63" i="51"/>
  <c r="AI63" i="51"/>
  <c r="AJ62" i="51"/>
  <c r="AI62" i="51"/>
  <c r="AJ61" i="51"/>
  <c r="AI61" i="51"/>
  <c r="AJ60" i="51"/>
  <c r="AI60" i="51"/>
  <c r="AJ59" i="51"/>
  <c r="AI59" i="51"/>
  <c r="AJ58" i="51"/>
  <c r="AI58" i="51"/>
  <c r="AJ57" i="51"/>
  <c r="AI57" i="51"/>
  <c r="AJ56" i="51"/>
  <c r="AI56" i="51"/>
  <c r="AJ55" i="51"/>
  <c r="AI55" i="51"/>
  <c r="AJ54" i="51"/>
  <c r="AI54" i="51"/>
  <c r="AJ53" i="51"/>
  <c r="AI53" i="51"/>
  <c r="AJ52" i="51"/>
  <c r="AI52" i="51"/>
  <c r="AJ51" i="51"/>
  <c r="AI51" i="51"/>
  <c r="AJ50" i="51"/>
  <c r="AI50" i="51"/>
  <c r="AJ49" i="51"/>
  <c r="AI49" i="51"/>
  <c r="AJ48" i="51"/>
  <c r="AI48" i="51"/>
  <c r="AJ47" i="51"/>
  <c r="AI47" i="51"/>
  <c r="AJ46" i="51"/>
  <c r="AI46" i="51"/>
  <c r="AJ45" i="51"/>
  <c r="AI45" i="51"/>
  <c r="AJ44" i="51"/>
  <c r="AI44" i="51"/>
  <c r="AJ43" i="51"/>
  <c r="AI43" i="51"/>
  <c r="AJ42" i="51"/>
  <c r="AI42" i="51"/>
  <c r="AJ41" i="51"/>
  <c r="AI41" i="51"/>
  <c r="AJ40" i="51"/>
  <c r="AI40" i="51"/>
  <c r="AJ39" i="51"/>
  <c r="AI39" i="51"/>
  <c r="AJ38" i="51"/>
  <c r="AI38" i="51"/>
  <c r="AJ37" i="51"/>
  <c r="AI37" i="51"/>
  <c r="AJ36" i="51"/>
  <c r="AI36" i="51"/>
  <c r="AJ35" i="51"/>
  <c r="AI35" i="51"/>
  <c r="AJ34" i="51"/>
  <c r="AI34" i="51"/>
  <c r="AJ33" i="51"/>
  <c r="AI33" i="51"/>
  <c r="AJ32" i="51"/>
  <c r="AI32" i="51"/>
  <c r="AJ31" i="51"/>
  <c r="AI31" i="51"/>
  <c r="AJ30" i="51"/>
  <c r="AI30" i="51"/>
  <c r="AJ29" i="51"/>
  <c r="AI29" i="51"/>
  <c r="AJ28" i="51"/>
  <c r="AI28" i="51"/>
  <c r="AJ27" i="51"/>
  <c r="AI27" i="51"/>
  <c r="AJ26" i="51"/>
  <c r="AI26" i="51"/>
  <c r="AJ25" i="51"/>
  <c r="AI25" i="51"/>
  <c r="AJ24" i="51"/>
  <c r="AI24" i="51"/>
  <c r="AJ23" i="51"/>
  <c r="AI23" i="51"/>
  <c r="AJ22" i="51"/>
  <c r="AI22" i="51"/>
  <c r="AJ21" i="51"/>
  <c r="AI21" i="51"/>
  <c r="AJ20" i="51"/>
  <c r="AI20" i="51"/>
  <c r="AJ19" i="51"/>
  <c r="AI19" i="51"/>
  <c r="AJ18" i="51"/>
  <c r="AI18" i="51"/>
  <c r="AJ17" i="51"/>
  <c r="AI17" i="51"/>
  <c r="AJ16" i="51"/>
  <c r="AI16" i="51"/>
  <c r="AJ15" i="51"/>
  <c r="AI15" i="51"/>
  <c r="AJ14" i="51"/>
  <c r="AI14" i="51"/>
  <c r="AJ13" i="51"/>
  <c r="AI13" i="51"/>
  <c r="AJ12" i="51"/>
  <c r="AI12" i="51"/>
  <c r="AJ11" i="51"/>
  <c r="AI11" i="51"/>
  <c r="AJ10" i="51"/>
  <c r="AI10" i="51"/>
  <c r="AJ9" i="51"/>
  <c r="AI9" i="51"/>
  <c r="AJ8" i="51"/>
  <c r="AI8" i="51"/>
  <c r="AI100" i="51" s="1"/>
  <c r="B6" i="51"/>
  <c r="C6" i="51" s="1"/>
  <c r="D6" i="51" s="1"/>
  <c r="E6" i="51" s="1"/>
  <c r="F6" i="51" s="1"/>
  <c r="G6" i="51" s="1"/>
  <c r="H6" i="51" s="1"/>
  <c r="I6" i="51" s="1"/>
  <c r="J6" i="51" s="1"/>
  <c r="K6" i="51" s="1"/>
  <c r="AD6" i="56" l="1"/>
  <c r="AD5" i="56"/>
  <c r="AB6" i="55"/>
  <c r="AC6" i="55" s="1"/>
  <c r="AF5" i="55"/>
  <c r="AB5" i="55"/>
  <c r="U6" i="54"/>
  <c r="V6" i="54" s="1"/>
  <c r="W6" i="54" s="1"/>
  <c r="X6" i="54" s="1"/>
  <c r="Y6" i="54" s="1"/>
  <c r="Z6" i="54" s="1"/>
  <c r="AA6" i="54" s="1"/>
  <c r="AA5" i="54"/>
  <c r="U5" i="54"/>
  <c r="S6" i="53"/>
  <c r="T6" i="53" s="1"/>
  <c r="S5" i="53"/>
  <c r="Q6" i="52"/>
  <c r="R6" i="52" s="1"/>
  <c r="Q5" i="52"/>
  <c r="L6" i="51"/>
  <c r="M6" i="51" s="1"/>
  <c r="N6" i="51" s="1"/>
  <c r="O6" i="51" s="1"/>
  <c r="P6" i="51" s="1"/>
  <c r="N4" i="51"/>
  <c r="AH100" i="50"/>
  <c r="AG100" i="50"/>
  <c r="AJ100" i="50" s="1"/>
  <c r="AJ99" i="50"/>
  <c r="AI99" i="50"/>
  <c r="AJ98" i="50"/>
  <c r="AI98" i="50"/>
  <c r="AJ97" i="50"/>
  <c r="AI97" i="50"/>
  <c r="AJ96" i="50"/>
  <c r="AI96" i="50"/>
  <c r="AJ95" i="50"/>
  <c r="AI95" i="50"/>
  <c r="AJ94" i="50"/>
  <c r="AI94" i="50"/>
  <c r="AJ93" i="50"/>
  <c r="AI93" i="50"/>
  <c r="AJ92" i="50"/>
  <c r="AI92" i="50"/>
  <c r="AJ91" i="50"/>
  <c r="AI91" i="50"/>
  <c r="AJ90" i="50"/>
  <c r="AI90" i="50"/>
  <c r="AJ89" i="50"/>
  <c r="AI89" i="50"/>
  <c r="AJ88" i="50"/>
  <c r="AI88" i="50"/>
  <c r="AJ87" i="50"/>
  <c r="AI87" i="50"/>
  <c r="AJ86" i="50"/>
  <c r="AI86" i="50"/>
  <c r="AJ85" i="50"/>
  <c r="AI85" i="50"/>
  <c r="AJ84" i="50"/>
  <c r="AI84" i="50"/>
  <c r="AJ83" i="50"/>
  <c r="AI83" i="50"/>
  <c r="AJ82" i="50"/>
  <c r="AI82" i="50"/>
  <c r="AJ81" i="50"/>
  <c r="AI81" i="50"/>
  <c r="AJ80" i="50"/>
  <c r="AI80" i="50"/>
  <c r="AJ79" i="50"/>
  <c r="AI79" i="50"/>
  <c r="AJ78" i="50"/>
  <c r="AI78" i="50"/>
  <c r="AJ77" i="50"/>
  <c r="AI77" i="50"/>
  <c r="AJ76" i="50"/>
  <c r="AI76" i="50"/>
  <c r="AJ75" i="50"/>
  <c r="AI75" i="50"/>
  <c r="AJ74" i="50"/>
  <c r="AI74" i="50"/>
  <c r="AJ73" i="50"/>
  <c r="AI73" i="50"/>
  <c r="AJ72" i="50"/>
  <c r="AI72" i="50"/>
  <c r="AJ71" i="50"/>
  <c r="AI71" i="50"/>
  <c r="AJ70" i="50"/>
  <c r="AI70" i="50"/>
  <c r="AJ69" i="50"/>
  <c r="AI69" i="50"/>
  <c r="AJ68" i="50"/>
  <c r="AI68" i="50"/>
  <c r="AJ67" i="50"/>
  <c r="AI67" i="50"/>
  <c r="AJ66" i="50"/>
  <c r="AI66" i="50"/>
  <c r="AJ65" i="50"/>
  <c r="AI65" i="50"/>
  <c r="AJ64" i="50"/>
  <c r="AI64" i="50"/>
  <c r="AJ63" i="50"/>
  <c r="AI63" i="50"/>
  <c r="AJ62" i="50"/>
  <c r="AI62" i="50"/>
  <c r="AJ61" i="50"/>
  <c r="AI61" i="50"/>
  <c r="AJ60" i="50"/>
  <c r="AI60" i="50"/>
  <c r="AJ59" i="50"/>
  <c r="AI59" i="50"/>
  <c r="AJ58" i="50"/>
  <c r="AI58" i="50"/>
  <c r="AJ57" i="50"/>
  <c r="AI57" i="50"/>
  <c r="AJ56" i="50"/>
  <c r="AI56" i="50"/>
  <c r="AJ55" i="50"/>
  <c r="AI55" i="50"/>
  <c r="AJ54" i="50"/>
  <c r="AI54" i="50"/>
  <c r="AJ53" i="50"/>
  <c r="AI53" i="50"/>
  <c r="AJ52" i="50"/>
  <c r="AI52" i="50"/>
  <c r="AJ51" i="50"/>
  <c r="AI51" i="50"/>
  <c r="AJ50" i="50"/>
  <c r="AI50" i="50"/>
  <c r="AJ49" i="50"/>
  <c r="AI49" i="50"/>
  <c r="AJ48" i="50"/>
  <c r="AI48" i="50"/>
  <c r="AJ47" i="50"/>
  <c r="AI47" i="50"/>
  <c r="AJ46" i="50"/>
  <c r="AI46" i="50"/>
  <c r="AJ45" i="50"/>
  <c r="AI45" i="50"/>
  <c r="AJ44" i="50"/>
  <c r="AI44" i="50"/>
  <c r="AJ43" i="50"/>
  <c r="AI43" i="50"/>
  <c r="AJ42" i="50"/>
  <c r="AI42" i="50"/>
  <c r="AJ41" i="50"/>
  <c r="AI41" i="50"/>
  <c r="AJ40" i="50"/>
  <c r="AI40" i="50"/>
  <c r="AJ39" i="50"/>
  <c r="AI39" i="50"/>
  <c r="AJ38" i="50"/>
  <c r="AI38" i="50"/>
  <c r="AJ37" i="50"/>
  <c r="AI37" i="50"/>
  <c r="AJ36" i="50"/>
  <c r="AI36" i="50"/>
  <c r="AJ35" i="50"/>
  <c r="AI35" i="50"/>
  <c r="AJ34" i="50"/>
  <c r="AI34" i="50"/>
  <c r="AJ33" i="50"/>
  <c r="AI33" i="50"/>
  <c r="AJ32" i="50"/>
  <c r="AI32" i="50"/>
  <c r="AJ31" i="50"/>
  <c r="AI31" i="50"/>
  <c r="AJ30" i="50"/>
  <c r="AI30" i="50"/>
  <c r="AJ29" i="50"/>
  <c r="AI29" i="50"/>
  <c r="AJ28" i="50"/>
  <c r="AI28" i="50"/>
  <c r="AJ27" i="50"/>
  <c r="AI27" i="50"/>
  <c r="AJ26" i="50"/>
  <c r="AI26" i="50"/>
  <c r="AJ25" i="50"/>
  <c r="AI25" i="50"/>
  <c r="AJ24" i="50"/>
  <c r="AI24" i="50"/>
  <c r="AJ23" i="50"/>
  <c r="AI23" i="50"/>
  <c r="AJ22" i="50"/>
  <c r="AI22" i="50"/>
  <c r="AJ21" i="50"/>
  <c r="AI21" i="50"/>
  <c r="AJ20" i="50"/>
  <c r="AI20" i="50"/>
  <c r="AJ19" i="50"/>
  <c r="AI19" i="50"/>
  <c r="AJ18" i="50"/>
  <c r="AI18" i="50"/>
  <c r="AJ17" i="50"/>
  <c r="AI17" i="50"/>
  <c r="AJ16" i="50"/>
  <c r="AI16" i="50"/>
  <c r="AJ15" i="50"/>
  <c r="AI15" i="50"/>
  <c r="AJ14" i="50"/>
  <c r="AI14" i="50"/>
  <c r="AJ13" i="50"/>
  <c r="AI13" i="50"/>
  <c r="AJ12" i="50"/>
  <c r="AI12" i="50"/>
  <c r="AJ11" i="50"/>
  <c r="AI11" i="50"/>
  <c r="AJ10" i="50"/>
  <c r="AI10" i="50"/>
  <c r="AJ9" i="50"/>
  <c r="AI9" i="50"/>
  <c r="AJ8" i="50"/>
  <c r="AI8" i="50"/>
  <c r="AI100" i="50" s="1"/>
  <c r="B6" i="50"/>
  <c r="C6" i="50" s="1"/>
  <c r="D6" i="50" s="1"/>
  <c r="E6" i="50" s="1"/>
  <c r="F6" i="50" s="1"/>
  <c r="G6" i="50" s="1"/>
  <c r="H6" i="50" s="1"/>
  <c r="I6" i="50" s="1"/>
  <c r="J6" i="50" s="1"/>
  <c r="K6" i="50" s="1"/>
  <c r="AD6" i="55" l="1"/>
  <c r="AD5" i="55"/>
  <c r="AB6" i="54"/>
  <c r="AC6" i="54" s="1"/>
  <c r="AF5" i="54"/>
  <c r="AB5" i="54"/>
  <c r="U6" i="53"/>
  <c r="V6" i="53" s="1"/>
  <c r="W6" i="53" s="1"/>
  <c r="X6" i="53" s="1"/>
  <c r="Y6" i="53" s="1"/>
  <c r="Z6" i="53" s="1"/>
  <c r="AA6" i="53" s="1"/>
  <c r="AA5" i="53"/>
  <c r="U5" i="53"/>
  <c r="S6" i="52"/>
  <c r="T6" i="52" s="1"/>
  <c r="S5" i="52"/>
  <c r="Q6" i="51"/>
  <c r="R6" i="51" s="1"/>
  <c r="Q5" i="51"/>
  <c r="L6" i="50"/>
  <c r="M6" i="50" s="1"/>
  <c r="N6" i="50" s="1"/>
  <c r="O6" i="50" s="1"/>
  <c r="P6" i="50" s="1"/>
  <c r="N4" i="50"/>
  <c r="AH100" i="49"/>
  <c r="AG100" i="49"/>
  <c r="AJ100" i="49" s="1"/>
  <c r="AJ99" i="49"/>
  <c r="AI99" i="49"/>
  <c r="AJ98" i="49"/>
  <c r="AI98" i="49"/>
  <c r="AJ97" i="49"/>
  <c r="AI97" i="49"/>
  <c r="AJ96" i="49"/>
  <c r="AI96" i="49"/>
  <c r="AJ95" i="49"/>
  <c r="AI95" i="49"/>
  <c r="AJ94" i="49"/>
  <c r="AI94" i="49"/>
  <c r="AJ93" i="49"/>
  <c r="AI93" i="49"/>
  <c r="AJ92" i="49"/>
  <c r="AI92" i="49"/>
  <c r="AJ91" i="49"/>
  <c r="AI91" i="49"/>
  <c r="AJ90" i="49"/>
  <c r="AI90" i="49"/>
  <c r="AJ89" i="49"/>
  <c r="AI89" i="49"/>
  <c r="AJ88" i="49"/>
  <c r="AI88" i="49"/>
  <c r="AJ87" i="49"/>
  <c r="AI87" i="49"/>
  <c r="AJ86" i="49"/>
  <c r="AI86" i="49"/>
  <c r="AJ85" i="49"/>
  <c r="AI85" i="49"/>
  <c r="AJ84" i="49"/>
  <c r="AI84" i="49"/>
  <c r="AJ83" i="49"/>
  <c r="AI83" i="49"/>
  <c r="AJ82" i="49"/>
  <c r="AI82" i="49"/>
  <c r="AJ81" i="49"/>
  <c r="AI81" i="49"/>
  <c r="AJ80" i="49"/>
  <c r="AI80" i="49"/>
  <c r="AJ79" i="49"/>
  <c r="AI79" i="49"/>
  <c r="AJ78" i="49"/>
  <c r="AI78" i="49"/>
  <c r="AJ77" i="49"/>
  <c r="AI77" i="49"/>
  <c r="AJ76" i="49"/>
  <c r="AI76" i="49"/>
  <c r="AJ75" i="49"/>
  <c r="AI75" i="49"/>
  <c r="AJ74" i="49"/>
  <c r="AI74" i="49"/>
  <c r="AJ73" i="49"/>
  <c r="AI73" i="49"/>
  <c r="AJ72" i="49"/>
  <c r="AI72" i="49"/>
  <c r="AJ71" i="49"/>
  <c r="AI71" i="49"/>
  <c r="AJ70" i="49"/>
  <c r="AI70" i="49"/>
  <c r="AJ69" i="49"/>
  <c r="AI69" i="49"/>
  <c r="AJ68" i="49"/>
  <c r="AI68" i="49"/>
  <c r="AJ67" i="49"/>
  <c r="AI67" i="49"/>
  <c r="AJ66" i="49"/>
  <c r="AI66" i="49"/>
  <c r="AJ65" i="49"/>
  <c r="AI65" i="49"/>
  <c r="AJ64" i="49"/>
  <c r="AI64" i="49"/>
  <c r="AJ63" i="49"/>
  <c r="AI63" i="49"/>
  <c r="AJ62" i="49"/>
  <c r="AI62" i="49"/>
  <c r="AJ61" i="49"/>
  <c r="AI61" i="49"/>
  <c r="AJ60" i="49"/>
  <c r="AI60" i="49"/>
  <c r="AJ59" i="49"/>
  <c r="AI59" i="49"/>
  <c r="AJ58" i="49"/>
  <c r="AI58" i="49"/>
  <c r="AJ57" i="49"/>
  <c r="AI57" i="49"/>
  <c r="AJ56" i="49"/>
  <c r="AI56" i="49"/>
  <c r="AJ55" i="49"/>
  <c r="AI55" i="49"/>
  <c r="AJ54" i="49"/>
  <c r="AI54" i="49"/>
  <c r="AJ53" i="49"/>
  <c r="AI53" i="49"/>
  <c r="AJ52" i="49"/>
  <c r="AI52" i="49"/>
  <c r="AJ51" i="49"/>
  <c r="AI51" i="49"/>
  <c r="AJ50" i="49"/>
  <c r="AI50" i="49"/>
  <c r="AJ49" i="49"/>
  <c r="AI49" i="49"/>
  <c r="AJ48" i="49"/>
  <c r="AI48" i="49"/>
  <c r="AJ47" i="49"/>
  <c r="AI47" i="49"/>
  <c r="AJ46" i="49"/>
  <c r="AI46" i="49"/>
  <c r="AJ45" i="49"/>
  <c r="AI45" i="49"/>
  <c r="AJ44" i="49"/>
  <c r="AI44" i="49"/>
  <c r="AJ43" i="49"/>
  <c r="AI43" i="49"/>
  <c r="AJ42" i="49"/>
  <c r="AI42" i="49"/>
  <c r="AJ41" i="49"/>
  <c r="AI41" i="49"/>
  <c r="AJ40" i="49"/>
  <c r="AI40" i="49"/>
  <c r="AJ39" i="49"/>
  <c r="AI39" i="49"/>
  <c r="AJ38" i="49"/>
  <c r="AI38" i="49"/>
  <c r="AJ37" i="49"/>
  <c r="AI37" i="49"/>
  <c r="AJ36" i="49"/>
  <c r="AI36" i="49"/>
  <c r="AJ35" i="49"/>
  <c r="AI35" i="49"/>
  <c r="AJ34" i="49"/>
  <c r="AI34" i="49"/>
  <c r="AJ33" i="49"/>
  <c r="AI33" i="49"/>
  <c r="AJ32" i="49"/>
  <c r="AI32" i="49"/>
  <c r="AJ31" i="49"/>
  <c r="AI31" i="49"/>
  <c r="AJ30" i="49"/>
  <c r="AI30" i="49"/>
  <c r="AJ29" i="49"/>
  <c r="AI29" i="49"/>
  <c r="AJ28" i="49"/>
  <c r="AI28" i="49"/>
  <c r="AJ27" i="49"/>
  <c r="AI27" i="49"/>
  <c r="AJ26" i="49"/>
  <c r="AI26" i="49"/>
  <c r="AJ25" i="49"/>
  <c r="AI25" i="49"/>
  <c r="AJ24" i="49"/>
  <c r="AI24" i="49"/>
  <c r="AJ23" i="49"/>
  <c r="AI23" i="49"/>
  <c r="AJ22" i="49"/>
  <c r="AI22" i="49"/>
  <c r="AJ21" i="49"/>
  <c r="AI21" i="49"/>
  <c r="AJ20" i="49"/>
  <c r="AI20" i="49"/>
  <c r="AJ19" i="49"/>
  <c r="AI19" i="49"/>
  <c r="AJ18" i="49"/>
  <c r="AI18" i="49"/>
  <c r="AJ17" i="49"/>
  <c r="AI17" i="49"/>
  <c r="AJ16" i="49"/>
  <c r="AI16" i="49"/>
  <c r="AJ15" i="49"/>
  <c r="AI15" i="49"/>
  <c r="AJ14" i="49"/>
  <c r="AI14" i="49"/>
  <c r="AJ13" i="49"/>
  <c r="AI13" i="49"/>
  <c r="AJ12" i="49"/>
  <c r="AI12" i="49"/>
  <c r="AJ11" i="49"/>
  <c r="AI11" i="49"/>
  <c r="AJ10" i="49"/>
  <c r="AI10" i="49"/>
  <c r="AJ9" i="49"/>
  <c r="AI9" i="49"/>
  <c r="AJ8" i="49"/>
  <c r="AI8" i="49"/>
  <c r="AI100" i="49" s="1"/>
  <c r="B6" i="49"/>
  <c r="C6" i="49" s="1"/>
  <c r="D6" i="49" s="1"/>
  <c r="E6" i="49" s="1"/>
  <c r="F6" i="49" s="1"/>
  <c r="G6" i="49" s="1"/>
  <c r="H6" i="49" s="1"/>
  <c r="I6" i="49" s="1"/>
  <c r="J6" i="49" s="1"/>
  <c r="K6" i="49" s="1"/>
  <c r="AD6" i="54" l="1"/>
  <c r="AD5" i="54"/>
  <c r="AB6" i="53"/>
  <c r="AC6" i="53" s="1"/>
  <c r="AF5" i="53"/>
  <c r="AB5" i="53"/>
  <c r="U6" i="52"/>
  <c r="V6" i="52" s="1"/>
  <c r="W6" i="52" s="1"/>
  <c r="X6" i="52" s="1"/>
  <c r="Y6" i="52" s="1"/>
  <c r="Z6" i="52" s="1"/>
  <c r="AA6" i="52" s="1"/>
  <c r="AA5" i="52"/>
  <c r="U5" i="52"/>
  <c r="S6" i="51"/>
  <c r="T6" i="51" s="1"/>
  <c r="S5" i="51"/>
  <c r="Q6" i="50"/>
  <c r="R6" i="50" s="1"/>
  <c r="Q5" i="50"/>
  <c r="L6" i="49"/>
  <c r="M6" i="49" s="1"/>
  <c r="N6" i="49" s="1"/>
  <c r="O6" i="49" s="1"/>
  <c r="P6" i="49" s="1"/>
  <c r="N4" i="49"/>
  <c r="AD6" i="53" l="1"/>
  <c r="AD5" i="53"/>
  <c r="AB6" i="52"/>
  <c r="AC6" i="52" s="1"/>
  <c r="AF5" i="52"/>
  <c r="AB5" i="52"/>
  <c r="U6" i="51"/>
  <c r="V6" i="51" s="1"/>
  <c r="W6" i="51" s="1"/>
  <c r="X6" i="51" s="1"/>
  <c r="Y6" i="51" s="1"/>
  <c r="Z6" i="51" s="1"/>
  <c r="AA6" i="51" s="1"/>
  <c r="AA5" i="51"/>
  <c r="U5" i="51"/>
  <c r="S6" i="50"/>
  <c r="T6" i="50" s="1"/>
  <c r="S5" i="50"/>
  <c r="Q6" i="49"/>
  <c r="R6" i="49" s="1"/>
  <c r="Q5" i="49"/>
  <c r="AD6" i="52" l="1"/>
  <c r="AD5" i="52"/>
  <c r="AB6" i="51"/>
  <c r="AC6" i="51" s="1"/>
  <c r="AF5" i="51"/>
  <c r="AB5" i="51"/>
  <c r="U6" i="50"/>
  <c r="V6" i="50" s="1"/>
  <c r="W6" i="50" s="1"/>
  <c r="X6" i="50" s="1"/>
  <c r="Y6" i="50" s="1"/>
  <c r="Z6" i="50" s="1"/>
  <c r="AA6" i="50" s="1"/>
  <c r="AA5" i="50"/>
  <c r="U5" i="50"/>
  <c r="S6" i="49"/>
  <c r="T6" i="49" s="1"/>
  <c r="S5" i="49"/>
  <c r="AD6" i="51" l="1"/>
  <c r="AD5" i="51"/>
  <c r="AB6" i="50"/>
  <c r="AC6" i="50" s="1"/>
  <c r="AF5" i="50"/>
  <c r="AB5" i="50"/>
  <c r="U6" i="49"/>
  <c r="V6" i="49" s="1"/>
  <c r="W6" i="49" s="1"/>
  <c r="X6" i="49" s="1"/>
  <c r="Y6" i="49" s="1"/>
  <c r="Z6" i="49" s="1"/>
  <c r="AA6" i="49" s="1"/>
  <c r="AA5" i="49"/>
  <c r="U5" i="49"/>
  <c r="AD6" i="50" l="1"/>
  <c r="AD5" i="50"/>
  <c r="AB6" i="49"/>
  <c r="AC6" i="49" s="1"/>
  <c r="AF5" i="49"/>
  <c r="AB5" i="49"/>
  <c r="AD6" i="49" l="1"/>
  <c r="AD5" i="49"/>
  <c r="AH100" i="48" l="1"/>
  <c r="AG100" i="48"/>
  <c r="AJ100" i="48" s="1"/>
  <c r="AJ99" i="48"/>
  <c r="AI99" i="48"/>
  <c r="AJ98" i="48"/>
  <c r="AI98" i="48"/>
  <c r="AJ97" i="48"/>
  <c r="AI97" i="48"/>
  <c r="AJ96" i="48"/>
  <c r="AI96" i="48"/>
  <c r="AJ95" i="48"/>
  <c r="AI95" i="48"/>
  <c r="AJ94" i="48"/>
  <c r="AI94" i="48"/>
  <c r="AJ93" i="48"/>
  <c r="AI93" i="48"/>
  <c r="AJ92" i="48"/>
  <c r="AI92" i="48"/>
  <c r="AJ91" i="48"/>
  <c r="AI91" i="48"/>
  <c r="AJ90" i="48"/>
  <c r="AI90" i="48"/>
  <c r="AJ89" i="48"/>
  <c r="AI89" i="48"/>
  <c r="AJ88" i="48"/>
  <c r="AI88" i="48"/>
  <c r="AJ87" i="48"/>
  <c r="AI87" i="48"/>
  <c r="AJ86" i="48"/>
  <c r="AI86" i="48"/>
  <c r="AJ85" i="48"/>
  <c r="AI85" i="48"/>
  <c r="AJ84" i="48"/>
  <c r="AI84" i="48"/>
  <c r="AJ83" i="48"/>
  <c r="AI83" i="48"/>
  <c r="AJ82" i="48"/>
  <c r="AI82" i="48"/>
  <c r="AJ81" i="48"/>
  <c r="AI81" i="48"/>
  <c r="AJ80" i="48"/>
  <c r="AI80" i="48"/>
  <c r="AJ79" i="48"/>
  <c r="AI79" i="48"/>
  <c r="AJ78" i="48"/>
  <c r="AI78" i="48"/>
  <c r="AJ77" i="48"/>
  <c r="AI77" i="48"/>
  <c r="AJ76" i="48"/>
  <c r="AI76" i="48"/>
  <c r="AJ75" i="48"/>
  <c r="AI75" i="48"/>
  <c r="AJ74" i="48"/>
  <c r="AI74" i="48"/>
  <c r="AJ73" i="48"/>
  <c r="AI73" i="48"/>
  <c r="AJ72" i="48"/>
  <c r="AI72" i="48"/>
  <c r="AJ71" i="48"/>
  <c r="AI71" i="48"/>
  <c r="AJ70" i="48"/>
  <c r="AI70" i="48"/>
  <c r="AJ69" i="48"/>
  <c r="AI69" i="48"/>
  <c r="AJ68" i="48"/>
  <c r="AI68" i="48"/>
  <c r="AJ67" i="48"/>
  <c r="AI67" i="48"/>
  <c r="AJ66" i="48"/>
  <c r="AI66" i="48"/>
  <c r="AJ65" i="48"/>
  <c r="AI65" i="48"/>
  <c r="AJ64" i="48"/>
  <c r="AI64" i="48"/>
  <c r="AJ63" i="48"/>
  <c r="AI63" i="48"/>
  <c r="AJ62" i="48"/>
  <c r="AI62" i="48"/>
  <c r="AJ61" i="48"/>
  <c r="AI61" i="48"/>
  <c r="AJ60" i="48"/>
  <c r="AI60" i="48"/>
  <c r="AJ59" i="48"/>
  <c r="AI59" i="48"/>
  <c r="AJ58" i="48"/>
  <c r="AI58" i="48"/>
  <c r="AJ57" i="48"/>
  <c r="AI57" i="48"/>
  <c r="AJ56" i="48"/>
  <c r="AI56" i="48"/>
  <c r="AJ55" i="48"/>
  <c r="AI55" i="48"/>
  <c r="AJ54" i="48"/>
  <c r="AI54" i="48"/>
  <c r="AJ53" i="48"/>
  <c r="AI53" i="48"/>
  <c r="AJ52" i="48"/>
  <c r="AI52" i="48"/>
  <c r="AJ51" i="48"/>
  <c r="AI51" i="48"/>
  <c r="AJ50" i="48"/>
  <c r="AI50" i="48"/>
  <c r="AJ49" i="48"/>
  <c r="AI49" i="48"/>
  <c r="AJ48" i="48"/>
  <c r="AI48" i="48"/>
  <c r="AJ47" i="48"/>
  <c r="AI47" i="48"/>
  <c r="AJ46" i="48"/>
  <c r="AI46" i="48"/>
  <c r="AJ45" i="48"/>
  <c r="AI45" i="48"/>
  <c r="AJ44" i="48"/>
  <c r="AI44" i="48"/>
  <c r="AJ43" i="48"/>
  <c r="AI43" i="48"/>
  <c r="AJ42" i="48"/>
  <c r="AI42" i="48"/>
  <c r="AJ41" i="48"/>
  <c r="AI41" i="48"/>
  <c r="AJ40" i="48"/>
  <c r="AI40" i="48"/>
  <c r="AJ39" i="48"/>
  <c r="AI39" i="48"/>
  <c r="AJ38" i="48"/>
  <c r="AI38" i="48"/>
  <c r="AJ37" i="48"/>
  <c r="AI37" i="48"/>
  <c r="AJ36" i="48"/>
  <c r="AI36" i="48"/>
  <c r="AJ35" i="48"/>
  <c r="AI35" i="48"/>
  <c r="AJ34" i="48"/>
  <c r="AI34" i="48"/>
  <c r="AJ33" i="48"/>
  <c r="AI33" i="48"/>
  <c r="AJ32" i="48"/>
  <c r="AI32" i="48"/>
  <c r="AJ31" i="48"/>
  <c r="AI31" i="48"/>
  <c r="AJ30" i="48"/>
  <c r="AI30" i="48"/>
  <c r="AJ29" i="48"/>
  <c r="AI29" i="48"/>
  <c r="AJ28" i="48"/>
  <c r="AI28" i="48"/>
  <c r="AJ27" i="48"/>
  <c r="AI27" i="48"/>
  <c r="AJ26" i="48"/>
  <c r="AI26" i="48"/>
  <c r="AJ25" i="48"/>
  <c r="AI25" i="48"/>
  <c r="AJ24" i="48"/>
  <c r="AI24" i="48"/>
  <c r="AJ23" i="48"/>
  <c r="AI23" i="48"/>
  <c r="AJ22" i="48"/>
  <c r="AI22" i="48"/>
  <c r="AJ21" i="48"/>
  <c r="AI21" i="48"/>
  <c r="AJ20" i="48"/>
  <c r="AI20" i="48"/>
  <c r="AJ19" i="48"/>
  <c r="AI19" i="48"/>
  <c r="AJ18" i="48"/>
  <c r="AI18" i="48"/>
  <c r="AJ17" i="48"/>
  <c r="AI17" i="48"/>
  <c r="AJ16" i="48"/>
  <c r="AI16" i="48"/>
  <c r="AJ15" i="48"/>
  <c r="AI15" i="48"/>
  <c r="AJ14" i="48"/>
  <c r="AI14" i="48"/>
  <c r="AJ13" i="48"/>
  <c r="AI13" i="48"/>
  <c r="AJ12" i="48"/>
  <c r="AI12" i="48"/>
  <c r="AJ11" i="48"/>
  <c r="AI11" i="48"/>
  <c r="AJ10" i="48"/>
  <c r="AI10" i="48"/>
  <c r="AJ9" i="48"/>
  <c r="AI9" i="48"/>
  <c r="AJ8" i="48"/>
  <c r="AI8" i="48"/>
  <c r="AI100" i="48" s="1"/>
  <c r="B6" i="48"/>
  <c r="C6" i="48" s="1"/>
  <c r="D6" i="48" s="1"/>
  <c r="E6" i="48" s="1"/>
  <c r="F6" i="48" s="1"/>
  <c r="G6" i="48" s="1"/>
  <c r="H6" i="48" s="1"/>
  <c r="I6" i="48" s="1"/>
  <c r="J6" i="48" s="1"/>
  <c r="K6" i="48" s="1"/>
  <c r="L6" i="48" l="1"/>
  <c r="M6" i="48" s="1"/>
  <c r="N6" i="48" s="1"/>
  <c r="O6" i="48" s="1"/>
  <c r="P6" i="48" s="1"/>
  <c r="N4" i="48"/>
  <c r="AH100" i="47"/>
  <c r="AG100" i="47"/>
  <c r="AJ100" i="47" s="1"/>
  <c r="AJ99" i="47"/>
  <c r="AI99" i="47"/>
  <c r="AJ98" i="47"/>
  <c r="AI98" i="47"/>
  <c r="AJ97" i="47"/>
  <c r="AI97" i="47"/>
  <c r="AJ96" i="47"/>
  <c r="AI96" i="47"/>
  <c r="AJ95" i="47"/>
  <c r="AI95" i="47"/>
  <c r="AJ94" i="47"/>
  <c r="AI94" i="47"/>
  <c r="AJ93" i="47"/>
  <c r="AI93" i="47"/>
  <c r="AJ92" i="47"/>
  <c r="AI92" i="47"/>
  <c r="AJ91" i="47"/>
  <c r="AI91" i="47"/>
  <c r="AJ90" i="47"/>
  <c r="AI90" i="47"/>
  <c r="AJ89" i="47"/>
  <c r="AI89" i="47"/>
  <c r="AJ88" i="47"/>
  <c r="AI88" i="47"/>
  <c r="AJ87" i="47"/>
  <c r="AI87" i="47"/>
  <c r="AJ86" i="47"/>
  <c r="AI86" i="47"/>
  <c r="AJ85" i="47"/>
  <c r="AI85" i="47"/>
  <c r="AJ84" i="47"/>
  <c r="AI84" i="47"/>
  <c r="AJ83" i="47"/>
  <c r="AI83" i="47"/>
  <c r="AJ82" i="47"/>
  <c r="AI82" i="47"/>
  <c r="AJ81" i="47"/>
  <c r="AI81" i="47"/>
  <c r="AJ80" i="47"/>
  <c r="AI80" i="47"/>
  <c r="AJ79" i="47"/>
  <c r="AI79" i="47"/>
  <c r="AJ78" i="47"/>
  <c r="AI78" i="47"/>
  <c r="AJ77" i="47"/>
  <c r="AI77" i="47"/>
  <c r="AJ76" i="47"/>
  <c r="AI76" i="47"/>
  <c r="AJ75" i="47"/>
  <c r="AI75" i="47"/>
  <c r="AJ74" i="47"/>
  <c r="AI74" i="47"/>
  <c r="AJ73" i="47"/>
  <c r="AI73" i="47"/>
  <c r="AJ72" i="47"/>
  <c r="AI72" i="47"/>
  <c r="AJ71" i="47"/>
  <c r="AI71" i="47"/>
  <c r="AJ70" i="47"/>
  <c r="AI70" i="47"/>
  <c r="AJ69" i="47"/>
  <c r="AI69" i="47"/>
  <c r="AJ68" i="47"/>
  <c r="AI68" i="47"/>
  <c r="AJ67" i="47"/>
  <c r="AI67" i="47"/>
  <c r="AJ66" i="47"/>
  <c r="AI66" i="47"/>
  <c r="AJ65" i="47"/>
  <c r="AI65" i="47"/>
  <c r="AJ64" i="47"/>
  <c r="AI64" i="47"/>
  <c r="AJ63" i="47"/>
  <c r="AI63" i="47"/>
  <c r="AJ62" i="47"/>
  <c r="AI62" i="47"/>
  <c r="AJ61" i="47"/>
  <c r="AI61" i="47"/>
  <c r="AJ60" i="47"/>
  <c r="AI60" i="47"/>
  <c r="AJ59" i="47"/>
  <c r="AI59" i="47"/>
  <c r="AJ58" i="47"/>
  <c r="AI58" i="47"/>
  <c r="AJ57" i="47"/>
  <c r="AI57" i="47"/>
  <c r="AJ56" i="47"/>
  <c r="AI56" i="47"/>
  <c r="AJ55" i="47"/>
  <c r="AI55" i="47"/>
  <c r="AJ54" i="47"/>
  <c r="AI54" i="47"/>
  <c r="AJ53" i="47"/>
  <c r="AI53" i="47"/>
  <c r="AJ52" i="47"/>
  <c r="AI52" i="47"/>
  <c r="AJ51" i="47"/>
  <c r="AI51" i="47"/>
  <c r="AJ50" i="47"/>
  <c r="AI50" i="47"/>
  <c r="AJ49" i="47"/>
  <c r="AI49" i="47"/>
  <c r="AJ48" i="47"/>
  <c r="AI48" i="47"/>
  <c r="AJ47" i="47"/>
  <c r="AI47" i="47"/>
  <c r="AJ46" i="47"/>
  <c r="AI46" i="47"/>
  <c r="AJ45" i="47"/>
  <c r="AI45" i="47"/>
  <c r="AJ44" i="47"/>
  <c r="AI44" i="47"/>
  <c r="AJ43" i="47"/>
  <c r="AI43" i="47"/>
  <c r="AJ42" i="47"/>
  <c r="AI42" i="47"/>
  <c r="AJ41" i="47"/>
  <c r="AI41" i="47"/>
  <c r="AJ40" i="47"/>
  <c r="AI40" i="47"/>
  <c r="AJ39" i="47"/>
  <c r="AI39" i="47"/>
  <c r="AJ38" i="47"/>
  <c r="AI38" i="47"/>
  <c r="AJ37" i="47"/>
  <c r="AI37" i="47"/>
  <c r="AJ36" i="47"/>
  <c r="AI36" i="47"/>
  <c r="AJ35" i="47"/>
  <c r="AI35" i="47"/>
  <c r="AJ34" i="47"/>
  <c r="AI34" i="47"/>
  <c r="AJ33" i="47"/>
  <c r="AI33" i="47"/>
  <c r="AJ32" i="47"/>
  <c r="AI32" i="47"/>
  <c r="AJ31" i="47"/>
  <c r="AI31" i="47"/>
  <c r="AJ30" i="47"/>
  <c r="AI30" i="47"/>
  <c r="AJ29" i="47"/>
  <c r="AI29" i="47"/>
  <c r="AJ28" i="47"/>
  <c r="AI28" i="47"/>
  <c r="AJ27" i="47"/>
  <c r="AI27" i="47"/>
  <c r="AJ26" i="47"/>
  <c r="AI26" i="47"/>
  <c r="AJ25" i="47"/>
  <c r="AI25" i="47"/>
  <c r="AJ24" i="47"/>
  <c r="AI24" i="47"/>
  <c r="AJ23" i="47"/>
  <c r="AI23" i="47"/>
  <c r="AJ22" i="47"/>
  <c r="AI22" i="47"/>
  <c r="AJ21" i="47"/>
  <c r="AI21" i="47"/>
  <c r="AJ20" i="47"/>
  <c r="AI20" i="47"/>
  <c r="AJ19" i="47"/>
  <c r="AI19" i="47"/>
  <c r="AJ18" i="47"/>
  <c r="AI18" i="47"/>
  <c r="AJ17" i="47"/>
  <c r="AI17" i="47"/>
  <c r="AJ16" i="47"/>
  <c r="AI16" i="47"/>
  <c r="AJ15" i="47"/>
  <c r="AI15" i="47"/>
  <c r="AJ14" i="47"/>
  <c r="AI14" i="47"/>
  <c r="AJ13" i="47"/>
  <c r="AI13" i="47"/>
  <c r="AJ12" i="47"/>
  <c r="AI12" i="47"/>
  <c r="AJ11" i="47"/>
  <c r="AI11" i="47"/>
  <c r="AJ10" i="47"/>
  <c r="AI10" i="47"/>
  <c r="AJ9" i="47"/>
  <c r="AI9" i="47"/>
  <c r="AJ8" i="47"/>
  <c r="AI8" i="47"/>
  <c r="AI100" i="47" s="1"/>
  <c r="B6" i="47"/>
  <c r="C6" i="47" s="1"/>
  <c r="D6" i="47" s="1"/>
  <c r="E6" i="47" s="1"/>
  <c r="F6" i="47" s="1"/>
  <c r="G6" i="47" s="1"/>
  <c r="H6" i="47" s="1"/>
  <c r="I6" i="47" s="1"/>
  <c r="J6" i="47" s="1"/>
  <c r="K6" i="47" s="1"/>
  <c r="Q6" i="48" l="1"/>
  <c r="R6" i="48" s="1"/>
  <c r="Q5" i="48"/>
  <c r="L6" i="47"/>
  <c r="M6" i="47" s="1"/>
  <c r="N6" i="47" s="1"/>
  <c r="O6" i="47" s="1"/>
  <c r="P6" i="47" s="1"/>
  <c r="N4" i="47"/>
  <c r="AH100" i="46"/>
  <c r="AG100" i="46"/>
  <c r="AJ100" i="46" s="1"/>
  <c r="AJ99" i="46"/>
  <c r="AI99" i="46"/>
  <c r="AJ98" i="46"/>
  <c r="AI98" i="46"/>
  <c r="AJ97" i="46"/>
  <c r="AI97" i="46"/>
  <c r="AJ96" i="46"/>
  <c r="AI96" i="46"/>
  <c r="AJ95" i="46"/>
  <c r="AI95" i="46"/>
  <c r="AJ94" i="46"/>
  <c r="AI94" i="46"/>
  <c r="AJ93" i="46"/>
  <c r="AI93" i="46"/>
  <c r="AJ92" i="46"/>
  <c r="AI92" i="46"/>
  <c r="AJ91" i="46"/>
  <c r="AI91" i="46"/>
  <c r="AJ90" i="46"/>
  <c r="AI90" i="46"/>
  <c r="AJ89" i="46"/>
  <c r="AI89" i="46"/>
  <c r="AJ88" i="46"/>
  <c r="AI88" i="46"/>
  <c r="AJ87" i="46"/>
  <c r="AI87" i="46"/>
  <c r="AJ86" i="46"/>
  <c r="AI86" i="46"/>
  <c r="AJ85" i="46"/>
  <c r="AI85" i="46"/>
  <c r="AJ84" i="46"/>
  <c r="AI84" i="46"/>
  <c r="AJ83" i="46"/>
  <c r="AI83" i="46"/>
  <c r="AJ82" i="46"/>
  <c r="AI82" i="46"/>
  <c r="AJ81" i="46"/>
  <c r="AI81" i="46"/>
  <c r="AJ80" i="46"/>
  <c r="AI80" i="46"/>
  <c r="AJ79" i="46"/>
  <c r="AI79" i="46"/>
  <c r="AJ78" i="46"/>
  <c r="AI78" i="46"/>
  <c r="AJ77" i="46"/>
  <c r="AI77" i="46"/>
  <c r="AJ76" i="46"/>
  <c r="AI76" i="46"/>
  <c r="AJ75" i="46"/>
  <c r="AI75" i="46"/>
  <c r="AJ74" i="46"/>
  <c r="AI74" i="46"/>
  <c r="AJ73" i="46"/>
  <c r="AI73" i="46"/>
  <c r="AJ72" i="46"/>
  <c r="AI72" i="46"/>
  <c r="AJ71" i="46"/>
  <c r="AI71" i="46"/>
  <c r="AJ70" i="46"/>
  <c r="AI70" i="46"/>
  <c r="AJ69" i="46"/>
  <c r="AI69" i="46"/>
  <c r="AJ68" i="46"/>
  <c r="AI68" i="46"/>
  <c r="AJ67" i="46"/>
  <c r="AI67" i="46"/>
  <c r="AJ66" i="46"/>
  <c r="AI66" i="46"/>
  <c r="AJ65" i="46"/>
  <c r="AI65" i="46"/>
  <c r="AJ64" i="46"/>
  <c r="AI64" i="46"/>
  <c r="AJ63" i="46"/>
  <c r="AI63" i="46"/>
  <c r="AJ62" i="46"/>
  <c r="AI62" i="46"/>
  <c r="AJ61" i="46"/>
  <c r="AI61" i="46"/>
  <c r="AJ60" i="46"/>
  <c r="AI60" i="46"/>
  <c r="AJ59" i="46"/>
  <c r="AI59" i="46"/>
  <c r="AJ58" i="46"/>
  <c r="AI58" i="46"/>
  <c r="AJ57" i="46"/>
  <c r="AI57" i="46"/>
  <c r="AJ56" i="46"/>
  <c r="AI56" i="46"/>
  <c r="AJ55" i="46"/>
  <c r="AI55" i="46"/>
  <c r="AJ54" i="46"/>
  <c r="AI54" i="46"/>
  <c r="AJ53" i="46"/>
  <c r="AI53" i="46"/>
  <c r="AJ52" i="46"/>
  <c r="AI52" i="46"/>
  <c r="AJ51" i="46"/>
  <c r="AI51" i="46"/>
  <c r="AJ50" i="46"/>
  <c r="AI50" i="46"/>
  <c r="AJ49" i="46"/>
  <c r="AI49" i="46"/>
  <c r="AJ48" i="46"/>
  <c r="AI48" i="46"/>
  <c r="AJ47" i="46"/>
  <c r="AI47" i="46"/>
  <c r="AJ46" i="46"/>
  <c r="AI46" i="46"/>
  <c r="AJ45" i="46"/>
  <c r="AI45" i="46"/>
  <c r="AJ44" i="46"/>
  <c r="AI44" i="46"/>
  <c r="AJ43" i="46"/>
  <c r="AI43" i="46"/>
  <c r="AJ42" i="46"/>
  <c r="AI42" i="46"/>
  <c r="AJ41" i="46"/>
  <c r="AI41" i="46"/>
  <c r="AJ40" i="46"/>
  <c r="AI40" i="46"/>
  <c r="AJ39" i="46"/>
  <c r="AI39" i="46"/>
  <c r="AJ38" i="46"/>
  <c r="AI38" i="46"/>
  <c r="AJ37" i="46"/>
  <c r="AI37" i="46"/>
  <c r="AJ36" i="46"/>
  <c r="AI36" i="46"/>
  <c r="AJ35" i="46"/>
  <c r="AI35" i="46"/>
  <c r="AJ34" i="46"/>
  <c r="AI34" i="46"/>
  <c r="AJ33" i="46"/>
  <c r="AI33" i="46"/>
  <c r="AJ32" i="46"/>
  <c r="AI32" i="46"/>
  <c r="AJ31" i="46"/>
  <c r="AI31" i="46"/>
  <c r="AJ30" i="46"/>
  <c r="AI30" i="46"/>
  <c r="AJ29" i="46"/>
  <c r="AI29" i="46"/>
  <c r="AJ28" i="46"/>
  <c r="AI28" i="46"/>
  <c r="AJ27" i="46"/>
  <c r="AI27" i="46"/>
  <c r="AJ26" i="46"/>
  <c r="AI26" i="46"/>
  <c r="AJ25" i="46"/>
  <c r="AI25" i="46"/>
  <c r="AJ24" i="46"/>
  <c r="AI24" i="46"/>
  <c r="AJ23" i="46"/>
  <c r="AI23" i="46"/>
  <c r="AJ22" i="46"/>
  <c r="AI22" i="46"/>
  <c r="AJ21" i="46"/>
  <c r="AI21" i="46"/>
  <c r="AJ20" i="46"/>
  <c r="AI20" i="46"/>
  <c r="AJ19" i="46"/>
  <c r="AI19" i="46"/>
  <c r="AJ18" i="46"/>
  <c r="AI18" i="46"/>
  <c r="AJ17" i="46"/>
  <c r="AI17" i="46"/>
  <c r="AJ16" i="46"/>
  <c r="AI16" i="46"/>
  <c r="AJ15" i="46"/>
  <c r="AI15" i="46"/>
  <c r="AJ14" i="46"/>
  <c r="AI14" i="46"/>
  <c r="AJ13" i="46"/>
  <c r="AI13" i="46"/>
  <c r="AJ12" i="46"/>
  <c r="AI12" i="46"/>
  <c r="AJ11" i="46"/>
  <c r="AI11" i="46"/>
  <c r="AJ10" i="46"/>
  <c r="AI10" i="46"/>
  <c r="AJ9" i="46"/>
  <c r="AI9" i="46"/>
  <c r="AJ8" i="46"/>
  <c r="AI8" i="46"/>
  <c r="AI100" i="46" s="1"/>
  <c r="B6" i="46"/>
  <c r="C6" i="46" s="1"/>
  <c r="D6" i="46" s="1"/>
  <c r="E6" i="46" s="1"/>
  <c r="F6" i="46" s="1"/>
  <c r="G6" i="46" s="1"/>
  <c r="H6" i="46" s="1"/>
  <c r="I6" i="46" s="1"/>
  <c r="J6" i="46" s="1"/>
  <c r="K6" i="46" s="1"/>
  <c r="S6" i="48" l="1"/>
  <c r="T6" i="48" s="1"/>
  <c r="S5" i="48"/>
  <c r="Q6" i="47"/>
  <c r="R6" i="47" s="1"/>
  <c r="Q5" i="47"/>
  <c r="L6" i="46"/>
  <c r="M6" i="46" s="1"/>
  <c r="N6" i="46" s="1"/>
  <c r="O6" i="46" s="1"/>
  <c r="P6" i="46" s="1"/>
  <c r="N4" i="46"/>
  <c r="AH100" i="44"/>
  <c r="AG100" i="44"/>
  <c r="AJ100" i="44" s="1"/>
  <c r="AJ99" i="44"/>
  <c r="AI99" i="44"/>
  <c r="AJ98" i="44"/>
  <c r="AI98" i="44"/>
  <c r="AJ97" i="44"/>
  <c r="AI97" i="44"/>
  <c r="AJ96" i="44"/>
  <c r="AI96" i="44"/>
  <c r="AJ95" i="44"/>
  <c r="AI95" i="44"/>
  <c r="AJ94" i="44"/>
  <c r="AI94" i="44"/>
  <c r="AJ93" i="44"/>
  <c r="AI93" i="44"/>
  <c r="AJ92" i="44"/>
  <c r="AI92" i="44"/>
  <c r="AJ91" i="44"/>
  <c r="AI91" i="44"/>
  <c r="AJ90" i="44"/>
  <c r="AI90" i="44"/>
  <c r="AJ89" i="44"/>
  <c r="AI89" i="44"/>
  <c r="AJ88" i="44"/>
  <c r="AI88" i="44"/>
  <c r="AJ87" i="44"/>
  <c r="AI87" i="44"/>
  <c r="AJ86" i="44"/>
  <c r="AI86" i="44"/>
  <c r="AJ85" i="44"/>
  <c r="AI85" i="44"/>
  <c r="AJ84" i="44"/>
  <c r="AI84" i="44"/>
  <c r="AJ83" i="44"/>
  <c r="AI83" i="44"/>
  <c r="AJ82" i="44"/>
  <c r="AI82" i="44"/>
  <c r="AJ81" i="44"/>
  <c r="AI81" i="44"/>
  <c r="AJ80" i="44"/>
  <c r="AI80" i="44"/>
  <c r="AJ79" i="44"/>
  <c r="AI79" i="44"/>
  <c r="AJ78" i="44"/>
  <c r="AI78" i="44"/>
  <c r="AJ77" i="44"/>
  <c r="AI77" i="44"/>
  <c r="AJ76" i="44"/>
  <c r="AI76" i="44"/>
  <c r="AJ75" i="44"/>
  <c r="AI75" i="44"/>
  <c r="AJ74" i="44"/>
  <c r="AI74" i="44"/>
  <c r="AJ73" i="44"/>
  <c r="AI73" i="44"/>
  <c r="AJ72" i="44"/>
  <c r="AI72" i="44"/>
  <c r="AJ71" i="44"/>
  <c r="AI71" i="44"/>
  <c r="AJ70" i="44"/>
  <c r="AI70" i="44"/>
  <c r="AJ69" i="44"/>
  <c r="AI69" i="44"/>
  <c r="AJ68" i="44"/>
  <c r="AI68" i="44"/>
  <c r="AJ67" i="44"/>
  <c r="AI67" i="44"/>
  <c r="AJ66" i="44"/>
  <c r="AI66" i="44"/>
  <c r="AJ65" i="44"/>
  <c r="AI65" i="44"/>
  <c r="AJ64" i="44"/>
  <c r="AI64" i="44"/>
  <c r="AJ63" i="44"/>
  <c r="AI63" i="44"/>
  <c r="AJ62" i="44"/>
  <c r="AI62" i="44"/>
  <c r="AJ61" i="44"/>
  <c r="AI61" i="44"/>
  <c r="AJ60" i="44"/>
  <c r="AI60" i="44"/>
  <c r="AJ59" i="44"/>
  <c r="AI59" i="44"/>
  <c r="AJ58" i="44"/>
  <c r="AI58" i="44"/>
  <c r="AJ57" i="44"/>
  <c r="AI57" i="44"/>
  <c r="AJ56" i="44"/>
  <c r="AI56" i="44"/>
  <c r="AJ55" i="44"/>
  <c r="AI55" i="44"/>
  <c r="AJ54" i="44"/>
  <c r="AI54" i="44"/>
  <c r="AJ53" i="44"/>
  <c r="AI53" i="44"/>
  <c r="AJ52" i="44"/>
  <c r="AI52" i="44"/>
  <c r="AJ51" i="44"/>
  <c r="AI51" i="44"/>
  <c r="AJ50" i="44"/>
  <c r="AI50" i="44"/>
  <c r="AJ49" i="44"/>
  <c r="AI49" i="44"/>
  <c r="AJ48" i="44"/>
  <c r="AI48" i="44"/>
  <c r="AJ47" i="44"/>
  <c r="AI47" i="44"/>
  <c r="AJ46" i="44"/>
  <c r="AI46" i="44"/>
  <c r="AJ45" i="44"/>
  <c r="AI45" i="44"/>
  <c r="AJ44" i="44"/>
  <c r="AI44" i="44"/>
  <c r="AJ43" i="44"/>
  <c r="AI43" i="44"/>
  <c r="AJ42" i="44"/>
  <c r="AI42" i="44"/>
  <c r="AJ41" i="44"/>
  <c r="AI41" i="44"/>
  <c r="AJ40" i="44"/>
  <c r="AI40" i="44"/>
  <c r="AJ39" i="44"/>
  <c r="AI39" i="44"/>
  <c r="AJ38" i="44"/>
  <c r="AI38" i="44"/>
  <c r="AJ37" i="44"/>
  <c r="AI37" i="44"/>
  <c r="AJ36" i="44"/>
  <c r="AI36" i="44"/>
  <c r="AJ35" i="44"/>
  <c r="AI35" i="44"/>
  <c r="AJ34" i="44"/>
  <c r="AI34" i="44"/>
  <c r="AJ33" i="44"/>
  <c r="AI33" i="44"/>
  <c r="AJ32" i="44"/>
  <c r="AI32" i="44"/>
  <c r="AJ31" i="44"/>
  <c r="AI31" i="44"/>
  <c r="AJ30" i="44"/>
  <c r="AI30" i="44"/>
  <c r="AJ29" i="44"/>
  <c r="AI29" i="44"/>
  <c r="AJ28" i="44"/>
  <c r="AI28" i="44"/>
  <c r="AJ27" i="44"/>
  <c r="AI27" i="44"/>
  <c r="AJ26" i="44"/>
  <c r="AI26" i="44"/>
  <c r="AJ25" i="44"/>
  <c r="AI25" i="44"/>
  <c r="AJ24" i="44"/>
  <c r="AI24" i="44"/>
  <c r="AJ23" i="44"/>
  <c r="AI23" i="44"/>
  <c r="AJ22" i="44"/>
  <c r="AI22" i="44"/>
  <c r="AJ21" i="44"/>
  <c r="AI21" i="44"/>
  <c r="AJ20" i="44"/>
  <c r="AI20" i="44"/>
  <c r="AJ19" i="44"/>
  <c r="AI19" i="44"/>
  <c r="AJ18" i="44"/>
  <c r="AI18" i="44"/>
  <c r="AJ17" i="44"/>
  <c r="AI17" i="44"/>
  <c r="AJ16" i="44"/>
  <c r="AI16" i="44"/>
  <c r="AJ15" i="44"/>
  <c r="AI15" i="44"/>
  <c r="AJ14" i="44"/>
  <c r="AI14" i="44"/>
  <c r="AJ13" i="44"/>
  <c r="AI13" i="44"/>
  <c r="AJ12" i="44"/>
  <c r="AI12" i="44"/>
  <c r="AJ11" i="44"/>
  <c r="AI11" i="44"/>
  <c r="AJ10" i="44"/>
  <c r="AI10" i="44"/>
  <c r="AJ9" i="44"/>
  <c r="AI9" i="44"/>
  <c r="AJ8" i="44"/>
  <c r="AI8" i="44"/>
  <c r="AI100" i="44" s="1"/>
  <c r="B6" i="44"/>
  <c r="C6" i="44" s="1"/>
  <c r="D6" i="44" s="1"/>
  <c r="E6" i="44" s="1"/>
  <c r="F6" i="44" s="1"/>
  <c r="G6" i="44" s="1"/>
  <c r="H6" i="44" s="1"/>
  <c r="I6" i="44" s="1"/>
  <c r="J6" i="44" s="1"/>
  <c r="K6" i="44" s="1"/>
  <c r="U6" i="48" l="1"/>
  <c r="V6" i="48" s="1"/>
  <c r="W6" i="48" s="1"/>
  <c r="X6" i="48" s="1"/>
  <c r="Y6" i="48" s="1"/>
  <c r="Z6" i="48" s="1"/>
  <c r="AA6" i="48" s="1"/>
  <c r="AA5" i="48"/>
  <c r="U5" i="48"/>
  <c r="S6" i="47"/>
  <c r="T6" i="47" s="1"/>
  <c r="S5" i="47"/>
  <c r="Q6" i="46"/>
  <c r="R6" i="46" s="1"/>
  <c r="Q5" i="46"/>
  <c r="L6" i="44"/>
  <c r="M6" i="44" s="1"/>
  <c r="N6" i="44" s="1"/>
  <c r="O6" i="44" s="1"/>
  <c r="P6" i="44" s="1"/>
  <c r="N4" i="44"/>
  <c r="AH100" i="43"/>
  <c r="AG100" i="43"/>
  <c r="AJ100" i="43" s="1"/>
  <c r="AJ99" i="43"/>
  <c r="AI99" i="43"/>
  <c r="AJ98" i="43"/>
  <c r="AI98" i="43"/>
  <c r="AJ97" i="43"/>
  <c r="AI97" i="43"/>
  <c r="AJ96" i="43"/>
  <c r="AI96" i="43"/>
  <c r="AJ95" i="43"/>
  <c r="AI95" i="43"/>
  <c r="AJ94" i="43"/>
  <c r="AI94" i="43"/>
  <c r="AJ93" i="43"/>
  <c r="AI93" i="43"/>
  <c r="AJ92" i="43"/>
  <c r="AI92" i="43"/>
  <c r="AJ91" i="43"/>
  <c r="AI91" i="43"/>
  <c r="AJ90" i="43"/>
  <c r="AI90" i="43"/>
  <c r="AJ89" i="43"/>
  <c r="AI89" i="43"/>
  <c r="AJ88" i="43"/>
  <c r="AI88" i="43"/>
  <c r="AJ87" i="43"/>
  <c r="AI87" i="43"/>
  <c r="AJ86" i="43"/>
  <c r="AI86" i="43"/>
  <c r="AJ85" i="43"/>
  <c r="AI85" i="43"/>
  <c r="AJ84" i="43"/>
  <c r="AI84" i="43"/>
  <c r="AJ83" i="43"/>
  <c r="AI83" i="43"/>
  <c r="AJ82" i="43"/>
  <c r="AI82" i="43"/>
  <c r="AJ81" i="43"/>
  <c r="AI81" i="43"/>
  <c r="AJ80" i="43"/>
  <c r="AI80" i="43"/>
  <c r="AJ79" i="43"/>
  <c r="AI79" i="43"/>
  <c r="AJ78" i="43"/>
  <c r="AI78" i="43"/>
  <c r="AJ77" i="43"/>
  <c r="AI77" i="43"/>
  <c r="AJ76" i="43"/>
  <c r="AI76" i="43"/>
  <c r="AJ75" i="43"/>
  <c r="AI75" i="43"/>
  <c r="AJ74" i="43"/>
  <c r="AI74" i="43"/>
  <c r="AJ73" i="43"/>
  <c r="AI73" i="43"/>
  <c r="AJ72" i="43"/>
  <c r="AI72" i="43"/>
  <c r="AJ71" i="43"/>
  <c r="AI71" i="43"/>
  <c r="AJ70" i="43"/>
  <c r="AI70" i="43"/>
  <c r="AJ69" i="43"/>
  <c r="AI69" i="43"/>
  <c r="AJ68" i="43"/>
  <c r="AI68" i="43"/>
  <c r="AJ67" i="43"/>
  <c r="AI67" i="43"/>
  <c r="AJ66" i="43"/>
  <c r="AI66" i="43"/>
  <c r="AJ65" i="43"/>
  <c r="AI65" i="43"/>
  <c r="AJ64" i="43"/>
  <c r="AI64" i="43"/>
  <c r="AJ63" i="43"/>
  <c r="AI63" i="43"/>
  <c r="AJ62" i="43"/>
  <c r="AI62" i="43"/>
  <c r="AJ61" i="43"/>
  <c r="AI61" i="43"/>
  <c r="AJ60" i="43"/>
  <c r="AI60" i="43"/>
  <c r="AJ59" i="43"/>
  <c r="AI59" i="43"/>
  <c r="AJ58" i="43"/>
  <c r="AI58" i="43"/>
  <c r="AJ57" i="43"/>
  <c r="AI57" i="43"/>
  <c r="AJ56" i="43"/>
  <c r="AI56" i="43"/>
  <c r="AJ55" i="43"/>
  <c r="AI55" i="43"/>
  <c r="AJ54" i="43"/>
  <c r="AI54" i="43"/>
  <c r="AJ53" i="43"/>
  <c r="AI53" i="43"/>
  <c r="AJ52" i="43"/>
  <c r="AI52" i="43"/>
  <c r="AJ51" i="43"/>
  <c r="AI51" i="43"/>
  <c r="AJ50" i="43"/>
  <c r="AI50" i="43"/>
  <c r="AJ49" i="43"/>
  <c r="AI49" i="43"/>
  <c r="AJ48" i="43"/>
  <c r="AI48" i="43"/>
  <c r="AJ47" i="43"/>
  <c r="AI47" i="43"/>
  <c r="AJ46" i="43"/>
  <c r="AI46" i="43"/>
  <c r="AJ45" i="43"/>
  <c r="AI45" i="43"/>
  <c r="AJ44" i="43"/>
  <c r="AI44" i="43"/>
  <c r="AJ43" i="43"/>
  <c r="AI43" i="43"/>
  <c r="AJ42" i="43"/>
  <c r="AI42" i="43"/>
  <c r="AJ41" i="43"/>
  <c r="AI41" i="43"/>
  <c r="AJ40" i="43"/>
  <c r="AI40" i="43"/>
  <c r="AJ39" i="43"/>
  <c r="AI39" i="43"/>
  <c r="AJ38" i="43"/>
  <c r="AI38" i="43"/>
  <c r="AJ37" i="43"/>
  <c r="AI37" i="43"/>
  <c r="AJ36" i="43"/>
  <c r="AI36" i="43"/>
  <c r="AJ35" i="43"/>
  <c r="AI35" i="43"/>
  <c r="AJ34" i="43"/>
  <c r="AI34" i="43"/>
  <c r="AJ33" i="43"/>
  <c r="AI33" i="43"/>
  <c r="AJ32" i="43"/>
  <c r="AI32" i="43"/>
  <c r="AJ31" i="43"/>
  <c r="AI31" i="43"/>
  <c r="AJ30" i="43"/>
  <c r="AI30" i="43"/>
  <c r="AJ29" i="43"/>
  <c r="AI29" i="43"/>
  <c r="AJ28" i="43"/>
  <c r="AI28" i="43"/>
  <c r="AJ27" i="43"/>
  <c r="AI27" i="43"/>
  <c r="AJ26" i="43"/>
  <c r="AI26" i="43"/>
  <c r="AJ25" i="43"/>
  <c r="AI25" i="43"/>
  <c r="AJ24" i="43"/>
  <c r="AI24" i="43"/>
  <c r="AJ23" i="43"/>
  <c r="AI23" i="43"/>
  <c r="AJ22" i="43"/>
  <c r="AI22" i="43"/>
  <c r="AJ21" i="43"/>
  <c r="AI21" i="43"/>
  <c r="AJ20" i="43"/>
  <c r="AI20" i="43"/>
  <c r="AJ19" i="43"/>
  <c r="AI19" i="43"/>
  <c r="AJ18" i="43"/>
  <c r="AI18" i="43"/>
  <c r="AJ17" i="43"/>
  <c r="AI17" i="43"/>
  <c r="AJ16" i="43"/>
  <c r="AI16" i="43"/>
  <c r="AJ15" i="43"/>
  <c r="AI15" i="43"/>
  <c r="AJ14" i="43"/>
  <c r="AI14" i="43"/>
  <c r="AJ13" i="43"/>
  <c r="AI13" i="43"/>
  <c r="AJ12" i="43"/>
  <c r="AI12" i="43"/>
  <c r="AJ11" i="43"/>
  <c r="AI11" i="43"/>
  <c r="AJ10" i="43"/>
  <c r="AI10" i="43"/>
  <c r="AJ9" i="43"/>
  <c r="AI9" i="43"/>
  <c r="AJ8" i="43"/>
  <c r="AI8" i="43"/>
  <c r="AI100" i="43" s="1"/>
  <c r="B6" i="43"/>
  <c r="C6" i="43" s="1"/>
  <c r="D6" i="43" s="1"/>
  <c r="E6" i="43" s="1"/>
  <c r="F6" i="43" s="1"/>
  <c r="G6" i="43" s="1"/>
  <c r="H6" i="43" s="1"/>
  <c r="I6" i="43" s="1"/>
  <c r="J6" i="43" s="1"/>
  <c r="K6" i="43" s="1"/>
  <c r="AB6" i="48" l="1"/>
  <c r="AC6" i="48" s="1"/>
  <c r="AF5" i="48"/>
  <c r="AB5" i="48"/>
  <c r="U6" i="47"/>
  <c r="V6" i="47" s="1"/>
  <c r="W6" i="47" s="1"/>
  <c r="X6" i="47" s="1"/>
  <c r="Y6" i="47" s="1"/>
  <c r="Z6" i="47" s="1"/>
  <c r="AA6" i="47" s="1"/>
  <c r="AA5" i="47"/>
  <c r="U5" i="47"/>
  <c r="S6" i="46"/>
  <c r="T6" i="46" s="1"/>
  <c r="S5" i="46"/>
  <c r="Q6" i="44"/>
  <c r="R6" i="44" s="1"/>
  <c r="Q5" i="44"/>
  <c r="L6" i="43"/>
  <c r="M6" i="43" s="1"/>
  <c r="N6" i="43" s="1"/>
  <c r="O6" i="43" s="1"/>
  <c r="P6" i="43" s="1"/>
  <c r="N4" i="43"/>
  <c r="AH100" i="42"/>
  <c r="AG100" i="42"/>
  <c r="AJ100" i="42" s="1"/>
  <c r="AJ99" i="42"/>
  <c r="AI99" i="42"/>
  <c r="AJ98" i="42"/>
  <c r="AI98" i="42"/>
  <c r="AJ97" i="42"/>
  <c r="AI97" i="42"/>
  <c r="AJ96" i="42"/>
  <c r="AI96" i="42"/>
  <c r="AJ95" i="42"/>
  <c r="AI95" i="42"/>
  <c r="AJ94" i="42"/>
  <c r="AI94" i="42"/>
  <c r="AJ93" i="42"/>
  <c r="AI93" i="42"/>
  <c r="AJ92" i="42"/>
  <c r="AI92" i="42"/>
  <c r="AJ91" i="42"/>
  <c r="AI91" i="42"/>
  <c r="AJ90" i="42"/>
  <c r="AI90" i="42"/>
  <c r="AJ89" i="42"/>
  <c r="AI89" i="42"/>
  <c r="AJ88" i="42"/>
  <c r="AI88" i="42"/>
  <c r="AJ87" i="42"/>
  <c r="AI87" i="42"/>
  <c r="AJ86" i="42"/>
  <c r="AI86" i="42"/>
  <c r="AJ85" i="42"/>
  <c r="AI85" i="42"/>
  <c r="AJ84" i="42"/>
  <c r="AI84" i="42"/>
  <c r="AJ83" i="42"/>
  <c r="AI83" i="42"/>
  <c r="AJ82" i="42"/>
  <c r="AI82" i="42"/>
  <c r="AJ81" i="42"/>
  <c r="AI81" i="42"/>
  <c r="AJ80" i="42"/>
  <c r="AI80" i="42"/>
  <c r="AJ79" i="42"/>
  <c r="AI79" i="42"/>
  <c r="AJ78" i="42"/>
  <c r="AI78" i="42"/>
  <c r="AJ77" i="42"/>
  <c r="AI77" i="42"/>
  <c r="AJ76" i="42"/>
  <c r="AI76" i="42"/>
  <c r="AJ75" i="42"/>
  <c r="AI75" i="42"/>
  <c r="AJ74" i="42"/>
  <c r="AI74" i="42"/>
  <c r="AJ73" i="42"/>
  <c r="AI73" i="42"/>
  <c r="AJ72" i="42"/>
  <c r="AI72" i="42"/>
  <c r="AJ71" i="42"/>
  <c r="AI71" i="42"/>
  <c r="AJ70" i="42"/>
  <c r="AI70" i="42"/>
  <c r="AJ69" i="42"/>
  <c r="AI69" i="42"/>
  <c r="AJ68" i="42"/>
  <c r="AI68" i="42"/>
  <c r="AJ67" i="42"/>
  <c r="AI67" i="42"/>
  <c r="AJ66" i="42"/>
  <c r="AI66" i="42"/>
  <c r="AJ65" i="42"/>
  <c r="AI65" i="42"/>
  <c r="AJ64" i="42"/>
  <c r="AI64" i="42"/>
  <c r="AJ63" i="42"/>
  <c r="AI63" i="42"/>
  <c r="AJ62" i="42"/>
  <c r="AI62" i="42"/>
  <c r="AJ61" i="42"/>
  <c r="AI61" i="42"/>
  <c r="AJ60" i="42"/>
  <c r="AI60" i="42"/>
  <c r="AJ59" i="42"/>
  <c r="AI59" i="42"/>
  <c r="AJ58" i="42"/>
  <c r="AI58" i="42"/>
  <c r="AJ57" i="42"/>
  <c r="AI57" i="42"/>
  <c r="AJ56" i="42"/>
  <c r="AI56" i="42"/>
  <c r="AJ55" i="42"/>
  <c r="AI55" i="42"/>
  <c r="AJ54" i="42"/>
  <c r="AI54" i="42"/>
  <c r="AJ53" i="42"/>
  <c r="AI53" i="42"/>
  <c r="AJ52" i="42"/>
  <c r="AI52" i="42"/>
  <c r="AJ51" i="42"/>
  <c r="AI51" i="42"/>
  <c r="AJ50" i="42"/>
  <c r="AI50" i="42"/>
  <c r="AJ49" i="42"/>
  <c r="AI49" i="42"/>
  <c r="AJ48" i="42"/>
  <c r="AI48" i="42"/>
  <c r="AJ47" i="42"/>
  <c r="AI47" i="42"/>
  <c r="AJ46" i="42"/>
  <c r="AI46" i="42"/>
  <c r="AJ45" i="42"/>
  <c r="AI45" i="42"/>
  <c r="AJ44" i="42"/>
  <c r="AI44" i="42"/>
  <c r="AJ43" i="42"/>
  <c r="AI43" i="42"/>
  <c r="AJ42" i="42"/>
  <c r="AI42" i="42"/>
  <c r="AJ41" i="42"/>
  <c r="AI41" i="42"/>
  <c r="AJ40" i="42"/>
  <c r="AI40" i="42"/>
  <c r="AJ39" i="42"/>
  <c r="AI39" i="42"/>
  <c r="AJ38" i="42"/>
  <c r="AI38" i="42"/>
  <c r="AJ37" i="42"/>
  <c r="AI37" i="42"/>
  <c r="AJ36" i="42"/>
  <c r="AI36" i="42"/>
  <c r="AJ35" i="42"/>
  <c r="AI35" i="42"/>
  <c r="AJ34" i="42"/>
  <c r="AI34" i="42"/>
  <c r="AJ33" i="42"/>
  <c r="AI33" i="42"/>
  <c r="AJ32" i="42"/>
  <c r="AI32" i="42"/>
  <c r="AJ31" i="42"/>
  <c r="AI31" i="42"/>
  <c r="AJ30" i="42"/>
  <c r="AI30" i="42"/>
  <c r="AJ29" i="42"/>
  <c r="AI29" i="42"/>
  <c r="AJ28" i="42"/>
  <c r="AI28" i="42"/>
  <c r="AJ27" i="42"/>
  <c r="AI27" i="42"/>
  <c r="AJ26" i="42"/>
  <c r="AI26" i="42"/>
  <c r="AJ25" i="42"/>
  <c r="AI25" i="42"/>
  <c r="AJ24" i="42"/>
  <c r="AI24" i="42"/>
  <c r="AJ23" i="42"/>
  <c r="AI23" i="42"/>
  <c r="AJ22" i="42"/>
  <c r="AI22" i="42"/>
  <c r="AJ21" i="42"/>
  <c r="AI21" i="42"/>
  <c r="AJ20" i="42"/>
  <c r="AI20" i="42"/>
  <c r="AJ19" i="42"/>
  <c r="AI19" i="42"/>
  <c r="AJ18" i="42"/>
  <c r="AI18" i="42"/>
  <c r="AJ17" i="42"/>
  <c r="AI17" i="42"/>
  <c r="AJ16" i="42"/>
  <c r="AI16" i="42"/>
  <c r="AJ15" i="42"/>
  <c r="AI15" i="42"/>
  <c r="AJ14" i="42"/>
  <c r="AI14" i="42"/>
  <c r="AJ13" i="42"/>
  <c r="AI13" i="42"/>
  <c r="AJ12" i="42"/>
  <c r="AI12" i="42"/>
  <c r="AJ11" i="42"/>
  <c r="AI11" i="42"/>
  <c r="AJ10" i="42"/>
  <c r="AI10" i="42"/>
  <c r="AJ9" i="42"/>
  <c r="AI9" i="42"/>
  <c r="AJ8" i="42"/>
  <c r="AI8" i="42"/>
  <c r="AI100" i="42" s="1"/>
  <c r="B6" i="42"/>
  <c r="C6" i="42" s="1"/>
  <c r="D6" i="42" s="1"/>
  <c r="E6" i="42" s="1"/>
  <c r="F6" i="42" s="1"/>
  <c r="G6" i="42" s="1"/>
  <c r="H6" i="42" s="1"/>
  <c r="I6" i="42" s="1"/>
  <c r="J6" i="42" s="1"/>
  <c r="K6" i="42" s="1"/>
  <c r="AD6" i="48" l="1"/>
  <c r="AD5" i="48"/>
  <c r="AB6" i="47"/>
  <c r="AC6" i="47" s="1"/>
  <c r="AF5" i="47"/>
  <c r="AB5" i="47"/>
  <c r="U6" i="46"/>
  <c r="V6" i="46" s="1"/>
  <c r="W6" i="46" s="1"/>
  <c r="X6" i="46" s="1"/>
  <c r="Y6" i="46" s="1"/>
  <c r="Z6" i="46" s="1"/>
  <c r="AA6" i="46" s="1"/>
  <c r="AA5" i="46"/>
  <c r="U5" i="46"/>
  <c r="S6" i="44"/>
  <c r="T6" i="44" s="1"/>
  <c r="S5" i="44"/>
  <c r="Q6" i="43"/>
  <c r="R6" i="43" s="1"/>
  <c r="Q5" i="43"/>
  <c r="L6" i="42"/>
  <c r="M6" i="42" s="1"/>
  <c r="N6" i="42" s="1"/>
  <c r="O6" i="42" s="1"/>
  <c r="P6" i="42" s="1"/>
  <c r="N4" i="42"/>
  <c r="AH100" i="41"/>
  <c r="AG100" i="41"/>
  <c r="AJ100" i="41" s="1"/>
  <c r="AJ99" i="41"/>
  <c r="AI99" i="41"/>
  <c r="AJ98" i="41"/>
  <c r="AI98" i="41"/>
  <c r="AJ97" i="41"/>
  <c r="AI97" i="41"/>
  <c r="AJ96" i="41"/>
  <c r="AI96" i="41"/>
  <c r="AJ95" i="41"/>
  <c r="AI95" i="41"/>
  <c r="AJ94" i="41"/>
  <c r="AI94" i="41"/>
  <c r="AJ93" i="41"/>
  <c r="AI93" i="41"/>
  <c r="AJ92" i="41"/>
  <c r="AI92" i="41"/>
  <c r="AJ91" i="41"/>
  <c r="AI91" i="41"/>
  <c r="AJ90" i="41"/>
  <c r="AI90" i="41"/>
  <c r="AJ89" i="41"/>
  <c r="AI89" i="41"/>
  <c r="AJ88" i="41"/>
  <c r="AI88" i="41"/>
  <c r="AJ87" i="41"/>
  <c r="AI87" i="41"/>
  <c r="AJ86" i="41"/>
  <c r="AI86" i="41"/>
  <c r="AJ85" i="41"/>
  <c r="AI85" i="41"/>
  <c r="AJ84" i="41"/>
  <c r="AI84" i="41"/>
  <c r="AJ83" i="41"/>
  <c r="AI83" i="41"/>
  <c r="AJ82" i="41"/>
  <c r="AI82" i="41"/>
  <c r="AJ81" i="41"/>
  <c r="AI81" i="41"/>
  <c r="AJ80" i="41"/>
  <c r="AI80" i="41"/>
  <c r="AJ79" i="41"/>
  <c r="AI79" i="41"/>
  <c r="AJ78" i="41"/>
  <c r="AI78" i="41"/>
  <c r="AJ77" i="41"/>
  <c r="AI77" i="41"/>
  <c r="AJ76" i="41"/>
  <c r="AI76" i="41"/>
  <c r="AJ75" i="41"/>
  <c r="AI75" i="41"/>
  <c r="AJ74" i="41"/>
  <c r="AI74" i="41"/>
  <c r="AJ73" i="41"/>
  <c r="AI73" i="41"/>
  <c r="AJ72" i="41"/>
  <c r="AI72" i="41"/>
  <c r="AJ71" i="41"/>
  <c r="AI71" i="41"/>
  <c r="AJ70" i="41"/>
  <c r="AI70" i="41"/>
  <c r="AJ69" i="41"/>
  <c r="AI69" i="41"/>
  <c r="AJ68" i="41"/>
  <c r="AI68" i="41"/>
  <c r="AJ67" i="41"/>
  <c r="AI67" i="41"/>
  <c r="AJ66" i="41"/>
  <c r="AI66" i="41"/>
  <c r="AJ65" i="41"/>
  <c r="AI65" i="41"/>
  <c r="AJ64" i="41"/>
  <c r="AI64" i="41"/>
  <c r="AJ63" i="41"/>
  <c r="AI63" i="41"/>
  <c r="AJ62" i="41"/>
  <c r="AI62" i="41"/>
  <c r="AJ61" i="41"/>
  <c r="AI61" i="41"/>
  <c r="AJ60" i="41"/>
  <c r="AI60" i="41"/>
  <c r="AJ59" i="41"/>
  <c r="AI59" i="41"/>
  <c r="AJ58" i="41"/>
  <c r="AI58" i="41"/>
  <c r="AJ57" i="41"/>
  <c r="AI57" i="41"/>
  <c r="AJ56" i="41"/>
  <c r="AI56" i="41"/>
  <c r="AJ55" i="41"/>
  <c r="AI55" i="41"/>
  <c r="AJ54" i="41"/>
  <c r="AI54" i="41"/>
  <c r="AJ53" i="41"/>
  <c r="AI53" i="41"/>
  <c r="AJ52" i="41"/>
  <c r="AI52" i="41"/>
  <c r="AJ51" i="41"/>
  <c r="AI51" i="41"/>
  <c r="AJ50" i="41"/>
  <c r="AI50" i="41"/>
  <c r="AJ49" i="41"/>
  <c r="AI49" i="41"/>
  <c r="AJ48" i="41"/>
  <c r="AI48" i="41"/>
  <c r="AJ47" i="41"/>
  <c r="AI47" i="41"/>
  <c r="AJ46" i="41"/>
  <c r="AI46" i="41"/>
  <c r="AJ45" i="41"/>
  <c r="AI45" i="41"/>
  <c r="AJ44" i="41"/>
  <c r="AI44" i="41"/>
  <c r="AJ43" i="41"/>
  <c r="AI43" i="41"/>
  <c r="AJ42" i="41"/>
  <c r="AI42" i="41"/>
  <c r="AJ41" i="41"/>
  <c r="AI41" i="41"/>
  <c r="AJ40" i="41"/>
  <c r="AI40" i="41"/>
  <c r="AJ39" i="41"/>
  <c r="AI39" i="41"/>
  <c r="AJ38" i="41"/>
  <c r="AI38" i="41"/>
  <c r="AJ37" i="41"/>
  <c r="AI37" i="41"/>
  <c r="AJ36" i="41"/>
  <c r="AI36" i="41"/>
  <c r="AJ35" i="41"/>
  <c r="AI35" i="41"/>
  <c r="AJ34" i="41"/>
  <c r="AI34" i="41"/>
  <c r="AJ33" i="41"/>
  <c r="AI33" i="41"/>
  <c r="AJ32" i="41"/>
  <c r="AI32" i="41"/>
  <c r="AJ31" i="41"/>
  <c r="AI31" i="41"/>
  <c r="AJ30" i="41"/>
  <c r="AI30" i="41"/>
  <c r="AJ29" i="41"/>
  <c r="AI29" i="41"/>
  <c r="AJ28" i="41"/>
  <c r="AI28" i="41"/>
  <c r="AJ27" i="41"/>
  <c r="AI27" i="41"/>
  <c r="AJ26" i="41"/>
  <c r="AI26" i="41"/>
  <c r="AJ25" i="41"/>
  <c r="AI25" i="41"/>
  <c r="AJ24" i="41"/>
  <c r="AI24" i="41"/>
  <c r="AJ23" i="41"/>
  <c r="AI23" i="41"/>
  <c r="AJ22" i="41"/>
  <c r="AI22" i="41"/>
  <c r="AJ21" i="41"/>
  <c r="AI21" i="41"/>
  <c r="AJ20" i="41"/>
  <c r="AI20" i="41"/>
  <c r="AJ19" i="41"/>
  <c r="AI19" i="41"/>
  <c r="AJ18" i="41"/>
  <c r="AI18" i="41"/>
  <c r="AJ17" i="41"/>
  <c r="AI17" i="41"/>
  <c r="AJ16" i="41"/>
  <c r="AI16" i="41"/>
  <c r="AJ15" i="41"/>
  <c r="AI15" i="41"/>
  <c r="AJ14" i="41"/>
  <c r="AI14" i="41"/>
  <c r="AJ13" i="41"/>
  <c r="AI13" i="41"/>
  <c r="AJ12" i="41"/>
  <c r="AI12" i="41"/>
  <c r="AJ11" i="41"/>
  <c r="AI11" i="41"/>
  <c r="AJ10" i="41"/>
  <c r="AI10" i="41"/>
  <c r="AJ9" i="41"/>
  <c r="AI9" i="41"/>
  <c r="AJ8" i="41"/>
  <c r="AI8" i="41"/>
  <c r="AI100" i="41" s="1"/>
  <c r="B6" i="41"/>
  <c r="C6" i="41" s="1"/>
  <c r="D6" i="41" s="1"/>
  <c r="E6" i="41" s="1"/>
  <c r="F6" i="41" s="1"/>
  <c r="G6" i="41" s="1"/>
  <c r="H6" i="41" s="1"/>
  <c r="I6" i="41" s="1"/>
  <c r="J6" i="41" s="1"/>
  <c r="K6" i="41" s="1"/>
  <c r="AD6" i="47" l="1"/>
  <c r="AD5" i="47"/>
  <c r="AB6" i="46"/>
  <c r="AC6" i="46" s="1"/>
  <c r="AF5" i="46"/>
  <c r="AB5" i="46"/>
  <c r="U6" i="44"/>
  <c r="V6" i="44" s="1"/>
  <c r="W6" i="44" s="1"/>
  <c r="X6" i="44" s="1"/>
  <c r="Y6" i="44" s="1"/>
  <c r="Z6" i="44" s="1"/>
  <c r="AA6" i="44" s="1"/>
  <c r="AA5" i="44"/>
  <c r="U5" i="44"/>
  <c r="S6" i="43"/>
  <c r="T6" i="43" s="1"/>
  <c r="S5" i="43"/>
  <c r="Q6" i="42"/>
  <c r="R6" i="42" s="1"/>
  <c r="Q5" i="42"/>
  <c r="L6" i="41"/>
  <c r="M6" i="41" s="1"/>
  <c r="N6" i="41" s="1"/>
  <c r="O6" i="41" s="1"/>
  <c r="P6" i="41" s="1"/>
  <c r="N4" i="41"/>
  <c r="AH100" i="40"/>
  <c r="AG100" i="40"/>
  <c r="AJ100" i="40" s="1"/>
  <c r="AJ99" i="40"/>
  <c r="AI99" i="40"/>
  <c r="AJ98" i="40"/>
  <c r="AI98" i="40"/>
  <c r="AJ97" i="40"/>
  <c r="AI97" i="40"/>
  <c r="AJ96" i="40"/>
  <c r="AI96" i="40"/>
  <c r="AJ95" i="40"/>
  <c r="AI95" i="40"/>
  <c r="AJ94" i="40"/>
  <c r="AI94" i="40"/>
  <c r="AJ93" i="40"/>
  <c r="AI93" i="40"/>
  <c r="AJ92" i="40"/>
  <c r="AI92" i="40"/>
  <c r="AJ91" i="40"/>
  <c r="AI91" i="40"/>
  <c r="AJ90" i="40"/>
  <c r="AI90" i="40"/>
  <c r="AJ89" i="40"/>
  <c r="AI89" i="40"/>
  <c r="AJ88" i="40"/>
  <c r="AI88" i="40"/>
  <c r="AJ87" i="40"/>
  <c r="AI87" i="40"/>
  <c r="AJ86" i="40"/>
  <c r="AI86" i="40"/>
  <c r="AJ85" i="40"/>
  <c r="AI85" i="40"/>
  <c r="AJ84" i="40"/>
  <c r="AI84" i="40"/>
  <c r="AJ83" i="40"/>
  <c r="AI83" i="40"/>
  <c r="AJ82" i="40"/>
  <c r="AI82" i="40"/>
  <c r="AJ81" i="40"/>
  <c r="AI81" i="40"/>
  <c r="AJ80" i="40"/>
  <c r="AI80" i="40"/>
  <c r="AJ79" i="40"/>
  <c r="AI79" i="40"/>
  <c r="AJ78" i="40"/>
  <c r="AI78" i="40"/>
  <c r="AJ77" i="40"/>
  <c r="AI77" i="40"/>
  <c r="AJ76" i="40"/>
  <c r="AI76" i="40"/>
  <c r="AJ75" i="40"/>
  <c r="AI75" i="40"/>
  <c r="AJ74" i="40"/>
  <c r="AI74" i="40"/>
  <c r="AJ73" i="40"/>
  <c r="AI73" i="40"/>
  <c r="AJ72" i="40"/>
  <c r="AI72" i="40"/>
  <c r="AJ71" i="40"/>
  <c r="AI71" i="40"/>
  <c r="AJ70" i="40"/>
  <c r="AI70" i="40"/>
  <c r="AJ69" i="40"/>
  <c r="AI69" i="40"/>
  <c r="AJ68" i="40"/>
  <c r="AI68" i="40"/>
  <c r="AJ67" i="40"/>
  <c r="AI67" i="40"/>
  <c r="AJ66" i="40"/>
  <c r="AI66" i="40"/>
  <c r="AJ65" i="40"/>
  <c r="AI65" i="40"/>
  <c r="AJ64" i="40"/>
  <c r="AI64" i="40"/>
  <c r="AJ63" i="40"/>
  <c r="AI63" i="40"/>
  <c r="AJ62" i="40"/>
  <c r="AI62" i="40"/>
  <c r="AJ61" i="40"/>
  <c r="AI61" i="40"/>
  <c r="AJ60" i="40"/>
  <c r="AI60" i="40"/>
  <c r="AJ59" i="40"/>
  <c r="AI59" i="40"/>
  <c r="AJ58" i="40"/>
  <c r="AI58" i="40"/>
  <c r="AJ57" i="40"/>
  <c r="AI57" i="40"/>
  <c r="AJ56" i="40"/>
  <c r="AI56" i="40"/>
  <c r="AJ55" i="40"/>
  <c r="AI55" i="40"/>
  <c r="AJ54" i="40"/>
  <c r="AI54" i="40"/>
  <c r="AJ53" i="40"/>
  <c r="AI53" i="40"/>
  <c r="AJ52" i="40"/>
  <c r="AI52" i="40"/>
  <c r="AJ51" i="40"/>
  <c r="AI51" i="40"/>
  <c r="AJ50" i="40"/>
  <c r="AI50" i="40"/>
  <c r="AJ49" i="40"/>
  <c r="AI49" i="40"/>
  <c r="AJ48" i="40"/>
  <c r="AI48" i="40"/>
  <c r="AJ47" i="40"/>
  <c r="AI47" i="40"/>
  <c r="AJ46" i="40"/>
  <c r="AI46" i="40"/>
  <c r="AJ45" i="40"/>
  <c r="AI45" i="40"/>
  <c r="AJ44" i="40"/>
  <c r="AI44" i="40"/>
  <c r="AJ43" i="40"/>
  <c r="AI43" i="40"/>
  <c r="AJ42" i="40"/>
  <c r="AI42" i="40"/>
  <c r="AJ41" i="40"/>
  <c r="AI41" i="40"/>
  <c r="AJ40" i="40"/>
  <c r="AI40" i="40"/>
  <c r="AJ39" i="40"/>
  <c r="AI39" i="40"/>
  <c r="AJ38" i="40"/>
  <c r="AI38" i="40"/>
  <c r="AJ37" i="40"/>
  <c r="AI37" i="40"/>
  <c r="AJ36" i="40"/>
  <c r="AI36" i="40"/>
  <c r="AJ35" i="40"/>
  <c r="AI35" i="40"/>
  <c r="AJ34" i="40"/>
  <c r="AI34" i="40"/>
  <c r="AJ33" i="40"/>
  <c r="AI33" i="40"/>
  <c r="AJ32" i="40"/>
  <c r="AI32" i="40"/>
  <c r="AJ31" i="40"/>
  <c r="AI31" i="40"/>
  <c r="AJ30" i="40"/>
  <c r="AI30" i="40"/>
  <c r="AJ29" i="40"/>
  <c r="AI29" i="40"/>
  <c r="AJ28" i="40"/>
  <c r="AI28" i="40"/>
  <c r="AJ27" i="40"/>
  <c r="AI27" i="40"/>
  <c r="AJ26" i="40"/>
  <c r="AI26" i="40"/>
  <c r="AJ25" i="40"/>
  <c r="AI25" i="40"/>
  <c r="AJ24" i="40"/>
  <c r="AI24" i="40"/>
  <c r="AJ23" i="40"/>
  <c r="AI23" i="40"/>
  <c r="AJ22" i="40"/>
  <c r="AI22" i="40"/>
  <c r="AJ21" i="40"/>
  <c r="AI21" i="40"/>
  <c r="AJ20" i="40"/>
  <c r="AI20" i="40"/>
  <c r="AJ19" i="40"/>
  <c r="AI19" i="40"/>
  <c r="AJ18" i="40"/>
  <c r="AI18" i="40"/>
  <c r="AJ17" i="40"/>
  <c r="AI17" i="40"/>
  <c r="AJ16" i="40"/>
  <c r="AI16" i="40"/>
  <c r="AJ15" i="40"/>
  <c r="AI15" i="40"/>
  <c r="AJ14" i="40"/>
  <c r="AI14" i="40"/>
  <c r="AJ13" i="40"/>
  <c r="AI13" i="40"/>
  <c r="AJ12" i="40"/>
  <c r="AI12" i="40"/>
  <c r="AJ11" i="40"/>
  <c r="AI11" i="40"/>
  <c r="AJ10" i="40"/>
  <c r="AI10" i="40"/>
  <c r="AJ9" i="40"/>
  <c r="AI9" i="40"/>
  <c r="AJ8" i="40"/>
  <c r="AI8" i="40"/>
  <c r="AI100" i="40" s="1"/>
  <c r="B6" i="40"/>
  <c r="C6" i="40" s="1"/>
  <c r="D6" i="40" s="1"/>
  <c r="E6" i="40" s="1"/>
  <c r="F6" i="40" s="1"/>
  <c r="G6" i="40" s="1"/>
  <c r="H6" i="40" s="1"/>
  <c r="I6" i="40" s="1"/>
  <c r="J6" i="40" s="1"/>
  <c r="K6" i="40" s="1"/>
  <c r="AD6" i="46" l="1"/>
  <c r="AD5" i="46"/>
  <c r="AB6" i="44"/>
  <c r="AC6" i="44" s="1"/>
  <c r="AF5" i="44"/>
  <c r="AB5" i="44"/>
  <c r="U6" i="43"/>
  <c r="V6" i="43" s="1"/>
  <c r="W6" i="43" s="1"/>
  <c r="X6" i="43" s="1"/>
  <c r="Y6" i="43" s="1"/>
  <c r="Z6" i="43" s="1"/>
  <c r="AA6" i="43" s="1"/>
  <c r="AA5" i="43"/>
  <c r="U5" i="43"/>
  <c r="S6" i="42"/>
  <c r="T6" i="42" s="1"/>
  <c r="S5" i="42"/>
  <c r="Q6" i="41"/>
  <c r="R6" i="41" s="1"/>
  <c r="Q5" i="41"/>
  <c r="L6" i="40"/>
  <c r="M6" i="40" s="1"/>
  <c r="N6" i="40" s="1"/>
  <c r="O6" i="40" s="1"/>
  <c r="P6" i="40" s="1"/>
  <c r="N4" i="40"/>
  <c r="AH100" i="39"/>
  <c r="AG100" i="39"/>
  <c r="AJ100" i="39" s="1"/>
  <c r="AJ99" i="39"/>
  <c r="AI99" i="39"/>
  <c r="AJ98" i="39"/>
  <c r="AI98" i="39"/>
  <c r="AJ97" i="39"/>
  <c r="AI97" i="39"/>
  <c r="AJ96" i="39"/>
  <c r="AI96" i="39"/>
  <c r="AJ95" i="39"/>
  <c r="AI95" i="39"/>
  <c r="AJ94" i="39"/>
  <c r="AI94" i="39"/>
  <c r="AJ93" i="39"/>
  <c r="AI93" i="39"/>
  <c r="AJ92" i="39"/>
  <c r="AI92" i="39"/>
  <c r="AJ91" i="39"/>
  <c r="AI91" i="39"/>
  <c r="AJ90" i="39"/>
  <c r="AI90" i="39"/>
  <c r="AJ89" i="39"/>
  <c r="AI89" i="39"/>
  <c r="AJ88" i="39"/>
  <c r="AI88" i="39"/>
  <c r="AJ87" i="39"/>
  <c r="AI87" i="39"/>
  <c r="AJ86" i="39"/>
  <c r="AI86" i="39"/>
  <c r="AJ85" i="39"/>
  <c r="AI85" i="39"/>
  <c r="AJ84" i="39"/>
  <c r="AI84" i="39"/>
  <c r="AJ83" i="39"/>
  <c r="AI83" i="39"/>
  <c r="AJ82" i="39"/>
  <c r="AI82" i="39"/>
  <c r="AJ81" i="39"/>
  <c r="AI81" i="39"/>
  <c r="AJ80" i="39"/>
  <c r="AI80" i="39"/>
  <c r="AJ79" i="39"/>
  <c r="AI79" i="39"/>
  <c r="AJ78" i="39"/>
  <c r="AI78" i="39"/>
  <c r="AJ77" i="39"/>
  <c r="AI77" i="39"/>
  <c r="AJ76" i="39"/>
  <c r="AI76" i="39"/>
  <c r="AJ75" i="39"/>
  <c r="AI75" i="39"/>
  <c r="AJ74" i="39"/>
  <c r="AI74" i="39"/>
  <c r="AJ73" i="39"/>
  <c r="AI73" i="39"/>
  <c r="AJ72" i="39"/>
  <c r="AI72" i="39"/>
  <c r="AJ71" i="39"/>
  <c r="AI71" i="39"/>
  <c r="AJ70" i="39"/>
  <c r="AI70" i="39"/>
  <c r="AJ69" i="39"/>
  <c r="AI69" i="39"/>
  <c r="AJ68" i="39"/>
  <c r="AI68" i="39"/>
  <c r="AJ67" i="39"/>
  <c r="AI67" i="39"/>
  <c r="AJ66" i="39"/>
  <c r="AI66" i="39"/>
  <c r="AJ65" i="39"/>
  <c r="AI65" i="39"/>
  <c r="AJ64" i="39"/>
  <c r="AI64" i="39"/>
  <c r="AJ63" i="39"/>
  <c r="AI63" i="39"/>
  <c r="AJ62" i="39"/>
  <c r="AI62" i="39"/>
  <c r="AJ61" i="39"/>
  <c r="AI61" i="39"/>
  <c r="AJ60" i="39"/>
  <c r="AI60" i="39"/>
  <c r="AJ59" i="39"/>
  <c r="AI59" i="39"/>
  <c r="AJ58" i="39"/>
  <c r="AI58" i="39"/>
  <c r="AJ57" i="39"/>
  <c r="AI57" i="39"/>
  <c r="AJ56" i="39"/>
  <c r="AI56" i="39"/>
  <c r="AJ55" i="39"/>
  <c r="AI55" i="39"/>
  <c r="AJ54" i="39"/>
  <c r="AI54" i="39"/>
  <c r="AJ53" i="39"/>
  <c r="AI53" i="39"/>
  <c r="AJ52" i="39"/>
  <c r="AI52" i="39"/>
  <c r="AJ51" i="39"/>
  <c r="AI51" i="39"/>
  <c r="AJ50" i="39"/>
  <c r="AI50" i="39"/>
  <c r="AJ49" i="39"/>
  <c r="AI49" i="39"/>
  <c r="AJ48" i="39"/>
  <c r="AI48" i="39"/>
  <c r="AJ47" i="39"/>
  <c r="AI47" i="39"/>
  <c r="AJ46" i="39"/>
  <c r="AI46" i="39"/>
  <c r="AJ45" i="39"/>
  <c r="AI45" i="39"/>
  <c r="AJ44" i="39"/>
  <c r="AI44" i="39"/>
  <c r="AJ43" i="39"/>
  <c r="AI43" i="39"/>
  <c r="AJ42" i="39"/>
  <c r="AI42" i="39"/>
  <c r="AJ41" i="39"/>
  <c r="AI41" i="39"/>
  <c r="AJ40" i="39"/>
  <c r="AI40" i="39"/>
  <c r="AJ39" i="39"/>
  <c r="AI39" i="39"/>
  <c r="AJ38" i="39"/>
  <c r="AI38" i="39"/>
  <c r="AJ37" i="39"/>
  <c r="AI37" i="39"/>
  <c r="AJ36" i="39"/>
  <c r="AI36" i="39"/>
  <c r="AJ35" i="39"/>
  <c r="AI35" i="39"/>
  <c r="AJ34" i="39"/>
  <c r="AI34" i="39"/>
  <c r="AJ33" i="39"/>
  <c r="AI33" i="39"/>
  <c r="AJ32" i="39"/>
  <c r="AI32" i="39"/>
  <c r="AJ31" i="39"/>
  <c r="AI31" i="39"/>
  <c r="AJ30" i="39"/>
  <c r="AI30" i="39"/>
  <c r="AJ29" i="39"/>
  <c r="AI29" i="39"/>
  <c r="AJ28" i="39"/>
  <c r="AI28" i="39"/>
  <c r="AJ27" i="39"/>
  <c r="AI27" i="39"/>
  <c r="AJ26" i="39"/>
  <c r="AI26" i="39"/>
  <c r="AJ25" i="39"/>
  <c r="AI25" i="39"/>
  <c r="AJ24" i="39"/>
  <c r="AI24" i="39"/>
  <c r="AJ23" i="39"/>
  <c r="AI23" i="39"/>
  <c r="AJ22" i="39"/>
  <c r="AI22" i="39"/>
  <c r="AJ21" i="39"/>
  <c r="AI21" i="39"/>
  <c r="AJ20" i="39"/>
  <c r="AI20" i="39"/>
  <c r="AJ19" i="39"/>
  <c r="AI19" i="39"/>
  <c r="AJ18" i="39"/>
  <c r="AI18" i="39"/>
  <c r="AJ17" i="39"/>
  <c r="AI17" i="39"/>
  <c r="AJ16" i="39"/>
  <c r="AI16" i="39"/>
  <c r="AJ15" i="39"/>
  <c r="AI15" i="39"/>
  <c r="AJ14" i="39"/>
  <c r="AI14" i="39"/>
  <c r="AJ13" i="39"/>
  <c r="AI13" i="39"/>
  <c r="AJ12" i="39"/>
  <c r="AI12" i="39"/>
  <c r="AJ11" i="39"/>
  <c r="AI11" i="39"/>
  <c r="AJ10" i="39"/>
  <c r="AI10" i="39"/>
  <c r="AJ9" i="39"/>
  <c r="AI9" i="39"/>
  <c r="AJ8" i="39"/>
  <c r="AI8" i="39"/>
  <c r="AI100" i="39" s="1"/>
  <c r="B6" i="39"/>
  <c r="C6" i="39" s="1"/>
  <c r="D6" i="39" s="1"/>
  <c r="E6" i="39" s="1"/>
  <c r="F6" i="39" s="1"/>
  <c r="G6" i="39" s="1"/>
  <c r="H6" i="39" s="1"/>
  <c r="I6" i="39" s="1"/>
  <c r="J6" i="39" s="1"/>
  <c r="K6" i="39" s="1"/>
  <c r="AD6" i="44" l="1"/>
  <c r="AD5" i="44"/>
  <c r="AB6" i="43"/>
  <c r="AC6" i="43" s="1"/>
  <c r="AF5" i="43"/>
  <c r="AB5" i="43"/>
  <c r="U6" i="42"/>
  <c r="V6" i="42" s="1"/>
  <c r="W6" i="42" s="1"/>
  <c r="X6" i="42" s="1"/>
  <c r="Y6" i="42" s="1"/>
  <c r="Z6" i="42" s="1"/>
  <c r="AA6" i="42" s="1"/>
  <c r="AA5" i="42"/>
  <c r="U5" i="42"/>
  <c r="S6" i="41"/>
  <c r="T6" i="41" s="1"/>
  <c r="S5" i="41"/>
  <c r="Q6" i="40"/>
  <c r="R6" i="40" s="1"/>
  <c r="Q5" i="40"/>
  <c r="L6" i="39"/>
  <c r="M6" i="39" s="1"/>
  <c r="N6" i="39" s="1"/>
  <c r="O6" i="39" s="1"/>
  <c r="P6" i="39" s="1"/>
  <c r="N4" i="39"/>
  <c r="AH100" i="38"/>
  <c r="AG100" i="38"/>
  <c r="AJ100" i="38" s="1"/>
  <c r="AJ99" i="38"/>
  <c r="AI99" i="38"/>
  <c r="AJ98" i="38"/>
  <c r="AI98" i="38"/>
  <c r="AJ97" i="38"/>
  <c r="AI97" i="38"/>
  <c r="AJ96" i="38"/>
  <c r="AI96" i="38"/>
  <c r="AJ95" i="38"/>
  <c r="AI95" i="38"/>
  <c r="AJ94" i="38"/>
  <c r="AI94" i="38"/>
  <c r="AJ93" i="38"/>
  <c r="AI93" i="38"/>
  <c r="AJ92" i="38"/>
  <c r="AI92" i="38"/>
  <c r="AJ91" i="38"/>
  <c r="AI91" i="38"/>
  <c r="AJ90" i="38"/>
  <c r="AI90" i="38"/>
  <c r="AJ89" i="38"/>
  <c r="AI89" i="38"/>
  <c r="AJ88" i="38"/>
  <c r="AI88" i="38"/>
  <c r="AJ87" i="38"/>
  <c r="AI87" i="38"/>
  <c r="AJ86" i="38"/>
  <c r="AI86" i="38"/>
  <c r="AJ85" i="38"/>
  <c r="AI85" i="38"/>
  <c r="AJ84" i="38"/>
  <c r="AI84" i="38"/>
  <c r="AJ83" i="38"/>
  <c r="AI83" i="38"/>
  <c r="AJ82" i="38"/>
  <c r="AI82" i="38"/>
  <c r="AJ81" i="38"/>
  <c r="AI81" i="38"/>
  <c r="AJ80" i="38"/>
  <c r="AI80" i="38"/>
  <c r="AJ79" i="38"/>
  <c r="AI79" i="38"/>
  <c r="AJ78" i="38"/>
  <c r="AI78" i="38"/>
  <c r="AJ77" i="38"/>
  <c r="AI77" i="38"/>
  <c r="AJ76" i="38"/>
  <c r="AI76" i="38"/>
  <c r="AJ75" i="38"/>
  <c r="AI75" i="38"/>
  <c r="AJ74" i="38"/>
  <c r="AI74" i="38"/>
  <c r="AJ73" i="38"/>
  <c r="AI73" i="38"/>
  <c r="AJ72" i="38"/>
  <c r="AI72" i="38"/>
  <c r="AJ71" i="38"/>
  <c r="AI71" i="38"/>
  <c r="AJ70" i="38"/>
  <c r="AI70" i="38"/>
  <c r="AJ69" i="38"/>
  <c r="AI69" i="38"/>
  <c r="AJ68" i="38"/>
  <c r="AI68" i="38"/>
  <c r="AJ67" i="38"/>
  <c r="AI67" i="38"/>
  <c r="AJ66" i="38"/>
  <c r="AI66" i="38"/>
  <c r="AJ65" i="38"/>
  <c r="AI65" i="38"/>
  <c r="AJ64" i="38"/>
  <c r="AI64" i="38"/>
  <c r="AJ63" i="38"/>
  <c r="AI63" i="38"/>
  <c r="AJ62" i="38"/>
  <c r="AI62" i="38"/>
  <c r="AJ61" i="38"/>
  <c r="AI61" i="38"/>
  <c r="AJ60" i="38"/>
  <c r="AI60" i="38"/>
  <c r="AJ59" i="38"/>
  <c r="AI59" i="38"/>
  <c r="AJ58" i="38"/>
  <c r="AI58" i="38"/>
  <c r="AJ57" i="38"/>
  <c r="AI57" i="38"/>
  <c r="AJ56" i="38"/>
  <c r="AI56" i="38"/>
  <c r="AJ55" i="38"/>
  <c r="AI55" i="38"/>
  <c r="AJ54" i="38"/>
  <c r="AI54" i="38"/>
  <c r="AJ53" i="38"/>
  <c r="AI53" i="38"/>
  <c r="AJ52" i="38"/>
  <c r="AI52" i="38"/>
  <c r="AJ51" i="38"/>
  <c r="AI51" i="38"/>
  <c r="AJ50" i="38"/>
  <c r="AI50" i="38"/>
  <c r="AJ49" i="38"/>
  <c r="AI49" i="38"/>
  <c r="AJ48" i="38"/>
  <c r="AI48" i="38"/>
  <c r="AJ47" i="38"/>
  <c r="AI47" i="38"/>
  <c r="AJ46" i="38"/>
  <c r="AI46" i="38"/>
  <c r="AJ45" i="38"/>
  <c r="AI45" i="38"/>
  <c r="AJ44" i="38"/>
  <c r="AI44" i="38"/>
  <c r="AJ43" i="38"/>
  <c r="AI43" i="38"/>
  <c r="AJ42" i="38"/>
  <c r="AI42" i="38"/>
  <c r="AJ41" i="38"/>
  <c r="AI41" i="38"/>
  <c r="AJ40" i="38"/>
  <c r="AI40" i="38"/>
  <c r="AJ39" i="38"/>
  <c r="AI39" i="38"/>
  <c r="AJ38" i="38"/>
  <c r="AI38" i="38"/>
  <c r="AJ37" i="38"/>
  <c r="AI37" i="38"/>
  <c r="AJ36" i="38"/>
  <c r="AI36" i="38"/>
  <c r="AJ35" i="38"/>
  <c r="AI35" i="38"/>
  <c r="AJ34" i="38"/>
  <c r="AI34" i="38"/>
  <c r="AJ33" i="38"/>
  <c r="AI33" i="38"/>
  <c r="AJ32" i="38"/>
  <c r="AI32" i="38"/>
  <c r="AJ31" i="38"/>
  <c r="AI31" i="38"/>
  <c r="AJ30" i="38"/>
  <c r="AI30" i="38"/>
  <c r="AJ29" i="38"/>
  <c r="AI29" i="38"/>
  <c r="AJ28" i="38"/>
  <c r="AI28" i="38"/>
  <c r="AJ27" i="38"/>
  <c r="AI27" i="38"/>
  <c r="AJ26" i="38"/>
  <c r="AI26" i="38"/>
  <c r="AJ25" i="38"/>
  <c r="AI25" i="38"/>
  <c r="AJ24" i="38"/>
  <c r="AI24" i="38"/>
  <c r="AJ23" i="38"/>
  <c r="AI23" i="38"/>
  <c r="AJ22" i="38"/>
  <c r="AI22" i="38"/>
  <c r="AJ21" i="38"/>
  <c r="AI21" i="38"/>
  <c r="AJ20" i="38"/>
  <c r="AI20" i="38"/>
  <c r="AJ19" i="38"/>
  <c r="AI19" i="38"/>
  <c r="AJ18" i="38"/>
  <c r="AI18" i="38"/>
  <c r="AJ17" i="38"/>
  <c r="AI17" i="38"/>
  <c r="AJ16" i="38"/>
  <c r="AI16" i="38"/>
  <c r="AJ15" i="38"/>
  <c r="AI15" i="38"/>
  <c r="AJ14" i="38"/>
  <c r="AI14" i="38"/>
  <c r="AJ13" i="38"/>
  <c r="AI13" i="38"/>
  <c r="AJ12" i="38"/>
  <c r="AI12" i="38"/>
  <c r="AJ11" i="38"/>
  <c r="AI11" i="38"/>
  <c r="AJ10" i="38"/>
  <c r="AI10" i="38"/>
  <c r="AJ9" i="38"/>
  <c r="AI9" i="38"/>
  <c r="AJ8" i="38"/>
  <c r="AI8" i="38"/>
  <c r="AI100" i="38" s="1"/>
  <c r="B6" i="38"/>
  <c r="C6" i="38" s="1"/>
  <c r="D6" i="38" s="1"/>
  <c r="E6" i="38" s="1"/>
  <c r="F6" i="38" s="1"/>
  <c r="G6" i="38" s="1"/>
  <c r="H6" i="38" s="1"/>
  <c r="I6" i="38" s="1"/>
  <c r="J6" i="38" s="1"/>
  <c r="K6" i="38" s="1"/>
  <c r="AD6" i="43" l="1"/>
  <c r="AD5" i="43"/>
  <c r="AB6" i="42"/>
  <c r="AC6" i="42" s="1"/>
  <c r="AF5" i="42"/>
  <c r="AB5" i="42"/>
  <c r="U6" i="41"/>
  <c r="V6" i="41" s="1"/>
  <c r="W6" i="41" s="1"/>
  <c r="X6" i="41" s="1"/>
  <c r="Y6" i="41" s="1"/>
  <c r="Z6" i="41" s="1"/>
  <c r="AA6" i="41" s="1"/>
  <c r="AA5" i="41"/>
  <c r="U5" i="41"/>
  <c r="S6" i="40"/>
  <c r="T6" i="40" s="1"/>
  <c r="S5" i="40"/>
  <c r="Q6" i="39"/>
  <c r="R6" i="39" s="1"/>
  <c r="Q5" i="39"/>
  <c r="L6" i="38"/>
  <c r="M6" i="38" s="1"/>
  <c r="N6" i="38" s="1"/>
  <c r="O6" i="38" s="1"/>
  <c r="P6" i="38" s="1"/>
  <c r="N4" i="38"/>
  <c r="AH100" i="37"/>
  <c r="AG100" i="37"/>
  <c r="AJ100" i="37" s="1"/>
  <c r="AJ99" i="37"/>
  <c r="AI99" i="37"/>
  <c r="AJ98" i="37"/>
  <c r="AI98" i="37"/>
  <c r="AJ97" i="37"/>
  <c r="AI97" i="37"/>
  <c r="AJ96" i="37"/>
  <c r="AI96" i="37"/>
  <c r="AJ95" i="37"/>
  <c r="AI95" i="37"/>
  <c r="AJ94" i="37"/>
  <c r="AI94" i="37"/>
  <c r="AJ93" i="37"/>
  <c r="AI93" i="37"/>
  <c r="AJ92" i="37"/>
  <c r="AI92" i="37"/>
  <c r="AJ91" i="37"/>
  <c r="AI91" i="37"/>
  <c r="AJ90" i="37"/>
  <c r="AI90" i="37"/>
  <c r="AJ89" i="37"/>
  <c r="AI89" i="37"/>
  <c r="AJ88" i="37"/>
  <c r="AI88" i="37"/>
  <c r="AJ87" i="37"/>
  <c r="AI87" i="37"/>
  <c r="AJ86" i="37"/>
  <c r="AI86" i="37"/>
  <c r="AJ85" i="37"/>
  <c r="AI85" i="37"/>
  <c r="AJ84" i="37"/>
  <c r="AI84" i="37"/>
  <c r="AJ83" i="37"/>
  <c r="AI83" i="37"/>
  <c r="AJ82" i="37"/>
  <c r="AI82" i="37"/>
  <c r="AJ81" i="37"/>
  <c r="AI81" i="37"/>
  <c r="AJ80" i="37"/>
  <c r="AI80" i="37"/>
  <c r="AJ79" i="37"/>
  <c r="AI79" i="37"/>
  <c r="AJ78" i="37"/>
  <c r="AI78" i="37"/>
  <c r="AJ77" i="37"/>
  <c r="AI77" i="37"/>
  <c r="AJ76" i="37"/>
  <c r="AI76" i="37"/>
  <c r="AJ75" i="37"/>
  <c r="AI75" i="37"/>
  <c r="AJ74" i="37"/>
  <c r="AI74" i="37"/>
  <c r="AJ73" i="37"/>
  <c r="AI73" i="37"/>
  <c r="AJ72" i="37"/>
  <c r="AI72" i="37"/>
  <c r="AJ71" i="37"/>
  <c r="AI71" i="37"/>
  <c r="AJ70" i="37"/>
  <c r="AI70" i="37"/>
  <c r="AJ69" i="37"/>
  <c r="AI69" i="37"/>
  <c r="AJ68" i="37"/>
  <c r="AI68" i="37"/>
  <c r="AJ67" i="37"/>
  <c r="AI67" i="37"/>
  <c r="AJ66" i="37"/>
  <c r="AI66" i="37"/>
  <c r="AJ65" i="37"/>
  <c r="AI65" i="37"/>
  <c r="AJ64" i="37"/>
  <c r="AI64" i="37"/>
  <c r="AJ63" i="37"/>
  <c r="AI63" i="37"/>
  <c r="AJ62" i="37"/>
  <c r="AI62" i="37"/>
  <c r="AJ61" i="37"/>
  <c r="AI61" i="37"/>
  <c r="AJ60" i="37"/>
  <c r="AI60" i="37"/>
  <c r="AJ59" i="37"/>
  <c r="AI59" i="37"/>
  <c r="AJ58" i="37"/>
  <c r="AI58" i="37"/>
  <c r="AJ57" i="37"/>
  <c r="AI57" i="37"/>
  <c r="AJ56" i="37"/>
  <c r="AI56" i="37"/>
  <c r="AJ55" i="37"/>
  <c r="AI55" i="37"/>
  <c r="AJ54" i="37"/>
  <c r="AI54" i="37"/>
  <c r="AJ53" i="37"/>
  <c r="AI53" i="37"/>
  <c r="AJ52" i="37"/>
  <c r="AI52" i="37"/>
  <c r="AJ51" i="37"/>
  <c r="AI51" i="37"/>
  <c r="AJ50" i="37"/>
  <c r="AI50" i="37"/>
  <c r="AJ49" i="37"/>
  <c r="AI49" i="37"/>
  <c r="AJ48" i="37"/>
  <c r="AI48" i="37"/>
  <c r="AJ47" i="37"/>
  <c r="AI47" i="37"/>
  <c r="AJ46" i="37"/>
  <c r="AI46" i="37"/>
  <c r="AJ45" i="37"/>
  <c r="AI45" i="37"/>
  <c r="AJ44" i="37"/>
  <c r="AI44" i="37"/>
  <c r="AJ43" i="37"/>
  <c r="AI43" i="37"/>
  <c r="AJ42" i="37"/>
  <c r="AI42" i="37"/>
  <c r="AJ41" i="37"/>
  <c r="AI41" i="37"/>
  <c r="AJ40" i="37"/>
  <c r="AI40" i="37"/>
  <c r="AJ39" i="37"/>
  <c r="AI39" i="37"/>
  <c r="AJ38" i="37"/>
  <c r="AI38" i="37"/>
  <c r="AJ37" i="37"/>
  <c r="AI37" i="37"/>
  <c r="AJ36" i="37"/>
  <c r="AI36" i="37"/>
  <c r="AJ35" i="37"/>
  <c r="AI35" i="37"/>
  <c r="AJ34" i="37"/>
  <c r="AI34" i="37"/>
  <c r="AJ33" i="37"/>
  <c r="AI33" i="37"/>
  <c r="AJ32" i="37"/>
  <c r="AI32" i="37"/>
  <c r="AJ31" i="37"/>
  <c r="AI31" i="37"/>
  <c r="AJ30" i="37"/>
  <c r="AI30" i="37"/>
  <c r="AJ29" i="37"/>
  <c r="AI29" i="37"/>
  <c r="AJ28" i="37"/>
  <c r="AI28" i="37"/>
  <c r="AJ27" i="37"/>
  <c r="AI27" i="37"/>
  <c r="AJ26" i="37"/>
  <c r="AI26" i="37"/>
  <c r="AJ25" i="37"/>
  <c r="AI25" i="37"/>
  <c r="AJ24" i="37"/>
  <c r="AI24" i="37"/>
  <c r="AJ23" i="37"/>
  <c r="AI23" i="37"/>
  <c r="AJ22" i="37"/>
  <c r="AI22" i="37"/>
  <c r="AJ21" i="37"/>
  <c r="AI21" i="37"/>
  <c r="AJ20" i="37"/>
  <c r="AI20" i="37"/>
  <c r="AJ19" i="37"/>
  <c r="AI19" i="37"/>
  <c r="AJ18" i="37"/>
  <c r="AI18" i="37"/>
  <c r="AJ17" i="37"/>
  <c r="AI17" i="37"/>
  <c r="AJ16" i="37"/>
  <c r="AI16" i="37"/>
  <c r="AJ15" i="37"/>
  <c r="AI15" i="37"/>
  <c r="AJ14" i="37"/>
  <c r="AI14" i="37"/>
  <c r="AJ13" i="37"/>
  <c r="AI13" i="37"/>
  <c r="AJ12" i="37"/>
  <c r="AI12" i="37"/>
  <c r="AJ11" i="37"/>
  <c r="AI11" i="37"/>
  <c r="AJ10" i="37"/>
  <c r="AI10" i="37"/>
  <c r="AJ9" i="37"/>
  <c r="AI9" i="37"/>
  <c r="AJ8" i="37"/>
  <c r="AI8" i="37"/>
  <c r="AI100" i="37" s="1"/>
  <c r="B6" i="37"/>
  <c r="C6" i="37" s="1"/>
  <c r="D6" i="37" s="1"/>
  <c r="E6" i="37" s="1"/>
  <c r="F6" i="37" s="1"/>
  <c r="G6" i="37" s="1"/>
  <c r="H6" i="37" s="1"/>
  <c r="I6" i="37" s="1"/>
  <c r="J6" i="37" s="1"/>
  <c r="K6" i="37" s="1"/>
  <c r="AD6" i="42" l="1"/>
  <c r="AD5" i="42"/>
  <c r="AB6" i="41"/>
  <c r="AC6" i="41" s="1"/>
  <c r="AF5" i="41"/>
  <c r="AB5" i="41"/>
  <c r="U6" i="40"/>
  <c r="V6" i="40" s="1"/>
  <c r="W6" i="40" s="1"/>
  <c r="X6" i="40" s="1"/>
  <c r="Y6" i="40" s="1"/>
  <c r="Z6" i="40" s="1"/>
  <c r="AA6" i="40" s="1"/>
  <c r="AA5" i="40"/>
  <c r="U5" i="40"/>
  <c r="S6" i="39"/>
  <c r="T6" i="39" s="1"/>
  <c r="S5" i="39"/>
  <c r="Q6" i="38"/>
  <c r="R6" i="38" s="1"/>
  <c r="Q5" i="38"/>
  <c r="L6" i="37"/>
  <c r="M6" i="37" s="1"/>
  <c r="N6" i="37" s="1"/>
  <c r="O6" i="37" s="1"/>
  <c r="P6" i="37" s="1"/>
  <c r="N4" i="37"/>
  <c r="AH100" i="36"/>
  <c r="AG100" i="36"/>
  <c r="AJ100" i="36" s="1"/>
  <c r="AJ99" i="36"/>
  <c r="AI99" i="36"/>
  <c r="AJ98" i="36"/>
  <c r="AI98" i="36"/>
  <c r="AJ97" i="36"/>
  <c r="AI97" i="36"/>
  <c r="AJ96" i="36"/>
  <c r="AI96" i="36"/>
  <c r="AJ95" i="36"/>
  <c r="AI95" i="36"/>
  <c r="AJ94" i="36"/>
  <c r="AI94" i="36"/>
  <c r="AJ93" i="36"/>
  <c r="AI93" i="36"/>
  <c r="AJ92" i="36"/>
  <c r="AI92" i="36"/>
  <c r="AJ91" i="36"/>
  <c r="AI91" i="36"/>
  <c r="AJ90" i="36"/>
  <c r="AI90" i="36"/>
  <c r="AJ89" i="36"/>
  <c r="AI89" i="36"/>
  <c r="AJ88" i="36"/>
  <c r="AI88" i="36"/>
  <c r="AJ87" i="36"/>
  <c r="AI87" i="36"/>
  <c r="AJ86" i="36"/>
  <c r="AI86" i="36"/>
  <c r="AJ85" i="36"/>
  <c r="AI85" i="36"/>
  <c r="AJ84" i="36"/>
  <c r="AI84" i="36"/>
  <c r="AJ83" i="36"/>
  <c r="AI83" i="36"/>
  <c r="AJ82" i="36"/>
  <c r="AI82" i="36"/>
  <c r="AJ81" i="36"/>
  <c r="AI81" i="36"/>
  <c r="AJ80" i="36"/>
  <c r="AI80" i="36"/>
  <c r="AJ79" i="36"/>
  <c r="AI79" i="36"/>
  <c r="AJ78" i="36"/>
  <c r="AI78" i="36"/>
  <c r="AJ77" i="36"/>
  <c r="AI77" i="36"/>
  <c r="AJ76" i="36"/>
  <c r="AI76" i="36"/>
  <c r="AJ75" i="36"/>
  <c r="AI75" i="36"/>
  <c r="AJ74" i="36"/>
  <c r="AI74" i="36"/>
  <c r="AJ73" i="36"/>
  <c r="AI73" i="36"/>
  <c r="AJ72" i="36"/>
  <c r="AI72" i="36"/>
  <c r="AJ71" i="36"/>
  <c r="AI71" i="36"/>
  <c r="AJ70" i="36"/>
  <c r="AI70" i="36"/>
  <c r="AJ69" i="36"/>
  <c r="AI69" i="36"/>
  <c r="AJ68" i="36"/>
  <c r="AI68" i="36"/>
  <c r="AJ67" i="36"/>
  <c r="AI67" i="36"/>
  <c r="AJ66" i="36"/>
  <c r="AI66" i="36"/>
  <c r="AJ65" i="36"/>
  <c r="AI65" i="36"/>
  <c r="AJ64" i="36"/>
  <c r="AI64" i="36"/>
  <c r="AJ63" i="36"/>
  <c r="AI63" i="36"/>
  <c r="AJ62" i="36"/>
  <c r="AI62" i="36"/>
  <c r="AJ61" i="36"/>
  <c r="AI61" i="36"/>
  <c r="AJ60" i="36"/>
  <c r="AI60" i="36"/>
  <c r="AJ59" i="36"/>
  <c r="AI59" i="36"/>
  <c r="AJ58" i="36"/>
  <c r="AI58" i="36"/>
  <c r="AJ57" i="36"/>
  <c r="AI57" i="36"/>
  <c r="AJ56" i="36"/>
  <c r="AI56" i="36"/>
  <c r="AJ55" i="36"/>
  <c r="AI55" i="36"/>
  <c r="AJ54" i="36"/>
  <c r="AI54" i="36"/>
  <c r="AJ53" i="36"/>
  <c r="AI53" i="36"/>
  <c r="AJ52" i="36"/>
  <c r="AI52" i="36"/>
  <c r="AJ51" i="36"/>
  <c r="AI51" i="36"/>
  <c r="AJ50" i="36"/>
  <c r="AI50" i="36"/>
  <c r="AJ49" i="36"/>
  <c r="AI49" i="36"/>
  <c r="AJ48" i="36"/>
  <c r="AI48" i="36"/>
  <c r="AJ47" i="36"/>
  <c r="AI47" i="36"/>
  <c r="AJ46" i="36"/>
  <c r="AI46" i="36"/>
  <c r="AJ45" i="36"/>
  <c r="AI45" i="36"/>
  <c r="AJ44" i="36"/>
  <c r="AI44" i="36"/>
  <c r="AJ43" i="36"/>
  <c r="AI43" i="36"/>
  <c r="AJ42" i="36"/>
  <c r="AI42" i="36"/>
  <c r="AJ41" i="36"/>
  <c r="AI41" i="36"/>
  <c r="AJ40" i="36"/>
  <c r="AI40" i="36"/>
  <c r="AJ39" i="36"/>
  <c r="AI39" i="36"/>
  <c r="AJ38" i="36"/>
  <c r="AI38" i="36"/>
  <c r="AJ37" i="36"/>
  <c r="AI37" i="36"/>
  <c r="AJ36" i="36"/>
  <c r="AI36" i="36"/>
  <c r="AJ35" i="36"/>
  <c r="AI35" i="36"/>
  <c r="AJ34" i="36"/>
  <c r="AI34" i="36"/>
  <c r="AJ33" i="36"/>
  <c r="AI33" i="36"/>
  <c r="AJ32" i="36"/>
  <c r="AI32" i="36"/>
  <c r="AJ31" i="36"/>
  <c r="AI31" i="36"/>
  <c r="AJ30" i="36"/>
  <c r="AI30" i="36"/>
  <c r="AJ29" i="36"/>
  <c r="AI29" i="36"/>
  <c r="AJ28" i="36"/>
  <c r="AI28" i="36"/>
  <c r="AJ27" i="36"/>
  <c r="AI27" i="36"/>
  <c r="AJ26" i="36"/>
  <c r="AI26" i="36"/>
  <c r="AJ25" i="36"/>
  <c r="AI25" i="36"/>
  <c r="AJ24" i="36"/>
  <c r="AI24" i="36"/>
  <c r="AJ23" i="36"/>
  <c r="AI23" i="36"/>
  <c r="AJ22" i="36"/>
  <c r="AI22" i="36"/>
  <c r="AJ21" i="36"/>
  <c r="AI21" i="36"/>
  <c r="AJ20" i="36"/>
  <c r="AI20" i="36"/>
  <c r="AJ19" i="36"/>
  <c r="AI19" i="36"/>
  <c r="AJ18" i="36"/>
  <c r="AI18" i="36"/>
  <c r="AJ17" i="36"/>
  <c r="AI17" i="36"/>
  <c r="AJ16" i="36"/>
  <c r="AI16" i="36"/>
  <c r="AJ15" i="36"/>
  <c r="AI15" i="36"/>
  <c r="AJ14" i="36"/>
  <c r="AI14" i="36"/>
  <c r="AJ13" i="36"/>
  <c r="AI13" i="36"/>
  <c r="AJ12" i="36"/>
  <c r="AI12" i="36"/>
  <c r="AJ11" i="36"/>
  <c r="AI11" i="36"/>
  <c r="AJ10" i="36"/>
  <c r="AI10" i="36"/>
  <c r="AJ9" i="36"/>
  <c r="AI9" i="36"/>
  <c r="AJ8" i="36"/>
  <c r="AI8" i="36"/>
  <c r="AI100" i="36" s="1"/>
  <c r="B6" i="36"/>
  <c r="C6" i="36" s="1"/>
  <c r="D6" i="36" s="1"/>
  <c r="E6" i="36" s="1"/>
  <c r="F6" i="36" s="1"/>
  <c r="G6" i="36" s="1"/>
  <c r="H6" i="36" s="1"/>
  <c r="I6" i="36" s="1"/>
  <c r="J6" i="36" s="1"/>
  <c r="K6" i="36" s="1"/>
  <c r="AD6" i="41" l="1"/>
  <c r="AD5" i="41"/>
  <c r="AB6" i="40"/>
  <c r="AC6" i="40" s="1"/>
  <c r="AF5" i="40"/>
  <c r="AB5" i="40"/>
  <c r="U6" i="39"/>
  <c r="V6" i="39" s="1"/>
  <c r="W6" i="39" s="1"/>
  <c r="X6" i="39" s="1"/>
  <c r="Y6" i="39" s="1"/>
  <c r="Z6" i="39" s="1"/>
  <c r="AA6" i="39" s="1"/>
  <c r="AA5" i="39"/>
  <c r="U5" i="39"/>
  <c r="S6" i="38"/>
  <c r="T6" i="38" s="1"/>
  <c r="S5" i="38"/>
  <c r="Q6" i="37"/>
  <c r="R6" i="37" s="1"/>
  <c r="Q5" i="37"/>
  <c r="L6" i="36"/>
  <c r="M6" i="36" s="1"/>
  <c r="N6" i="36" s="1"/>
  <c r="O6" i="36" s="1"/>
  <c r="P6" i="36" s="1"/>
  <c r="N4" i="36"/>
  <c r="AH100" i="35"/>
  <c r="AG100" i="35"/>
  <c r="AJ100" i="35" s="1"/>
  <c r="AJ99" i="35"/>
  <c r="AI99" i="35"/>
  <c r="AJ98" i="35"/>
  <c r="AI98" i="35"/>
  <c r="AJ97" i="35"/>
  <c r="AI97" i="35"/>
  <c r="AJ96" i="35"/>
  <c r="AI96" i="35"/>
  <c r="AJ95" i="35"/>
  <c r="AI95" i="35"/>
  <c r="AJ94" i="35"/>
  <c r="AI94" i="35"/>
  <c r="AJ93" i="35"/>
  <c r="AI93" i="35"/>
  <c r="AJ92" i="35"/>
  <c r="AI92" i="35"/>
  <c r="AJ91" i="35"/>
  <c r="AI91" i="35"/>
  <c r="AJ90" i="35"/>
  <c r="AI90" i="35"/>
  <c r="AJ89" i="35"/>
  <c r="AI89" i="35"/>
  <c r="AJ88" i="35"/>
  <c r="AI88" i="35"/>
  <c r="AJ87" i="35"/>
  <c r="AI87" i="35"/>
  <c r="AJ86" i="35"/>
  <c r="AI86" i="35"/>
  <c r="AJ85" i="35"/>
  <c r="AI85" i="35"/>
  <c r="AJ84" i="35"/>
  <c r="AI84" i="35"/>
  <c r="AJ83" i="35"/>
  <c r="AI83" i="35"/>
  <c r="AJ82" i="35"/>
  <c r="AI82" i="35"/>
  <c r="AJ81" i="35"/>
  <c r="AI81" i="35"/>
  <c r="AJ80" i="35"/>
  <c r="AI80" i="35"/>
  <c r="AJ79" i="35"/>
  <c r="AI79" i="35"/>
  <c r="AJ78" i="35"/>
  <c r="AI78" i="35"/>
  <c r="AJ77" i="35"/>
  <c r="AI77" i="35"/>
  <c r="AJ76" i="35"/>
  <c r="AI76" i="35"/>
  <c r="AJ75" i="35"/>
  <c r="AI75" i="35"/>
  <c r="AJ74" i="35"/>
  <c r="AI74" i="35"/>
  <c r="AJ73" i="35"/>
  <c r="AI73" i="35"/>
  <c r="AJ72" i="35"/>
  <c r="AI72" i="35"/>
  <c r="AJ71" i="35"/>
  <c r="AI71" i="35"/>
  <c r="AJ70" i="35"/>
  <c r="AI70" i="35"/>
  <c r="AJ69" i="35"/>
  <c r="AI69" i="35"/>
  <c r="AJ68" i="35"/>
  <c r="AI68" i="35"/>
  <c r="AJ67" i="35"/>
  <c r="AI67" i="35"/>
  <c r="AJ66" i="35"/>
  <c r="AI66" i="35"/>
  <c r="AJ65" i="35"/>
  <c r="AI65" i="35"/>
  <c r="AJ64" i="35"/>
  <c r="AI64" i="35"/>
  <c r="AJ63" i="35"/>
  <c r="AI63" i="35"/>
  <c r="AJ62" i="35"/>
  <c r="AI62" i="35"/>
  <c r="AJ61" i="35"/>
  <c r="AI61" i="35"/>
  <c r="AJ60" i="35"/>
  <c r="AI60" i="35"/>
  <c r="AJ59" i="35"/>
  <c r="AI59" i="35"/>
  <c r="AJ58" i="35"/>
  <c r="AI58" i="35"/>
  <c r="AJ57" i="35"/>
  <c r="AI57" i="35"/>
  <c r="AJ56" i="35"/>
  <c r="AI56" i="35"/>
  <c r="AJ55" i="35"/>
  <c r="AI55" i="35"/>
  <c r="AJ54" i="35"/>
  <c r="AI54" i="35"/>
  <c r="AJ53" i="35"/>
  <c r="AI53" i="35"/>
  <c r="AJ52" i="35"/>
  <c r="AI52" i="35"/>
  <c r="AJ51" i="35"/>
  <c r="AI51" i="35"/>
  <c r="AJ50" i="35"/>
  <c r="AI50" i="35"/>
  <c r="AJ49" i="35"/>
  <c r="AI49" i="35"/>
  <c r="AJ48" i="35"/>
  <c r="AI48" i="35"/>
  <c r="AJ47" i="35"/>
  <c r="AI47" i="35"/>
  <c r="AJ46" i="35"/>
  <c r="AI46" i="35"/>
  <c r="AJ45" i="35"/>
  <c r="AI45" i="35"/>
  <c r="AJ44" i="35"/>
  <c r="AI44" i="35"/>
  <c r="AJ43" i="35"/>
  <c r="AI43" i="35"/>
  <c r="AJ42" i="35"/>
  <c r="AI42" i="35"/>
  <c r="AJ41" i="35"/>
  <c r="AI41" i="35"/>
  <c r="AJ40" i="35"/>
  <c r="AI40" i="35"/>
  <c r="AJ39" i="35"/>
  <c r="AI39" i="35"/>
  <c r="AJ38" i="35"/>
  <c r="AI38" i="35"/>
  <c r="AJ37" i="35"/>
  <c r="AI37" i="35"/>
  <c r="AJ36" i="35"/>
  <c r="AI36" i="35"/>
  <c r="AJ35" i="35"/>
  <c r="AI35" i="35"/>
  <c r="AJ34" i="35"/>
  <c r="AI34" i="35"/>
  <c r="AJ33" i="35"/>
  <c r="AI33" i="35"/>
  <c r="AJ32" i="35"/>
  <c r="AI32" i="35"/>
  <c r="AJ31" i="35"/>
  <c r="AI31" i="35"/>
  <c r="AJ30" i="35"/>
  <c r="AI30" i="35"/>
  <c r="AJ29" i="35"/>
  <c r="AI29" i="35"/>
  <c r="AJ28" i="35"/>
  <c r="AI28" i="35"/>
  <c r="AJ27" i="35"/>
  <c r="AI27" i="35"/>
  <c r="AJ26" i="35"/>
  <c r="AI26" i="35"/>
  <c r="AJ25" i="35"/>
  <c r="AI25" i="35"/>
  <c r="AJ24" i="35"/>
  <c r="AI24" i="35"/>
  <c r="AJ23" i="35"/>
  <c r="AI23" i="35"/>
  <c r="AJ22" i="35"/>
  <c r="AI22" i="35"/>
  <c r="AJ21" i="35"/>
  <c r="AI21" i="35"/>
  <c r="AJ20" i="35"/>
  <c r="AI20" i="35"/>
  <c r="AJ19" i="35"/>
  <c r="AI19" i="35"/>
  <c r="AJ18" i="35"/>
  <c r="AI18" i="35"/>
  <c r="AJ17" i="35"/>
  <c r="AI17" i="35"/>
  <c r="AJ16" i="35"/>
  <c r="AI16" i="35"/>
  <c r="AJ15" i="35"/>
  <c r="AI15" i="35"/>
  <c r="AJ14" i="35"/>
  <c r="AI14" i="35"/>
  <c r="AJ13" i="35"/>
  <c r="AI13" i="35"/>
  <c r="AJ12" i="35"/>
  <c r="AI12" i="35"/>
  <c r="AJ11" i="35"/>
  <c r="AI11" i="35"/>
  <c r="AJ10" i="35"/>
  <c r="AI10" i="35"/>
  <c r="AJ9" i="35"/>
  <c r="AI9" i="35"/>
  <c r="AJ8" i="35"/>
  <c r="AI8" i="35"/>
  <c r="AI100" i="35" s="1"/>
  <c r="B6" i="35"/>
  <c r="C6" i="35" s="1"/>
  <c r="D6" i="35" s="1"/>
  <c r="E6" i="35" s="1"/>
  <c r="F6" i="35" s="1"/>
  <c r="G6" i="35" s="1"/>
  <c r="H6" i="35" s="1"/>
  <c r="I6" i="35" s="1"/>
  <c r="J6" i="35" s="1"/>
  <c r="K6" i="35" s="1"/>
  <c r="AD6" i="40" l="1"/>
  <c r="AD5" i="40"/>
  <c r="AB6" i="39"/>
  <c r="AC6" i="39" s="1"/>
  <c r="AF5" i="39"/>
  <c r="AB5" i="39"/>
  <c r="U6" i="38"/>
  <c r="V6" i="38" s="1"/>
  <c r="W6" i="38" s="1"/>
  <c r="X6" i="38" s="1"/>
  <c r="Y6" i="38" s="1"/>
  <c r="Z6" i="38" s="1"/>
  <c r="AA6" i="38" s="1"/>
  <c r="AA5" i="38"/>
  <c r="U5" i="38"/>
  <c r="S6" i="37"/>
  <c r="T6" i="37" s="1"/>
  <c r="S5" i="37"/>
  <c r="Q6" i="36"/>
  <c r="R6" i="36" s="1"/>
  <c r="Q5" i="36"/>
  <c r="L6" i="35"/>
  <c r="M6" i="35" s="1"/>
  <c r="N6" i="35" s="1"/>
  <c r="O6" i="35" s="1"/>
  <c r="P6" i="35" s="1"/>
  <c r="N4" i="35"/>
  <c r="AH100" i="34"/>
  <c r="AG100" i="34"/>
  <c r="AJ100" i="34" s="1"/>
  <c r="AJ99" i="34"/>
  <c r="AI99" i="34"/>
  <c r="AJ98" i="34"/>
  <c r="AI98" i="34"/>
  <c r="AJ97" i="34"/>
  <c r="AI97" i="34"/>
  <c r="AJ96" i="34"/>
  <c r="AI96" i="34"/>
  <c r="AJ95" i="34"/>
  <c r="AI95" i="34"/>
  <c r="AJ94" i="34"/>
  <c r="AI94" i="34"/>
  <c r="AJ93" i="34"/>
  <c r="AI93" i="34"/>
  <c r="AJ92" i="34"/>
  <c r="AI92" i="34"/>
  <c r="AJ91" i="34"/>
  <c r="AI91" i="34"/>
  <c r="AJ90" i="34"/>
  <c r="AI90" i="34"/>
  <c r="AJ89" i="34"/>
  <c r="AI89" i="34"/>
  <c r="AJ88" i="34"/>
  <c r="AI88" i="34"/>
  <c r="AJ87" i="34"/>
  <c r="AI87" i="34"/>
  <c r="AJ86" i="34"/>
  <c r="AI86" i="34"/>
  <c r="AJ85" i="34"/>
  <c r="AI85" i="34"/>
  <c r="AJ84" i="34"/>
  <c r="AI84" i="34"/>
  <c r="AJ83" i="34"/>
  <c r="AI83" i="34"/>
  <c r="AJ82" i="34"/>
  <c r="AI82" i="34"/>
  <c r="AJ81" i="34"/>
  <c r="AI81" i="34"/>
  <c r="AJ80" i="34"/>
  <c r="AI80" i="34"/>
  <c r="AJ79" i="34"/>
  <c r="AI79" i="34"/>
  <c r="AJ78" i="34"/>
  <c r="AI78" i="34"/>
  <c r="AJ77" i="34"/>
  <c r="AI77" i="34"/>
  <c r="AJ76" i="34"/>
  <c r="AI76" i="34"/>
  <c r="AJ75" i="34"/>
  <c r="AI75" i="34"/>
  <c r="AJ74" i="34"/>
  <c r="AI74" i="34"/>
  <c r="AJ73" i="34"/>
  <c r="AI73" i="34"/>
  <c r="AJ72" i="34"/>
  <c r="AI72" i="34"/>
  <c r="AJ71" i="34"/>
  <c r="AI71" i="34"/>
  <c r="AJ70" i="34"/>
  <c r="AI70" i="34"/>
  <c r="AJ69" i="34"/>
  <c r="AI69" i="34"/>
  <c r="AJ68" i="34"/>
  <c r="AI68" i="34"/>
  <c r="AJ67" i="34"/>
  <c r="AI67" i="34"/>
  <c r="AJ66" i="34"/>
  <c r="AI66" i="34"/>
  <c r="AJ65" i="34"/>
  <c r="AI65" i="34"/>
  <c r="AJ64" i="34"/>
  <c r="AI64" i="34"/>
  <c r="AJ63" i="34"/>
  <c r="AI63" i="34"/>
  <c r="AJ62" i="34"/>
  <c r="AI62" i="34"/>
  <c r="AJ61" i="34"/>
  <c r="AI61" i="34"/>
  <c r="AJ60" i="34"/>
  <c r="AI60" i="34"/>
  <c r="AJ59" i="34"/>
  <c r="AI59" i="34"/>
  <c r="AJ58" i="34"/>
  <c r="AI58" i="34"/>
  <c r="AJ57" i="34"/>
  <c r="AI57" i="34"/>
  <c r="AJ56" i="34"/>
  <c r="AI56" i="34"/>
  <c r="AJ55" i="34"/>
  <c r="AI55" i="34"/>
  <c r="AJ54" i="34"/>
  <c r="AI54" i="34"/>
  <c r="AJ53" i="34"/>
  <c r="AI53" i="34"/>
  <c r="AJ52" i="34"/>
  <c r="AI52" i="34"/>
  <c r="AJ51" i="34"/>
  <c r="AI51" i="34"/>
  <c r="AJ50" i="34"/>
  <c r="AI50" i="34"/>
  <c r="AJ49" i="34"/>
  <c r="AI49" i="34"/>
  <c r="AJ48" i="34"/>
  <c r="AI48" i="34"/>
  <c r="AJ47" i="34"/>
  <c r="AI47" i="34"/>
  <c r="AJ46" i="34"/>
  <c r="AI46" i="34"/>
  <c r="AJ45" i="34"/>
  <c r="AI45" i="34"/>
  <c r="AJ44" i="34"/>
  <c r="AI44" i="34"/>
  <c r="AJ43" i="34"/>
  <c r="AI43" i="34"/>
  <c r="AJ42" i="34"/>
  <c r="AI42" i="34"/>
  <c r="AJ41" i="34"/>
  <c r="AI41" i="34"/>
  <c r="AJ40" i="34"/>
  <c r="AI40" i="34"/>
  <c r="AJ39" i="34"/>
  <c r="AI39" i="34"/>
  <c r="AJ38" i="34"/>
  <c r="AI38" i="34"/>
  <c r="AJ37" i="34"/>
  <c r="AI37" i="34"/>
  <c r="AJ36" i="34"/>
  <c r="AI36" i="34"/>
  <c r="AJ35" i="34"/>
  <c r="AI35" i="34"/>
  <c r="AJ34" i="34"/>
  <c r="AI34" i="34"/>
  <c r="AJ33" i="34"/>
  <c r="AI33" i="34"/>
  <c r="AJ32" i="34"/>
  <c r="AI32" i="34"/>
  <c r="AJ31" i="34"/>
  <c r="AI31" i="34"/>
  <c r="AJ30" i="34"/>
  <c r="AI30" i="34"/>
  <c r="AJ29" i="34"/>
  <c r="AI29" i="34"/>
  <c r="AJ28" i="34"/>
  <c r="AI28" i="34"/>
  <c r="AJ27" i="34"/>
  <c r="AI27" i="34"/>
  <c r="AJ26" i="34"/>
  <c r="AI26" i="34"/>
  <c r="AJ25" i="34"/>
  <c r="AI25" i="34"/>
  <c r="AJ24" i="34"/>
  <c r="AI24" i="34"/>
  <c r="AJ23" i="34"/>
  <c r="AI23" i="34"/>
  <c r="AJ22" i="34"/>
  <c r="AI22" i="34"/>
  <c r="AJ21" i="34"/>
  <c r="AI21" i="34"/>
  <c r="AJ20" i="34"/>
  <c r="AI20" i="34"/>
  <c r="AJ19" i="34"/>
  <c r="AI19" i="34"/>
  <c r="AJ18" i="34"/>
  <c r="AI18" i="34"/>
  <c r="AJ17" i="34"/>
  <c r="AI17" i="34"/>
  <c r="AJ16" i="34"/>
  <c r="AI16" i="34"/>
  <c r="AJ15" i="34"/>
  <c r="AI15" i="34"/>
  <c r="AJ14" i="34"/>
  <c r="AI14" i="34"/>
  <c r="AJ13" i="34"/>
  <c r="AI13" i="34"/>
  <c r="AJ12" i="34"/>
  <c r="AI12" i="34"/>
  <c r="AJ11" i="34"/>
  <c r="AI11" i="34"/>
  <c r="AJ10" i="34"/>
  <c r="AI10" i="34"/>
  <c r="AJ9" i="34"/>
  <c r="AI9" i="34"/>
  <c r="AJ8" i="34"/>
  <c r="AI8" i="34"/>
  <c r="AI100" i="34" s="1"/>
  <c r="B6" i="34"/>
  <c r="C6" i="34" s="1"/>
  <c r="D6" i="34" s="1"/>
  <c r="E6" i="34" s="1"/>
  <c r="F6" i="34" s="1"/>
  <c r="G6" i="34" s="1"/>
  <c r="H6" i="34" s="1"/>
  <c r="I6" i="34" s="1"/>
  <c r="J6" i="34" s="1"/>
  <c r="K6" i="34" s="1"/>
  <c r="AD6" i="39" l="1"/>
  <c r="AD5" i="39"/>
  <c r="AB6" i="38"/>
  <c r="AC6" i="38" s="1"/>
  <c r="AF5" i="38"/>
  <c r="AB5" i="38"/>
  <c r="U6" i="37"/>
  <c r="V6" i="37" s="1"/>
  <c r="W6" i="37" s="1"/>
  <c r="X6" i="37" s="1"/>
  <c r="Y6" i="37" s="1"/>
  <c r="Z6" i="37" s="1"/>
  <c r="AA6" i="37" s="1"/>
  <c r="AA5" i="37"/>
  <c r="U5" i="37"/>
  <c r="S6" i="36"/>
  <c r="T6" i="36" s="1"/>
  <c r="S5" i="36"/>
  <c r="Q6" i="35"/>
  <c r="R6" i="35" s="1"/>
  <c r="Q5" i="35"/>
  <c r="L6" i="34"/>
  <c r="M6" i="34" s="1"/>
  <c r="N6" i="34" s="1"/>
  <c r="O6" i="34" s="1"/>
  <c r="P6" i="34" s="1"/>
  <c r="N4" i="34"/>
  <c r="AH100" i="33"/>
  <c r="AG100" i="33"/>
  <c r="AJ100" i="33" s="1"/>
  <c r="AJ99" i="33"/>
  <c r="AI99" i="33"/>
  <c r="AJ98" i="33"/>
  <c r="AI98" i="33"/>
  <c r="AJ97" i="33"/>
  <c r="AI97" i="33"/>
  <c r="AJ96" i="33"/>
  <c r="AI96" i="33"/>
  <c r="AJ95" i="33"/>
  <c r="AI95" i="33"/>
  <c r="AJ94" i="33"/>
  <c r="AI94" i="33"/>
  <c r="AJ93" i="33"/>
  <c r="AI93" i="33"/>
  <c r="AJ92" i="33"/>
  <c r="AI92" i="33"/>
  <c r="AJ91" i="33"/>
  <c r="AI91" i="33"/>
  <c r="AJ90" i="33"/>
  <c r="AI90" i="33"/>
  <c r="AJ89" i="33"/>
  <c r="AI89" i="33"/>
  <c r="AJ88" i="33"/>
  <c r="AI88" i="33"/>
  <c r="AJ87" i="33"/>
  <c r="AI87" i="33"/>
  <c r="AJ86" i="33"/>
  <c r="AI86" i="33"/>
  <c r="AJ85" i="33"/>
  <c r="AI85" i="33"/>
  <c r="AJ84" i="33"/>
  <c r="AI84" i="33"/>
  <c r="AJ83" i="33"/>
  <c r="AI83" i="33"/>
  <c r="AJ82" i="33"/>
  <c r="AI82" i="33"/>
  <c r="AJ81" i="33"/>
  <c r="AI81" i="33"/>
  <c r="AJ80" i="33"/>
  <c r="AI80" i="33"/>
  <c r="AJ79" i="33"/>
  <c r="AI79" i="33"/>
  <c r="AJ78" i="33"/>
  <c r="AI78" i="33"/>
  <c r="AJ77" i="33"/>
  <c r="AI77" i="33"/>
  <c r="AJ76" i="33"/>
  <c r="AI76" i="33"/>
  <c r="AJ75" i="33"/>
  <c r="AI75" i="33"/>
  <c r="AJ74" i="33"/>
  <c r="AI74" i="33"/>
  <c r="AJ73" i="33"/>
  <c r="AI73" i="33"/>
  <c r="AJ72" i="33"/>
  <c r="AI72" i="33"/>
  <c r="AJ71" i="33"/>
  <c r="AI71" i="33"/>
  <c r="AJ70" i="33"/>
  <c r="AI70" i="33"/>
  <c r="AJ69" i="33"/>
  <c r="AI69" i="33"/>
  <c r="AJ68" i="33"/>
  <c r="AI68" i="33"/>
  <c r="AJ67" i="33"/>
  <c r="AI67" i="33"/>
  <c r="AJ66" i="33"/>
  <c r="AI66" i="33"/>
  <c r="AJ65" i="33"/>
  <c r="AI65" i="33"/>
  <c r="AJ64" i="33"/>
  <c r="AI64" i="33"/>
  <c r="AJ63" i="33"/>
  <c r="AI63" i="33"/>
  <c r="AJ62" i="33"/>
  <c r="AI62" i="33"/>
  <c r="AJ61" i="33"/>
  <c r="AI61" i="33"/>
  <c r="AJ60" i="33"/>
  <c r="AI60" i="33"/>
  <c r="AJ59" i="33"/>
  <c r="AI59" i="33"/>
  <c r="AJ58" i="33"/>
  <c r="AI58" i="33"/>
  <c r="AJ57" i="33"/>
  <c r="AI57" i="33"/>
  <c r="AJ56" i="33"/>
  <c r="AI56" i="33"/>
  <c r="AJ55" i="33"/>
  <c r="AI55" i="33"/>
  <c r="AJ54" i="33"/>
  <c r="AI54" i="33"/>
  <c r="AJ53" i="33"/>
  <c r="AI53" i="33"/>
  <c r="AJ52" i="33"/>
  <c r="AI52" i="33"/>
  <c r="AJ51" i="33"/>
  <c r="AI51" i="33"/>
  <c r="AJ50" i="33"/>
  <c r="AI50" i="33"/>
  <c r="AJ49" i="33"/>
  <c r="AI49" i="33"/>
  <c r="AJ48" i="33"/>
  <c r="AI48" i="33"/>
  <c r="AJ47" i="33"/>
  <c r="AI47" i="33"/>
  <c r="AJ46" i="33"/>
  <c r="AI46" i="33"/>
  <c r="AJ45" i="33"/>
  <c r="AI45" i="33"/>
  <c r="AJ44" i="33"/>
  <c r="AI44" i="33"/>
  <c r="AJ43" i="33"/>
  <c r="AI43" i="33"/>
  <c r="AJ42" i="33"/>
  <c r="AI42" i="33"/>
  <c r="AJ41" i="33"/>
  <c r="AI41" i="33"/>
  <c r="AJ40" i="33"/>
  <c r="AI40" i="33"/>
  <c r="AJ39" i="33"/>
  <c r="AI39" i="33"/>
  <c r="AJ38" i="33"/>
  <c r="AI38" i="33"/>
  <c r="AJ37" i="33"/>
  <c r="AI37" i="33"/>
  <c r="AJ36" i="33"/>
  <c r="AI36" i="33"/>
  <c r="AJ35" i="33"/>
  <c r="AI35" i="33"/>
  <c r="AJ34" i="33"/>
  <c r="AI34" i="33"/>
  <c r="AJ33" i="33"/>
  <c r="AI33" i="33"/>
  <c r="AJ32" i="33"/>
  <c r="AI32" i="33"/>
  <c r="AJ31" i="33"/>
  <c r="AI31" i="33"/>
  <c r="AJ30" i="33"/>
  <c r="AI30" i="33"/>
  <c r="AJ29" i="33"/>
  <c r="AI29" i="33"/>
  <c r="AJ28" i="33"/>
  <c r="AI28" i="33"/>
  <c r="AJ27" i="33"/>
  <c r="AI27" i="33"/>
  <c r="AJ26" i="33"/>
  <c r="AI26" i="33"/>
  <c r="AJ25" i="33"/>
  <c r="AI25" i="33"/>
  <c r="AJ24" i="33"/>
  <c r="AI24" i="33"/>
  <c r="AJ23" i="33"/>
  <c r="AI23" i="33"/>
  <c r="AJ22" i="33"/>
  <c r="AI22" i="33"/>
  <c r="AJ21" i="33"/>
  <c r="AI21" i="33"/>
  <c r="AJ20" i="33"/>
  <c r="AI20" i="33"/>
  <c r="AJ19" i="33"/>
  <c r="AI19" i="33"/>
  <c r="AJ18" i="33"/>
  <c r="AI18" i="33"/>
  <c r="AJ17" i="33"/>
  <c r="AI17" i="33"/>
  <c r="AJ16" i="33"/>
  <c r="AI16" i="33"/>
  <c r="AJ15" i="33"/>
  <c r="AI15" i="33"/>
  <c r="AJ14" i="33"/>
  <c r="AI14" i="33"/>
  <c r="AJ13" i="33"/>
  <c r="AI13" i="33"/>
  <c r="AJ12" i="33"/>
  <c r="AI12" i="33"/>
  <c r="AJ11" i="33"/>
  <c r="AI11" i="33"/>
  <c r="AJ10" i="33"/>
  <c r="AI10" i="33"/>
  <c r="AJ9" i="33"/>
  <c r="AI9" i="33"/>
  <c r="AJ8" i="33"/>
  <c r="AI8" i="33"/>
  <c r="AI100" i="33" s="1"/>
  <c r="B6" i="33"/>
  <c r="C6" i="33" s="1"/>
  <c r="D6" i="33" s="1"/>
  <c r="E6" i="33" s="1"/>
  <c r="F6" i="33" s="1"/>
  <c r="G6" i="33" s="1"/>
  <c r="H6" i="33" s="1"/>
  <c r="I6" i="33" s="1"/>
  <c r="J6" i="33" s="1"/>
  <c r="K6" i="33" s="1"/>
  <c r="AD6" i="38" l="1"/>
  <c r="AD5" i="38"/>
  <c r="AB6" i="37"/>
  <c r="AC6" i="37" s="1"/>
  <c r="AF5" i="37"/>
  <c r="AB5" i="37"/>
  <c r="U6" i="36"/>
  <c r="V6" i="36" s="1"/>
  <c r="W6" i="36" s="1"/>
  <c r="X6" i="36" s="1"/>
  <c r="Y6" i="36" s="1"/>
  <c r="Z6" i="36" s="1"/>
  <c r="AA6" i="36" s="1"/>
  <c r="AA5" i="36"/>
  <c r="U5" i="36"/>
  <c r="S6" i="35"/>
  <c r="T6" i="35" s="1"/>
  <c r="S5" i="35"/>
  <c r="Q6" i="34"/>
  <c r="R6" i="34" s="1"/>
  <c r="Q5" i="34"/>
  <c r="L6" i="33"/>
  <c r="M6" i="33" s="1"/>
  <c r="N6" i="33" s="1"/>
  <c r="O6" i="33" s="1"/>
  <c r="P6" i="33" s="1"/>
  <c r="N4" i="33"/>
  <c r="AH100" i="32"/>
  <c r="AG100" i="32"/>
  <c r="AJ100" i="32" s="1"/>
  <c r="AJ99" i="32"/>
  <c r="AI99" i="32"/>
  <c r="AJ98" i="32"/>
  <c r="AI98" i="32"/>
  <c r="AJ97" i="32"/>
  <c r="AI97" i="32"/>
  <c r="AJ96" i="32"/>
  <c r="AI96" i="32"/>
  <c r="AJ95" i="32"/>
  <c r="AI95" i="32"/>
  <c r="AJ94" i="32"/>
  <c r="AI94" i="32"/>
  <c r="AJ93" i="32"/>
  <c r="AI93" i="32"/>
  <c r="AJ92" i="32"/>
  <c r="AI92" i="32"/>
  <c r="AJ91" i="32"/>
  <c r="AI91" i="32"/>
  <c r="AJ90" i="32"/>
  <c r="AI90" i="32"/>
  <c r="AJ89" i="32"/>
  <c r="AI89" i="32"/>
  <c r="AJ88" i="32"/>
  <c r="AI88" i="32"/>
  <c r="AJ87" i="32"/>
  <c r="AI87" i="32"/>
  <c r="AJ86" i="32"/>
  <c r="AI86" i="32"/>
  <c r="AJ85" i="32"/>
  <c r="AI85" i="32"/>
  <c r="AJ84" i="32"/>
  <c r="AI84" i="32"/>
  <c r="AJ83" i="32"/>
  <c r="AI83" i="32"/>
  <c r="AJ82" i="32"/>
  <c r="AI82" i="32"/>
  <c r="AJ81" i="32"/>
  <c r="AI81" i="32"/>
  <c r="AJ80" i="32"/>
  <c r="AI80" i="32"/>
  <c r="AJ79" i="32"/>
  <c r="AI79" i="32"/>
  <c r="AJ78" i="32"/>
  <c r="AI78" i="32"/>
  <c r="AJ77" i="32"/>
  <c r="AI77" i="32"/>
  <c r="AJ76" i="32"/>
  <c r="AI76" i="32"/>
  <c r="AJ75" i="32"/>
  <c r="AI75" i="32"/>
  <c r="AJ74" i="32"/>
  <c r="AI74" i="32"/>
  <c r="AJ73" i="32"/>
  <c r="AI73" i="32"/>
  <c r="AJ72" i="32"/>
  <c r="AI72" i="32"/>
  <c r="AJ71" i="32"/>
  <c r="AI71" i="32"/>
  <c r="AJ70" i="32"/>
  <c r="AI70" i="32"/>
  <c r="AJ69" i="32"/>
  <c r="AI69" i="32"/>
  <c r="AJ68" i="32"/>
  <c r="AI68" i="32"/>
  <c r="AJ67" i="32"/>
  <c r="AI67" i="32"/>
  <c r="AJ66" i="32"/>
  <c r="AI66" i="32"/>
  <c r="AJ65" i="32"/>
  <c r="AI65" i="32"/>
  <c r="AJ64" i="32"/>
  <c r="AI64" i="32"/>
  <c r="AJ63" i="32"/>
  <c r="AI63" i="32"/>
  <c r="AJ62" i="32"/>
  <c r="AI62" i="32"/>
  <c r="AJ61" i="32"/>
  <c r="AI61" i="32"/>
  <c r="AJ60" i="32"/>
  <c r="AI60" i="32"/>
  <c r="AJ59" i="32"/>
  <c r="AI59" i="32"/>
  <c r="AJ58" i="32"/>
  <c r="AI58" i="32"/>
  <c r="AJ57" i="32"/>
  <c r="AI57" i="32"/>
  <c r="AJ56" i="32"/>
  <c r="AI56" i="32"/>
  <c r="AJ55" i="32"/>
  <c r="AI55" i="32"/>
  <c r="AJ54" i="32"/>
  <c r="AI54" i="32"/>
  <c r="AJ53" i="32"/>
  <c r="AI53" i="32"/>
  <c r="AJ52" i="32"/>
  <c r="AI52" i="32"/>
  <c r="AJ51" i="32"/>
  <c r="AI51" i="32"/>
  <c r="AJ50" i="32"/>
  <c r="AI50" i="32"/>
  <c r="AJ49" i="32"/>
  <c r="AI49" i="32"/>
  <c r="AJ48" i="32"/>
  <c r="AI48" i="32"/>
  <c r="AJ47" i="32"/>
  <c r="AI47" i="32"/>
  <c r="AJ46" i="32"/>
  <c r="AI46" i="32"/>
  <c r="AJ45" i="32"/>
  <c r="AI45" i="32"/>
  <c r="AJ44" i="32"/>
  <c r="AI44" i="32"/>
  <c r="AJ43" i="32"/>
  <c r="AI43" i="32"/>
  <c r="AJ42" i="32"/>
  <c r="AI42" i="32"/>
  <c r="AJ41" i="32"/>
  <c r="AI41" i="32"/>
  <c r="AJ40" i="32"/>
  <c r="AI40" i="32"/>
  <c r="AJ39" i="32"/>
  <c r="AI39" i="32"/>
  <c r="AJ38" i="32"/>
  <c r="AI38" i="32"/>
  <c r="AJ37" i="32"/>
  <c r="AI37" i="32"/>
  <c r="AJ36" i="32"/>
  <c r="AI36" i="32"/>
  <c r="AJ35" i="32"/>
  <c r="AI35" i="32"/>
  <c r="AJ34" i="32"/>
  <c r="AI34" i="32"/>
  <c r="AJ33" i="32"/>
  <c r="AI33" i="32"/>
  <c r="AJ32" i="32"/>
  <c r="AI32" i="32"/>
  <c r="AJ31" i="32"/>
  <c r="AI31" i="32"/>
  <c r="AJ30" i="32"/>
  <c r="AI30" i="32"/>
  <c r="AJ29" i="32"/>
  <c r="AI29" i="32"/>
  <c r="AJ28" i="32"/>
  <c r="AI28" i="32"/>
  <c r="AJ27" i="32"/>
  <c r="AI27" i="32"/>
  <c r="AJ26" i="32"/>
  <c r="AI26" i="32"/>
  <c r="AJ25" i="32"/>
  <c r="AI25" i="32"/>
  <c r="AJ24" i="32"/>
  <c r="AI24" i="32"/>
  <c r="AJ23" i="32"/>
  <c r="AI23" i="32"/>
  <c r="AJ22" i="32"/>
  <c r="AI22" i="32"/>
  <c r="AJ21" i="32"/>
  <c r="AI21" i="32"/>
  <c r="AJ20" i="32"/>
  <c r="AI20" i="32"/>
  <c r="AJ19" i="32"/>
  <c r="AI19" i="32"/>
  <c r="AJ18" i="32"/>
  <c r="AI18" i="32"/>
  <c r="AJ17" i="32"/>
  <c r="AI17" i="32"/>
  <c r="AJ16" i="32"/>
  <c r="AI16" i="32"/>
  <c r="AJ15" i="32"/>
  <c r="AI15" i="32"/>
  <c r="AJ14" i="32"/>
  <c r="AI14" i="32"/>
  <c r="AJ13" i="32"/>
  <c r="AI13" i="32"/>
  <c r="AJ12" i="32"/>
  <c r="AI12" i="32"/>
  <c r="AJ11" i="32"/>
  <c r="AI11" i="32"/>
  <c r="AJ10" i="32"/>
  <c r="AI10" i="32"/>
  <c r="AJ9" i="32"/>
  <c r="AI9" i="32"/>
  <c r="AJ8" i="32"/>
  <c r="AI8" i="32"/>
  <c r="AI100" i="32" s="1"/>
  <c r="B6" i="32"/>
  <c r="C6" i="32" s="1"/>
  <c r="D6" i="32" s="1"/>
  <c r="E6" i="32" s="1"/>
  <c r="F6" i="32" s="1"/>
  <c r="G6" i="32" s="1"/>
  <c r="H6" i="32" s="1"/>
  <c r="I6" i="32" s="1"/>
  <c r="J6" i="32" s="1"/>
  <c r="K6" i="32" s="1"/>
  <c r="AD6" i="37" l="1"/>
  <c r="AD5" i="37"/>
  <c r="AB6" i="36"/>
  <c r="AC6" i="36" s="1"/>
  <c r="AF5" i="36"/>
  <c r="AB5" i="36"/>
  <c r="U6" i="35"/>
  <c r="V6" i="35" s="1"/>
  <c r="W6" i="35" s="1"/>
  <c r="X6" i="35" s="1"/>
  <c r="Y6" i="35" s="1"/>
  <c r="Z6" i="35" s="1"/>
  <c r="AA6" i="35" s="1"/>
  <c r="AA5" i="35"/>
  <c r="U5" i="35"/>
  <c r="S6" i="34"/>
  <c r="T6" i="34" s="1"/>
  <c r="S5" i="34"/>
  <c r="Q6" i="33"/>
  <c r="R6" i="33" s="1"/>
  <c r="Q5" i="33"/>
  <c r="L6" i="32"/>
  <c r="M6" i="32" s="1"/>
  <c r="N6" i="32" s="1"/>
  <c r="O6" i="32" s="1"/>
  <c r="P6" i="32" s="1"/>
  <c r="N4" i="32"/>
  <c r="AH100" i="31"/>
  <c r="AG100" i="31"/>
  <c r="AJ100" i="31" s="1"/>
  <c r="AJ99" i="31"/>
  <c r="AI99" i="31"/>
  <c r="AJ98" i="31"/>
  <c r="AI98" i="31"/>
  <c r="AJ97" i="31"/>
  <c r="AI97" i="31"/>
  <c r="AJ96" i="31"/>
  <c r="AI96" i="31"/>
  <c r="AJ95" i="31"/>
  <c r="AI95" i="31"/>
  <c r="AJ94" i="31"/>
  <c r="AI94" i="31"/>
  <c r="AJ93" i="31"/>
  <c r="AI93" i="31"/>
  <c r="AJ92" i="31"/>
  <c r="AI92" i="31"/>
  <c r="AJ91" i="31"/>
  <c r="AI91" i="31"/>
  <c r="AJ90" i="31"/>
  <c r="AI90" i="31"/>
  <c r="AJ89" i="31"/>
  <c r="AI89" i="31"/>
  <c r="AJ88" i="31"/>
  <c r="AI88" i="31"/>
  <c r="AJ87" i="31"/>
  <c r="AI87" i="31"/>
  <c r="AJ86" i="31"/>
  <c r="AI86" i="31"/>
  <c r="AJ85" i="31"/>
  <c r="AI85" i="31"/>
  <c r="AJ84" i="31"/>
  <c r="AI84" i="31"/>
  <c r="AJ83" i="31"/>
  <c r="AI83" i="31"/>
  <c r="AJ82" i="31"/>
  <c r="AI82" i="31"/>
  <c r="AJ81" i="31"/>
  <c r="AI81" i="31"/>
  <c r="AJ80" i="31"/>
  <c r="AI80" i="31"/>
  <c r="AJ79" i="31"/>
  <c r="AI79" i="31"/>
  <c r="AJ78" i="31"/>
  <c r="AI78" i="31"/>
  <c r="AJ77" i="31"/>
  <c r="AI77" i="31"/>
  <c r="AJ76" i="31"/>
  <c r="AI76" i="31"/>
  <c r="AJ75" i="31"/>
  <c r="AI75" i="31"/>
  <c r="AJ74" i="31"/>
  <c r="AI74" i="31"/>
  <c r="AJ73" i="31"/>
  <c r="AI73" i="31"/>
  <c r="AJ72" i="31"/>
  <c r="AI72" i="31"/>
  <c r="AJ71" i="31"/>
  <c r="AI71" i="31"/>
  <c r="AJ70" i="31"/>
  <c r="AI70" i="31"/>
  <c r="AJ69" i="31"/>
  <c r="AI69" i="31"/>
  <c r="AJ68" i="31"/>
  <c r="AI68" i="31"/>
  <c r="AJ67" i="31"/>
  <c r="AI67" i="31"/>
  <c r="AJ66" i="31"/>
  <c r="AI66" i="31"/>
  <c r="AJ65" i="31"/>
  <c r="AI65" i="31"/>
  <c r="AJ64" i="31"/>
  <c r="AI64" i="31"/>
  <c r="AJ63" i="31"/>
  <c r="AI63" i="31"/>
  <c r="AJ62" i="31"/>
  <c r="AI62" i="31"/>
  <c r="AJ61" i="31"/>
  <c r="AI61" i="31"/>
  <c r="AJ60" i="31"/>
  <c r="AI60" i="31"/>
  <c r="AJ59" i="31"/>
  <c r="AI59" i="31"/>
  <c r="AJ58" i="31"/>
  <c r="AI58" i="31"/>
  <c r="AJ57" i="31"/>
  <c r="AI57" i="31"/>
  <c r="AJ56" i="31"/>
  <c r="AI56" i="31"/>
  <c r="AJ55" i="31"/>
  <c r="AI55" i="31"/>
  <c r="AJ54" i="31"/>
  <c r="AI54" i="31"/>
  <c r="AJ53" i="31"/>
  <c r="AI53" i="31"/>
  <c r="AJ52" i="31"/>
  <c r="AI52" i="31"/>
  <c r="AJ51" i="31"/>
  <c r="AI51" i="31"/>
  <c r="AJ50" i="31"/>
  <c r="AI50" i="31"/>
  <c r="AJ49" i="31"/>
  <c r="AI49" i="31"/>
  <c r="AJ48" i="31"/>
  <c r="AI48" i="31"/>
  <c r="AJ47" i="31"/>
  <c r="AI47" i="31"/>
  <c r="AJ46" i="31"/>
  <c r="AI46" i="31"/>
  <c r="AJ45" i="31"/>
  <c r="AI45" i="31"/>
  <c r="AJ44" i="31"/>
  <c r="AI44" i="31"/>
  <c r="AJ43" i="31"/>
  <c r="AI43" i="31"/>
  <c r="AJ42" i="31"/>
  <c r="AI42" i="31"/>
  <c r="AJ41" i="31"/>
  <c r="AI41" i="31"/>
  <c r="AJ40" i="31"/>
  <c r="AI40" i="31"/>
  <c r="AJ39" i="31"/>
  <c r="AI39" i="31"/>
  <c r="AJ38" i="31"/>
  <c r="AI38" i="31"/>
  <c r="AJ37" i="31"/>
  <c r="AI37" i="31"/>
  <c r="AJ36" i="31"/>
  <c r="AI36" i="31"/>
  <c r="AJ35" i="31"/>
  <c r="AI35" i="31"/>
  <c r="AJ34" i="31"/>
  <c r="AI34" i="31"/>
  <c r="AJ33" i="31"/>
  <c r="AI33" i="31"/>
  <c r="AJ32" i="31"/>
  <c r="AI32" i="31"/>
  <c r="AJ31" i="31"/>
  <c r="AI31" i="31"/>
  <c r="AJ30" i="31"/>
  <c r="AI30" i="31"/>
  <c r="AJ29" i="31"/>
  <c r="AI29" i="31"/>
  <c r="AJ28" i="31"/>
  <c r="AI28" i="31"/>
  <c r="AJ27" i="31"/>
  <c r="AI27" i="31"/>
  <c r="AJ26" i="31"/>
  <c r="AI26" i="31"/>
  <c r="AJ25" i="31"/>
  <c r="AI25" i="31"/>
  <c r="AJ24" i="31"/>
  <c r="AI24" i="31"/>
  <c r="AJ23" i="31"/>
  <c r="AI23" i="31"/>
  <c r="AJ22" i="31"/>
  <c r="AI22" i="31"/>
  <c r="AJ21" i="31"/>
  <c r="AI21" i="31"/>
  <c r="AJ20" i="31"/>
  <c r="AI20" i="31"/>
  <c r="AJ19" i="31"/>
  <c r="AI19" i="31"/>
  <c r="AJ18" i="31"/>
  <c r="AI18" i="31"/>
  <c r="AJ17" i="31"/>
  <c r="AI17" i="31"/>
  <c r="AJ16" i="31"/>
  <c r="AI16" i="31"/>
  <c r="AJ15" i="31"/>
  <c r="AI15" i="31"/>
  <c r="AJ14" i="31"/>
  <c r="AI14" i="31"/>
  <c r="AJ13" i="31"/>
  <c r="AI13" i="31"/>
  <c r="AJ12" i="31"/>
  <c r="AI12" i="31"/>
  <c r="AJ11" i="31"/>
  <c r="AI11" i="31"/>
  <c r="AJ10" i="31"/>
  <c r="AI10" i="31"/>
  <c r="AJ9" i="31"/>
  <c r="AI9" i="31"/>
  <c r="AJ8" i="31"/>
  <c r="AI8" i="31"/>
  <c r="AI100" i="31" s="1"/>
  <c r="B6" i="31"/>
  <c r="C6" i="31" s="1"/>
  <c r="D6" i="31" s="1"/>
  <c r="E6" i="31" s="1"/>
  <c r="F6" i="31" s="1"/>
  <c r="G6" i="31" s="1"/>
  <c r="H6" i="31" s="1"/>
  <c r="I6" i="31" s="1"/>
  <c r="J6" i="31" s="1"/>
  <c r="K6" i="31" s="1"/>
  <c r="AD6" i="36" l="1"/>
  <c r="AD5" i="36"/>
  <c r="AB6" i="35"/>
  <c r="AC6" i="35" s="1"/>
  <c r="AF5" i="35"/>
  <c r="AB5" i="35"/>
  <c r="U6" i="34"/>
  <c r="V6" i="34" s="1"/>
  <c r="W6" i="34" s="1"/>
  <c r="X6" i="34" s="1"/>
  <c r="Y6" i="34" s="1"/>
  <c r="Z6" i="34" s="1"/>
  <c r="AA6" i="34" s="1"/>
  <c r="AA5" i="34"/>
  <c r="U5" i="34"/>
  <c r="S6" i="33"/>
  <c r="T6" i="33" s="1"/>
  <c r="S5" i="33"/>
  <c r="Q6" i="32"/>
  <c r="R6" i="32" s="1"/>
  <c r="Q5" i="32"/>
  <c r="L6" i="31"/>
  <c r="M6" i="31" s="1"/>
  <c r="N6" i="31" s="1"/>
  <c r="O6" i="31" s="1"/>
  <c r="P6" i="31" s="1"/>
  <c r="N4" i="31"/>
  <c r="AH100" i="30"/>
  <c r="AG100" i="30"/>
  <c r="AJ100" i="30" s="1"/>
  <c r="AJ99" i="30"/>
  <c r="AI99" i="30"/>
  <c r="AJ98" i="30"/>
  <c r="AI98" i="30"/>
  <c r="AJ97" i="30"/>
  <c r="AI97" i="30"/>
  <c r="AJ96" i="30"/>
  <c r="AI96" i="30"/>
  <c r="AJ95" i="30"/>
  <c r="AI95" i="30"/>
  <c r="AJ94" i="30"/>
  <c r="AI94" i="30"/>
  <c r="AJ93" i="30"/>
  <c r="AI93" i="30"/>
  <c r="AJ92" i="30"/>
  <c r="AI92" i="30"/>
  <c r="AJ91" i="30"/>
  <c r="AI91" i="30"/>
  <c r="AJ90" i="30"/>
  <c r="AI90" i="30"/>
  <c r="AJ89" i="30"/>
  <c r="AI89" i="30"/>
  <c r="AJ88" i="30"/>
  <c r="AI88" i="30"/>
  <c r="AJ87" i="30"/>
  <c r="AI87" i="30"/>
  <c r="AJ86" i="30"/>
  <c r="AI86" i="30"/>
  <c r="AJ85" i="30"/>
  <c r="AI85" i="30"/>
  <c r="AJ84" i="30"/>
  <c r="AI84" i="30"/>
  <c r="AJ83" i="30"/>
  <c r="AI83" i="30"/>
  <c r="AJ82" i="30"/>
  <c r="AI82" i="30"/>
  <c r="AJ81" i="30"/>
  <c r="AI81" i="30"/>
  <c r="AJ80" i="30"/>
  <c r="AI80" i="30"/>
  <c r="AJ79" i="30"/>
  <c r="AI79" i="30"/>
  <c r="AJ78" i="30"/>
  <c r="AI78" i="30"/>
  <c r="AJ77" i="30"/>
  <c r="AI77" i="30"/>
  <c r="AJ76" i="30"/>
  <c r="AI76" i="30"/>
  <c r="AJ75" i="30"/>
  <c r="AI75" i="30"/>
  <c r="AJ74" i="30"/>
  <c r="AI74" i="30"/>
  <c r="AJ73" i="30"/>
  <c r="AI73" i="30"/>
  <c r="AJ72" i="30"/>
  <c r="AI72" i="30"/>
  <c r="AJ71" i="30"/>
  <c r="AI71" i="30"/>
  <c r="AJ70" i="30"/>
  <c r="AI70" i="30"/>
  <c r="AJ69" i="30"/>
  <c r="AI69" i="30"/>
  <c r="AJ68" i="30"/>
  <c r="AI68" i="30"/>
  <c r="AJ67" i="30"/>
  <c r="AI67" i="30"/>
  <c r="AJ66" i="30"/>
  <c r="AI66" i="30"/>
  <c r="AJ65" i="30"/>
  <c r="AI65" i="30"/>
  <c r="AJ64" i="30"/>
  <c r="AI64" i="30"/>
  <c r="AJ63" i="30"/>
  <c r="AI63" i="30"/>
  <c r="AJ62" i="30"/>
  <c r="AI62" i="30"/>
  <c r="AJ61" i="30"/>
  <c r="AI61" i="30"/>
  <c r="AJ60" i="30"/>
  <c r="AI60" i="30"/>
  <c r="AJ59" i="30"/>
  <c r="AI59" i="30"/>
  <c r="AJ58" i="30"/>
  <c r="AI58" i="30"/>
  <c r="AJ57" i="30"/>
  <c r="AI57" i="30"/>
  <c r="AJ56" i="30"/>
  <c r="AI56" i="30"/>
  <c r="AJ55" i="30"/>
  <c r="AI55" i="30"/>
  <c r="AJ54" i="30"/>
  <c r="AI54" i="30"/>
  <c r="AJ53" i="30"/>
  <c r="AI53" i="30"/>
  <c r="AJ52" i="30"/>
  <c r="AI52" i="30"/>
  <c r="AJ51" i="30"/>
  <c r="AI51" i="30"/>
  <c r="AJ50" i="30"/>
  <c r="AI50" i="30"/>
  <c r="AJ49" i="30"/>
  <c r="AI49" i="30"/>
  <c r="AJ48" i="30"/>
  <c r="AI48" i="30"/>
  <c r="AJ47" i="30"/>
  <c r="AI47" i="30"/>
  <c r="AJ46" i="30"/>
  <c r="AI46" i="30"/>
  <c r="AJ45" i="30"/>
  <c r="AI45" i="30"/>
  <c r="AJ44" i="30"/>
  <c r="AI44" i="30"/>
  <c r="AJ43" i="30"/>
  <c r="AI43" i="30"/>
  <c r="AJ42" i="30"/>
  <c r="AI42" i="30"/>
  <c r="AJ41" i="30"/>
  <c r="AI41" i="30"/>
  <c r="AJ40" i="30"/>
  <c r="AI40" i="30"/>
  <c r="AJ39" i="30"/>
  <c r="AI39" i="30"/>
  <c r="AJ38" i="30"/>
  <c r="AI38" i="30"/>
  <c r="AJ37" i="30"/>
  <c r="AI37" i="30"/>
  <c r="AJ36" i="30"/>
  <c r="AI36" i="30"/>
  <c r="AJ35" i="30"/>
  <c r="AI35" i="30"/>
  <c r="AJ34" i="30"/>
  <c r="AI34" i="30"/>
  <c r="AJ33" i="30"/>
  <c r="AI33" i="30"/>
  <c r="AJ32" i="30"/>
  <c r="AI32" i="30"/>
  <c r="AJ31" i="30"/>
  <c r="AI31" i="30"/>
  <c r="AJ30" i="30"/>
  <c r="AI30" i="30"/>
  <c r="AJ29" i="30"/>
  <c r="AI29" i="30"/>
  <c r="AJ28" i="30"/>
  <c r="AI28" i="30"/>
  <c r="AJ27" i="30"/>
  <c r="AI27" i="30"/>
  <c r="AJ26" i="30"/>
  <c r="AI26" i="30"/>
  <c r="AJ25" i="30"/>
  <c r="AI25" i="30"/>
  <c r="AJ24" i="30"/>
  <c r="AI24" i="30"/>
  <c r="AJ23" i="30"/>
  <c r="AI23" i="30"/>
  <c r="AJ22" i="30"/>
  <c r="AI22" i="30"/>
  <c r="AJ21" i="30"/>
  <c r="AI21" i="30"/>
  <c r="AJ20" i="30"/>
  <c r="AI20" i="30"/>
  <c r="AJ19" i="30"/>
  <c r="AI19" i="30"/>
  <c r="AJ18" i="30"/>
  <c r="AI18" i="30"/>
  <c r="AJ17" i="30"/>
  <c r="AI17" i="30"/>
  <c r="AJ16" i="30"/>
  <c r="AI16" i="30"/>
  <c r="AJ15" i="30"/>
  <c r="AI15" i="30"/>
  <c r="AJ14" i="30"/>
  <c r="AI14" i="30"/>
  <c r="AJ13" i="30"/>
  <c r="AI13" i="30"/>
  <c r="AJ12" i="30"/>
  <c r="AI12" i="30"/>
  <c r="AJ11" i="30"/>
  <c r="AI11" i="30"/>
  <c r="AJ10" i="30"/>
  <c r="AI10" i="30"/>
  <c r="AJ9" i="30"/>
  <c r="AI9" i="30"/>
  <c r="AJ8" i="30"/>
  <c r="AI8" i="30"/>
  <c r="AI100" i="30" s="1"/>
  <c r="B6" i="30"/>
  <c r="C6" i="30" s="1"/>
  <c r="D6" i="30" s="1"/>
  <c r="E6" i="30" s="1"/>
  <c r="F6" i="30" s="1"/>
  <c r="G6" i="30" s="1"/>
  <c r="H6" i="30" s="1"/>
  <c r="I6" i="30" s="1"/>
  <c r="J6" i="30" s="1"/>
  <c r="K6" i="30" s="1"/>
  <c r="AD6" i="35" l="1"/>
  <c r="AD5" i="35"/>
  <c r="AB6" i="34"/>
  <c r="AC6" i="34" s="1"/>
  <c r="AF5" i="34"/>
  <c r="AB5" i="34"/>
  <c r="U6" i="33"/>
  <c r="V6" i="33" s="1"/>
  <c r="W6" i="33" s="1"/>
  <c r="X6" i="33" s="1"/>
  <c r="Y6" i="33" s="1"/>
  <c r="Z6" i="33" s="1"/>
  <c r="AA6" i="33" s="1"/>
  <c r="AA5" i="33"/>
  <c r="U5" i="33"/>
  <c r="S6" i="32"/>
  <c r="T6" i="32" s="1"/>
  <c r="S5" i="32"/>
  <c r="Q6" i="31"/>
  <c r="R6" i="31" s="1"/>
  <c r="Q5" i="31"/>
  <c r="L6" i="30"/>
  <c r="M6" i="30" s="1"/>
  <c r="N6" i="30" s="1"/>
  <c r="O6" i="30" s="1"/>
  <c r="P6" i="30" s="1"/>
  <c r="N4" i="30"/>
  <c r="AH100" i="29"/>
  <c r="AG100" i="29"/>
  <c r="AJ100" i="29" s="1"/>
  <c r="AJ99" i="29"/>
  <c r="AI99" i="29"/>
  <c r="AJ98" i="29"/>
  <c r="AI98" i="29"/>
  <c r="AJ97" i="29"/>
  <c r="AI97" i="29"/>
  <c r="AJ96" i="29"/>
  <c r="AI96" i="29"/>
  <c r="AJ95" i="29"/>
  <c r="AI95" i="29"/>
  <c r="AJ94" i="29"/>
  <c r="AI94" i="29"/>
  <c r="AJ93" i="29"/>
  <c r="AI93" i="29"/>
  <c r="AJ92" i="29"/>
  <c r="AI92" i="29"/>
  <c r="AJ91" i="29"/>
  <c r="AI91" i="29"/>
  <c r="AJ90" i="29"/>
  <c r="AI90" i="29"/>
  <c r="AJ89" i="29"/>
  <c r="AI89" i="29"/>
  <c r="AJ88" i="29"/>
  <c r="AI88" i="29"/>
  <c r="AJ87" i="29"/>
  <c r="AI87" i="29"/>
  <c r="AJ86" i="29"/>
  <c r="AI86" i="29"/>
  <c r="AJ85" i="29"/>
  <c r="AI85" i="29"/>
  <c r="AJ84" i="29"/>
  <c r="AI84" i="29"/>
  <c r="AJ83" i="29"/>
  <c r="AI83" i="29"/>
  <c r="AJ82" i="29"/>
  <c r="AI82" i="29"/>
  <c r="AJ81" i="29"/>
  <c r="AI81" i="29"/>
  <c r="AJ80" i="29"/>
  <c r="AI80" i="29"/>
  <c r="AJ79" i="29"/>
  <c r="AI79" i="29"/>
  <c r="AJ78" i="29"/>
  <c r="AI78" i="29"/>
  <c r="AJ77" i="29"/>
  <c r="AI77" i="29"/>
  <c r="AJ76" i="29"/>
  <c r="AI76" i="29"/>
  <c r="AJ75" i="29"/>
  <c r="AI75" i="29"/>
  <c r="AJ74" i="29"/>
  <c r="AI74" i="29"/>
  <c r="AJ73" i="29"/>
  <c r="AI73" i="29"/>
  <c r="AJ72" i="29"/>
  <c r="AI72" i="29"/>
  <c r="AJ71" i="29"/>
  <c r="AI71" i="29"/>
  <c r="AJ70" i="29"/>
  <c r="AI70" i="29"/>
  <c r="AJ69" i="29"/>
  <c r="AI69" i="29"/>
  <c r="AJ68" i="29"/>
  <c r="AI68" i="29"/>
  <c r="AJ67" i="29"/>
  <c r="AI67" i="29"/>
  <c r="AJ66" i="29"/>
  <c r="AI66" i="29"/>
  <c r="AJ65" i="29"/>
  <c r="AI65" i="29"/>
  <c r="AJ64" i="29"/>
  <c r="AI64" i="29"/>
  <c r="AJ63" i="29"/>
  <c r="AI63" i="29"/>
  <c r="AJ62" i="29"/>
  <c r="AI62" i="29"/>
  <c r="AJ61" i="29"/>
  <c r="AI61" i="29"/>
  <c r="AJ60" i="29"/>
  <c r="AI60" i="29"/>
  <c r="AJ59" i="29"/>
  <c r="AI59" i="29"/>
  <c r="AJ58" i="29"/>
  <c r="AI58" i="29"/>
  <c r="AJ57" i="29"/>
  <c r="AI57" i="29"/>
  <c r="AJ56" i="29"/>
  <c r="AI56" i="29"/>
  <c r="AJ55" i="29"/>
  <c r="AI55" i="29"/>
  <c r="AJ54" i="29"/>
  <c r="AI54" i="29"/>
  <c r="AJ53" i="29"/>
  <c r="AI53" i="29"/>
  <c r="AJ52" i="29"/>
  <c r="AI52" i="29"/>
  <c r="AJ51" i="29"/>
  <c r="AI51" i="29"/>
  <c r="AJ50" i="29"/>
  <c r="AI50" i="29"/>
  <c r="AJ49" i="29"/>
  <c r="AI49" i="29"/>
  <c r="AJ48" i="29"/>
  <c r="AI48" i="29"/>
  <c r="AJ47" i="29"/>
  <c r="AI47" i="29"/>
  <c r="AJ46" i="29"/>
  <c r="AI46" i="29"/>
  <c r="AJ45" i="29"/>
  <c r="AI45" i="29"/>
  <c r="AJ44" i="29"/>
  <c r="AI44" i="29"/>
  <c r="AJ43" i="29"/>
  <c r="AI43" i="29"/>
  <c r="AJ42" i="29"/>
  <c r="AI42" i="29"/>
  <c r="AJ41" i="29"/>
  <c r="AI41" i="29"/>
  <c r="AJ40" i="29"/>
  <c r="AI40" i="29"/>
  <c r="AJ39" i="29"/>
  <c r="AI39" i="29"/>
  <c r="AJ38" i="29"/>
  <c r="AI38" i="29"/>
  <c r="AJ37" i="29"/>
  <c r="AI37" i="29"/>
  <c r="AJ36" i="29"/>
  <c r="AI36" i="29"/>
  <c r="AJ35" i="29"/>
  <c r="AI35" i="29"/>
  <c r="AJ34" i="29"/>
  <c r="AI34" i="29"/>
  <c r="AJ33" i="29"/>
  <c r="AI33" i="29"/>
  <c r="AJ32" i="29"/>
  <c r="AI32" i="29"/>
  <c r="AJ31" i="29"/>
  <c r="AI31" i="29"/>
  <c r="AJ30" i="29"/>
  <c r="AI30" i="29"/>
  <c r="AJ29" i="29"/>
  <c r="AI29" i="29"/>
  <c r="AJ28" i="29"/>
  <c r="AI28" i="29"/>
  <c r="AJ27" i="29"/>
  <c r="AI27" i="29"/>
  <c r="AJ26" i="29"/>
  <c r="AI26" i="29"/>
  <c r="AJ25" i="29"/>
  <c r="AI25" i="29"/>
  <c r="AJ24" i="29"/>
  <c r="AI24" i="29"/>
  <c r="AJ23" i="29"/>
  <c r="AI23" i="29"/>
  <c r="AJ22" i="29"/>
  <c r="AI22" i="29"/>
  <c r="AJ21" i="29"/>
  <c r="AI21" i="29"/>
  <c r="AJ20" i="29"/>
  <c r="AI20" i="29"/>
  <c r="AJ19" i="29"/>
  <c r="AI19" i="29"/>
  <c r="AJ18" i="29"/>
  <c r="AI18" i="29"/>
  <c r="AJ17" i="29"/>
  <c r="AI17" i="29"/>
  <c r="AJ16" i="29"/>
  <c r="AI16" i="29"/>
  <c r="AJ15" i="29"/>
  <c r="AI15" i="29"/>
  <c r="AJ14" i="29"/>
  <c r="AI14" i="29"/>
  <c r="AJ13" i="29"/>
  <c r="AI13" i="29"/>
  <c r="AJ12" i="29"/>
  <c r="AI12" i="29"/>
  <c r="AJ11" i="29"/>
  <c r="AI11" i="29"/>
  <c r="AJ10" i="29"/>
  <c r="AI10" i="29"/>
  <c r="AJ9" i="29"/>
  <c r="AI9" i="29"/>
  <c r="AJ8" i="29"/>
  <c r="AI8" i="29"/>
  <c r="AI100" i="29" s="1"/>
  <c r="B6" i="29"/>
  <c r="C6" i="29" s="1"/>
  <c r="D6" i="29" s="1"/>
  <c r="E6" i="29" s="1"/>
  <c r="F6" i="29" s="1"/>
  <c r="G6" i="29" s="1"/>
  <c r="H6" i="29" s="1"/>
  <c r="I6" i="29" s="1"/>
  <c r="J6" i="29" s="1"/>
  <c r="K6" i="29" s="1"/>
  <c r="AD6" i="34" l="1"/>
  <c r="AD5" i="34"/>
  <c r="AB6" i="33"/>
  <c r="AC6" i="33" s="1"/>
  <c r="AF5" i="33"/>
  <c r="AB5" i="33"/>
  <c r="U6" i="32"/>
  <c r="V6" i="32" s="1"/>
  <c r="W6" i="32" s="1"/>
  <c r="X6" i="32" s="1"/>
  <c r="Y6" i="32" s="1"/>
  <c r="Z6" i="32" s="1"/>
  <c r="AA6" i="32" s="1"/>
  <c r="AA5" i="32"/>
  <c r="U5" i="32"/>
  <c r="S6" i="31"/>
  <c r="T6" i="31" s="1"/>
  <c r="S5" i="31"/>
  <c r="Q6" i="30"/>
  <c r="R6" i="30" s="1"/>
  <c r="Q5" i="30"/>
  <c r="L6" i="29"/>
  <c r="M6" i="29" s="1"/>
  <c r="N6" i="29" s="1"/>
  <c r="O6" i="29" s="1"/>
  <c r="P6" i="29" s="1"/>
  <c r="N4" i="29"/>
  <c r="AH100" i="28"/>
  <c r="AG100" i="28"/>
  <c r="AJ100" i="28" s="1"/>
  <c r="AJ99" i="28"/>
  <c r="AI99" i="28"/>
  <c r="AJ98" i="28"/>
  <c r="AI98" i="28"/>
  <c r="AJ97" i="28"/>
  <c r="AI97" i="28"/>
  <c r="AJ96" i="28"/>
  <c r="AI96" i="28"/>
  <c r="AJ95" i="28"/>
  <c r="AI95" i="28"/>
  <c r="AJ94" i="28"/>
  <c r="AI94" i="28"/>
  <c r="AJ93" i="28"/>
  <c r="AI93" i="28"/>
  <c r="AJ92" i="28"/>
  <c r="AI92" i="28"/>
  <c r="AJ91" i="28"/>
  <c r="AI91" i="28"/>
  <c r="AJ90" i="28"/>
  <c r="AI90" i="28"/>
  <c r="AJ89" i="28"/>
  <c r="AI89" i="28"/>
  <c r="AJ88" i="28"/>
  <c r="AI88" i="28"/>
  <c r="AJ87" i="28"/>
  <c r="AI87" i="28"/>
  <c r="AJ86" i="28"/>
  <c r="AI86" i="28"/>
  <c r="AJ85" i="28"/>
  <c r="AI85" i="28"/>
  <c r="AJ84" i="28"/>
  <c r="AI84" i="28"/>
  <c r="AJ83" i="28"/>
  <c r="AI83" i="28"/>
  <c r="AJ82" i="28"/>
  <c r="AI82" i="28"/>
  <c r="AJ81" i="28"/>
  <c r="AI81" i="28"/>
  <c r="AJ80" i="28"/>
  <c r="AI80" i="28"/>
  <c r="AJ79" i="28"/>
  <c r="AI79" i="28"/>
  <c r="AJ78" i="28"/>
  <c r="AI78" i="28"/>
  <c r="AJ77" i="28"/>
  <c r="AI77" i="28"/>
  <c r="AJ76" i="28"/>
  <c r="AI76" i="28"/>
  <c r="AJ75" i="28"/>
  <c r="AI75" i="28"/>
  <c r="AJ74" i="28"/>
  <c r="AI74" i="28"/>
  <c r="AJ73" i="28"/>
  <c r="AI73" i="28"/>
  <c r="AJ72" i="28"/>
  <c r="AI72" i="28"/>
  <c r="AJ71" i="28"/>
  <c r="AI71" i="28"/>
  <c r="AJ70" i="28"/>
  <c r="AI70" i="28"/>
  <c r="AJ69" i="28"/>
  <c r="AI69" i="28"/>
  <c r="AJ68" i="28"/>
  <c r="AI68" i="28"/>
  <c r="AJ67" i="28"/>
  <c r="AI67" i="28"/>
  <c r="AJ66" i="28"/>
  <c r="AI66" i="28"/>
  <c r="AJ65" i="28"/>
  <c r="AI65" i="28"/>
  <c r="AJ64" i="28"/>
  <c r="AI64" i="28"/>
  <c r="AJ63" i="28"/>
  <c r="AI63" i="28"/>
  <c r="AJ62" i="28"/>
  <c r="AI62" i="28"/>
  <c r="AJ61" i="28"/>
  <c r="AI61" i="28"/>
  <c r="AJ60" i="28"/>
  <c r="AI60" i="28"/>
  <c r="AJ59" i="28"/>
  <c r="AI59" i="28"/>
  <c r="AJ58" i="28"/>
  <c r="AI58" i="28"/>
  <c r="AJ57" i="28"/>
  <c r="AI57" i="28"/>
  <c r="AJ56" i="28"/>
  <c r="AI56" i="28"/>
  <c r="AJ55" i="28"/>
  <c r="AI55" i="28"/>
  <c r="AJ54" i="28"/>
  <c r="AI54" i="28"/>
  <c r="AJ53" i="28"/>
  <c r="AI53" i="28"/>
  <c r="AJ52" i="28"/>
  <c r="AI52" i="28"/>
  <c r="AJ51" i="28"/>
  <c r="AI51" i="28"/>
  <c r="AJ50" i="28"/>
  <c r="AI50" i="28"/>
  <c r="AJ49" i="28"/>
  <c r="AI49" i="28"/>
  <c r="AJ48" i="28"/>
  <c r="AI48" i="28"/>
  <c r="AJ47" i="28"/>
  <c r="AI47" i="28"/>
  <c r="AJ46" i="28"/>
  <c r="AI46" i="28"/>
  <c r="AJ45" i="28"/>
  <c r="AI45" i="28"/>
  <c r="AJ44" i="28"/>
  <c r="AI44" i="28"/>
  <c r="AJ43" i="28"/>
  <c r="AI43" i="28"/>
  <c r="AJ42" i="28"/>
  <c r="AI42" i="28"/>
  <c r="AJ41" i="28"/>
  <c r="AI41" i="28"/>
  <c r="AJ40" i="28"/>
  <c r="AI40" i="28"/>
  <c r="AJ39" i="28"/>
  <c r="AI39" i="28"/>
  <c r="AJ38" i="28"/>
  <c r="AI38" i="28"/>
  <c r="AJ37" i="28"/>
  <c r="AI37" i="28"/>
  <c r="AJ36" i="28"/>
  <c r="AI36" i="28"/>
  <c r="AJ35" i="28"/>
  <c r="AI35" i="28"/>
  <c r="AJ34" i="28"/>
  <c r="AI34" i="28"/>
  <c r="AJ33" i="28"/>
  <c r="AI33" i="28"/>
  <c r="AJ32" i="28"/>
  <c r="AI32" i="28"/>
  <c r="AJ31" i="28"/>
  <c r="AI31" i="28"/>
  <c r="AJ30" i="28"/>
  <c r="AI30" i="28"/>
  <c r="AJ29" i="28"/>
  <c r="AI29" i="28"/>
  <c r="AJ28" i="28"/>
  <c r="AI28" i="28"/>
  <c r="AJ27" i="28"/>
  <c r="AI27" i="28"/>
  <c r="AJ26" i="28"/>
  <c r="AI26" i="28"/>
  <c r="AJ25" i="28"/>
  <c r="AI25" i="28"/>
  <c r="AJ24" i="28"/>
  <c r="AI24" i="28"/>
  <c r="AJ23" i="28"/>
  <c r="AI23" i="28"/>
  <c r="AJ22" i="28"/>
  <c r="AI22" i="28"/>
  <c r="AJ21" i="28"/>
  <c r="AI21" i="28"/>
  <c r="AJ20" i="28"/>
  <c r="AI20" i="28"/>
  <c r="AJ19" i="28"/>
  <c r="AI19" i="28"/>
  <c r="AJ18" i="28"/>
  <c r="AI18" i="28"/>
  <c r="AJ17" i="28"/>
  <c r="AI17" i="28"/>
  <c r="AJ16" i="28"/>
  <c r="AI16" i="28"/>
  <c r="AJ15" i="28"/>
  <c r="AI15" i="28"/>
  <c r="AJ14" i="28"/>
  <c r="AI14" i="28"/>
  <c r="AJ13" i="28"/>
  <c r="AI13" i="28"/>
  <c r="AJ12" i="28"/>
  <c r="AI12" i="28"/>
  <c r="AJ11" i="28"/>
  <c r="AI11" i="28"/>
  <c r="AJ10" i="28"/>
  <c r="AI10" i="28"/>
  <c r="AJ9" i="28"/>
  <c r="AI9" i="28"/>
  <c r="AJ8" i="28"/>
  <c r="AI8" i="28"/>
  <c r="AI100" i="28" s="1"/>
  <c r="B6" i="28"/>
  <c r="C6" i="28" s="1"/>
  <c r="D6" i="28" s="1"/>
  <c r="E6" i="28" s="1"/>
  <c r="F6" i="28" s="1"/>
  <c r="G6" i="28" s="1"/>
  <c r="H6" i="28" s="1"/>
  <c r="I6" i="28" s="1"/>
  <c r="J6" i="28" s="1"/>
  <c r="K6" i="28" s="1"/>
  <c r="AD6" i="33" l="1"/>
  <c r="AD5" i="33"/>
  <c r="AB6" i="32"/>
  <c r="AC6" i="32" s="1"/>
  <c r="AF5" i="32"/>
  <c r="AB5" i="32"/>
  <c r="U6" i="31"/>
  <c r="V6" i="31" s="1"/>
  <c r="W6" i="31" s="1"/>
  <c r="X6" i="31" s="1"/>
  <c r="Y6" i="31" s="1"/>
  <c r="Z6" i="31" s="1"/>
  <c r="AA6" i="31" s="1"/>
  <c r="AA5" i="31"/>
  <c r="U5" i="31"/>
  <c r="S6" i="30"/>
  <c r="T6" i="30" s="1"/>
  <c r="S5" i="30"/>
  <c r="Q6" i="29"/>
  <c r="R6" i="29" s="1"/>
  <c r="Q5" i="29"/>
  <c r="L6" i="28"/>
  <c r="M6" i="28" s="1"/>
  <c r="N6" i="28" s="1"/>
  <c r="O6" i="28" s="1"/>
  <c r="P6" i="28" s="1"/>
  <c r="N4" i="28"/>
  <c r="AH100" i="27"/>
  <c r="AG100" i="27"/>
  <c r="AJ100" i="27" s="1"/>
  <c r="AJ99" i="27"/>
  <c r="AI99" i="27"/>
  <c r="AJ98" i="27"/>
  <c r="AI98" i="27"/>
  <c r="AJ97" i="27"/>
  <c r="AI97" i="27"/>
  <c r="AJ96" i="27"/>
  <c r="AI96" i="27"/>
  <c r="AJ95" i="27"/>
  <c r="AI95" i="27"/>
  <c r="AJ94" i="27"/>
  <c r="AI94" i="27"/>
  <c r="AJ93" i="27"/>
  <c r="AI93" i="27"/>
  <c r="AJ92" i="27"/>
  <c r="AI92" i="27"/>
  <c r="AJ91" i="27"/>
  <c r="AI91" i="27"/>
  <c r="AJ90" i="27"/>
  <c r="AI90" i="27"/>
  <c r="AJ89" i="27"/>
  <c r="AI89" i="27"/>
  <c r="AJ88" i="27"/>
  <c r="AI88" i="27"/>
  <c r="AJ87" i="27"/>
  <c r="AI87" i="27"/>
  <c r="AJ86" i="27"/>
  <c r="AI86" i="27"/>
  <c r="AJ85" i="27"/>
  <c r="AI85" i="27"/>
  <c r="AJ84" i="27"/>
  <c r="AI84" i="27"/>
  <c r="AJ83" i="27"/>
  <c r="AI83" i="27"/>
  <c r="AJ82" i="27"/>
  <c r="AI82" i="27"/>
  <c r="AJ81" i="27"/>
  <c r="AI81" i="27"/>
  <c r="AJ80" i="27"/>
  <c r="AI80" i="27"/>
  <c r="AJ79" i="27"/>
  <c r="AI79" i="27"/>
  <c r="AJ78" i="27"/>
  <c r="AI78" i="27"/>
  <c r="AJ77" i="27"/>
  <c r="AI77" i="27"/>
  <c r="AJ76" i="27"/>
  <c r="AI76" i="27"/>
  <c r="AJ75" i="27"/>
  <c r="AI75" i="27"/>
  <c r="AJ74" i="27"/>
  <c r="AI74" i="27"/>
  <c r="AJ73" i="27"/>
  <c r="AI73" i="27"/>
  <c r="AJ72" i="27"/>
  <c r="AI72" i="27"/>
  <c r="AJ71" i="27"/>
  <c r="AI71" i="27"/>
  <c r="AJ70" i="27"/>
  <c r="AI70" i="27"/>
  <c r="AJ69" i="27"/>
  <c r="AI69" i="27"/>
  <c r="AJ68" i="27"/>
  <c r="AI68" i="27"/>
  <c r="AJ67" i="27"/>
  <c r="AI67" i="27"/>
  <c r="AJ66" i="27"/>
  <c r="AI66" i="27"/>
  <c r="AJ65" i="27"/>
  <c r="AI65" i="27"/>
  <c r="AJ64" i="27"/>
  <c r="AI64" i="27"/>
  <c r="AJ63" i="27"/>
  <c r="AI63" i="27"/>
  <c r="AJ62" i="27"/>
  <c r="AI62" i="27"/>
  <c r="AJ61" i="27"/>
  <c r="AI61" i="27"/>
  <c r="AJ60" i="27"/>
  <c r="AI60" i="27"/>
  <c r="AJ59" i="27"/>
  <c r="AI59" i="27"/>
  <c r="AJ58" i="27"/>
  <c r="AI58" i="27"/>
  <c r="AJ57" i="27"/>
  <c r="AI57" i="27"/>
  <c r="AJ56" i="27"/>
  <c r="AI56" i="27"/>
  <c r="AJ55" i="27"/>
  <c r="AI55" i="27"/>
  <c r="AJ54" i="27"/>
  <c r="AI54" i="27"/>
  <c r="AJ53" i="27"/>
  <c r="AI53" i="27"/>
  <c r="AJ52" i="27"/>
  <c r="AI52" i="27"/>
  <c r="AJ51" i="27"/>
  <c r="AI51" i="27"/>
  <c r="AJ50" i="27"/>
  <c r="AI50" i="27"/>
  <c r="AJ49" i="27"/>
  <c r="AI49" i="27"/>
  <c r="AJ48" i="27"/>
  <c r="AI48" i="27"/>
  <c r="AJ47" i="27"/>
  <c r="AI47" i="27"/>
  <c r="AJ46" i="27"/>
  <c r="AI46" i="27"/>
  <c r="AJ45" i="27"/>
  <c r="AI45" i="27"/>
  <c r="AJ44" i="27"/>
  <c r="AI44" i="27"/>
  <c r="AJ43" i="27"/>
  <c r="AI43" i="27"/>
  <c r="AJ42" i="27"/>
  <c r="AI42" i="27"/>
  <c r="AJ41" i="27"/>
  <c r="AI41" i="27"/>
  <c r="AJ40" i="27"/>
  <c r="AI40" i="27"/>
  <c r="AJ39" i="27"/>
  <c r="AI39" i="27"/>
  <c r="AJ38" i="27"/>
  <c r="AI38" i="27"/>
  <c r="AJ37" i="27"/>
  <c r="AI37" i="27"/>
  <c r="AJ36" i="27"/>
  <c r="AI36" i="27"/>
  <c r="AJ35" i="27"/>
  <c r="AI35" i="27"/>
  <c r="AJ34" i="27"/>
  <c r="AI34" i="27"/>
  <c r="AJ33" i="27"/>
  <c r="AI33" i="27"/>
  <c r="AJ32" i="27"/>
  <c r="AI32" i="27"/>
  <c r="AJ31" i="27"/>
  <c r="AI31" i="27"/>
  <c r="AJ30" i="27"/>
  <c r="AI30" i="27"/>
  <c r="AJ29" i="27"/>
  <c r="AI29" i="27"/>
  <c r="AJ28" i="27"/>
  <c r="AI28" i="27"/>
  <c r="AJ27" i="27"/>
  <c r="AI27" i="27"/>
  <c r="AJ26" i="27"/>
  <c r="AI26" i="27"/>
  <c r="AJ25" i="27"/>
  <c r="AI25" i="27"/>
  <c r="AJ24" i="27"/>
  <c r="AI24" i="27"/>
  <c r="AJ23" i="27"/>
  <c r="AI23" i="27"/>
  <c r="AJ22" i="27"/>
  <c r="AI22" i="27"/>
  <c r="AJ21" i="27"/>
  <c r="AI21" i="27"/>
  <c r="AJ20" i="27"/>
  <c r="AI20" i="27"/>
  <c r="AJ19" i="27"/>
  <c r="AI19" i="27"/>
  <c r="AJ18" i="27"/>
  <c r="AI18" i="27"/>
  <c r="AJ17" i="27"/>
  <c r="AI17" i="27"/>
  <c r="AJ16" i="27"/>
  <c r="AI16" i="27"/>
  <c r="AJ15" i="27"/>
  <c r="AI15" i="27"/>
  <c r="AJ14" i="27"/>
  <c r="AI14" i="27"/>
  <c r="AJ13" i="27"/>
  <c r="AI13" i="27"/>
  <c r="AJ12" i="27"/>
  <c r="AI12" i="27"/>
  <c r="AJ11" i="27"/>
  <c r="AI11" i="27"/>
  <c r="AJ10" i="27"/>
  <c r="AI10" i="27"/>
  <c r="AJ9" i="27"/>
  <c r="AI9" i="27"/>
  <c r="AJ8" i="27"/>
  <c r="AI8" i="27"/>
  <c r="AI100" i="27" s="1"/>
  <c r="B6" i="27"/>
  <c r="C6" i="27" s="1"/>
  <c r="D6" i="27" s="1"/>
  <c r="E6" i="27" s="1"/>
  <c r="F6" i="27" s="1"/>
  <c r="G6" i="27" s="1"/>
  <c r="H6" i="27" s="1"/>
  <c r="I6" i="27" s="1"/>
  <c r="J6" i="27" s="1"/>
  <c r="K6" i="27" s="1"/>
  <c r="AD6" i="32" l="1"/>
  <c r="AD5" i="32"/>
  <c r="AB6" i="31"/>
  <c r="AC6" i="31" s="1"/>
  <c r="AF5" i="31"/>
  <c r="AB5" i="31"/>
  <c r="U6" i="30"/>
  <c r="V6" i="30" s="1"/>
  <c r="W6" i="30" s="1"/>
  <c r="X6" i="30" s="1"/>
  <c r="Y6" i="30" s="1"/>
  <c r="Z6" i="30" s="1"/>
  <c r="AA6" i="30" s="1"/>
  <c r="AA5" i="30"/>
  <c r="U5" i="30"/>
  <c r="S6" i="29"/>
  <c r="T6" i="29" s="1"/>
  <c r="S5" i="29"/>
  <c r="Q6" i="28"/>
  <c r="R6" i="28" s="1"/>
  <c r="Q5" i="28"/>
  <c r="L6" i="27"/>
  <c r="M6" i="27" s="1"/>
  <c r="N6" i="27" s="1"/>
  <c r="O6" i="27" s="1"/>
  <c r="P6" i="27" s="1"/>
  <c r="N4" i="27"/>
  <c r="AD6" i="31" l="1"/>
  <c r="AD5" i="31"/>
  <c r="AB6" i="30"/>
  <c r="AC6" i="30" s="1"/>
  <c r="AF5" i="30"/>
  <c r="AB5" i="30"/>
  <c r="U6" i="29"/>
  <c r="V6" i="29" s="1"/>
  <c r="W6" i="29" s="1"/>
  <c r="X6" i="29" s="1"/>
  <c r="Y6" i="29" s="1"/>
  <c r="Z6" i="29" s="1"/>
  <c r="AA6" i="29" s="1"/>
  <c r="AA5" i="29"/>
  <c r="U5" i="29"/>
  <c r="S6" i="28"/>
  <c r="T6" i="28" s="1"/>
  <c r="S5" i="28"/>
  <c r="Q6" i="27"/>
  <c r="R6" i="27" s="1"/>
  <c r="Q5" i="27"/>
  <c r="AD6" i="30" l="1"/>
  <c r="AD5" i="30"/>
  <c r="AB6" i="29"/>
  <c r="AC6" i="29" s="1"/>
  <c r="AF5" i="29"/>
  <c r="AB5" i="29"/>
  <c r="U6" i="28"/>
  <c r="V6" i="28" s="1"/>
  <c r="W6" i="28" s="1"/>
  <c r="X6" i="28" s="1"/>
  <c r="Y6" i="28" s="1"/>
  <c r="Z6" i="28" s="1"/>
  <c r="AA6" i="28" s="1"/>
  <c r="AA5" i="28"/>
  <c r="U5" i="28"/>
  <c r="S6" i="27"/>
  <c r="T6" i="27" s="1"/>
  <c r="S5" i="27"/>
  <c r="AD6" i="29" l="1"/>
  <c r="AD5" i="29"/>
  <c r="AB6" i="28"/>
  <c r="AC6" i="28" s="1"/>
  <c r="AF5" i="28"/>
  <c r="AB5" i="28"/>
  <c r="U6" i="27"/>
  <c r="V6" i="27" s="1"/>
  <c r="W6" i="27" s="1"/>
  <c r="X6" i="27" s="1"/>
  <c r="Y6" i="27" s="1"/>
  <c r="Z6" i="27" s="1"/>
  <c r="AA6" i="27" s="1"/>
  <c r="AA5" i="27"/>
  <c r="U5" i="27"/>
  <c r="AD6" i="28" l="1"/>
  <c r="AD5" i="28"/>
  <c r="AB6" i="27"/>
  <c r="AC6" i="27" s="1"/>
  <c r="AF5" i="27"/>
  <c r="AB5" i="27"/>
  <c r="AD6" i="27" l="1"/>
  <c r="AD5" i="27"/>
  <c r="AH100" i="26" l="1"/>
  <c r="AG100" i="26"/>
  <c r="AJ100" i="26" s="1"/>
  <c r="AJ99" i="26"/>
  <c r="AI99" i="26"/>
  <c r="AJ98" i="26"/>
  <c r="AI98" i="26"/>
  <c r="AJ97" i="26"/>
  <c r="AI97" i="26"/>
  <c r="AJ96" i="26"/>
  <c r="AI96" i="26"/>
  <c r="AJ95" i="26"/>
  <c r="AI95" i="26"/>
  <c r="AJ94" i="26"/>
  <c r="AI94" i="26"/>
  <c r="AJ93" i="26"/>
  <c r="AI93" i="26"/>
  <c r="AJ92" i="26"/>
  <c r="AI92" i="26"/>
  <c r="AJ91" i="26"/>
  <c r="AI91" i="26"/>
  <c r="AJ90" i="26"/>
  <c r="AI90" i="26"/>
  <c r="AJ89" i="26"/>
  <c r="AI89" i="26"/>
  <c r="AJ88" i="26"/>
  <c r="AI88" i="26"/>
  <c r="AJ87" i="26"/>
  <c r="AI87" i="26"/>
  <c r="AJ86" i="26"/>
  <c r="AI86" i="26"/>
  <c r="AJ85" i="26"/>
  <c r="AI85" i="26"/>
  <c r="AJ84" i="26"/>
  <c r="AI84" i="26"/>
  <c r="AJ83" i="26"/>
  <c r="AI83" i="26"/>
  <c r="AJ82" i="26"/>
  <c r="AI82" i="26"/>
  <c r="AJ81" i="26"/>
  <c r="AI81" i="26"/>
  <c r="AJ80" i="26"/>
  <c r="AI80" i="26"/>
  <c r="AJ79" i="26"/>
  <c r="AI79" i="26"/>
  <c r="AJ78" i="26"/>
  <c r="AI78" i="26"/>
  <c r="AJ77" i="26"/>
  <c r="AI77" i="26"/>
  <c r="AJ76" i="26"/>
  <c r="AI76" i="26"/>
  <c r="AJ75" i="26"/>
  <c r="AI75" i="26"/>
  <c r="AJ74" i="26"/>
  <c r="AI74" i="26"/>
  <c r="AJ73" i="26"/>
  <c r="AI73" i="26"/>
  <c r="AJ72" i="26"/>
  <c r="AI72" i="26"/>
  <c r="AJ71" i="26"/>
  <c r="AI71" i="26"/>
  <c r="AJ70" i="26"/>
  <c r="AI70" i="26"/>
  <c r="AJ69" i="26"/>
  <c r="AI69" i="26"/>
  <c r="AJ68" i="26"/>
  <c r="AI68" i="26"/>
  <c r="AJ67" i="26"/>
  <c r="AI67" i="26"/>
  <c r="AJ66" i="26"/>
  <c r="AI66" i="26"/>
  <c r="AJ65" i="26"/>
  <c r="AI65" i="26"/>
  <c r="AJ64" i="26"/>
  <c r="AI64" i="26"/>
  <c r="AJ63" i="26"/>
  <c r="AI63" i="26"/>
  <c r="AJ62" i="26"/>
  <c r="AI62" i="26"/>
  <c r="AJ61" i="26"/>
  <c r="AI61" i="26"/>
  <c r="AJ60" i="26"/>
  <c r="AI60" i="26"/>
  <c r="AJ59" i="26"/>
  <c r="AI59" i="26"/>
  <c r="AJ58" i="26"/>
  <c r="AI58" i="26"/>
  <c r="AJ57" i="26"/>
  <c r="AI57" i="26"/>
  <c r="AJ56" i="26"/>
  <c r="AI56" i="26"/>
  <c r="AJ55" i="26"/>
  <c r="AI55" i="26"/>
  <c r="AJ54" i="26"/>
  <c r="AI54" i="26"/>
  <c r="AJ53" i="26"/>
  <c r="AI53" i="26"/>
  <c r="AJ52" i="26"/>
  <c r="AI52" i="26"/>
  <c r="AJ51" i="26"/>
  <c r="AI51" i="26"/>
  <c r="AJ50" i="26"/>
  <c r="AI50" i="26"/>
  <c r="AJ49" i="26"/>
  <c r="AI49" i="26"/>
  <c r="AJ48" i="26"/>
  <c r="AI48" i="26"/>
  <c r="AJ47" i="26"/>
  <c r="AI47" i="26"/>
  <c r="AJ46" i="26"/>
  <c r="AI46" i="26"/>
  <c r="AJ45" i="26"/>
  <c r="AI45" i="26"/>
  <c r="AJ44" i="26"/>
  <c r="AI44" i="26"/>
  <c r="AJ43" i="26"/>
  <c r="AI43" i="26"/>
  <c r="AJ42" i="26"/>
  <c r="AI42" i="26"/>
  <c r="AJ41" i="26"/>
  <c r="AI41" i="26"/>
  <c r="AJ40" i="26"/>
  <c r="AI40" i="26"/>
  <c r="AJ39" i="26"/>
  <c r="AI39" i="26"/>
  <c r="AJ38" i="26"/>
  <c r="AI38" i="26"/>
  <c r="AJ37" i="26"/>
  <c r="AI37" i="26"/>
  <c r="AJ36" i="26"/>
  <c r="AI36" i="26"/>
  <c r="AJ35" i="26"/>
  <c r="AI35" i="26"/>
  <c r="AJ34" i="26"/>
  <c r="AI34" i="26"/>
  <c r="AJ33" i="26"/>
  <c r="AI33" i="26"/>
  <c r="AJ32" i="26"/>
  <c r="AI32" i="26"/>
  <c r="AJ31" i="26"/>
  <c r="AI31" i="26"/>
  <c r="AJ30" i="26"/>
  <c r="AI30" i="26"/>
  <c r="AJ29" i="26"/>
  <c r="AI29" i="26"/>
  <c r="AJ28" i="26"/>
  <c r="AI28" i="26"/>
  <c r="AJ27" i="26"/>
  <c r="AI27" i="26"/>
  <c r="AJ26" i="26"/>
  <c r="AI26" i="26"/>
  <c r="AJ25" i="26"/>
  <c r="AI25" i="26"/>
  <c r="AJ24" i="26"/>
  <c r="AI24" i="26"/>
  <c r="AJ23" i="26"/>
  <c r="AI23" i="26"/>
  <c r="AJ22" i="26"/>
  <c r="AI22" i="26"/>
  <c r="AJ21" i="26"/>
  <c r="AI21" i="26"/>
  <c r="AJ20" i="26"/>
  <c r="AI20" i="26"/>
  <c r="AJ19" i="26"/>
  <c r="AI19" i="26"/>
  <c r="AJ18" i="26"/>
  <c r="AI18" i="26"/>
  <c r="AJ17" i="26"/>
  <c r="AI17" i="26"/>
  <c r="AJ16" i="26"/>
  <c r="AI16" i="26"/>
  <c r="AJ15" i="26"/>
  <c r="AI15" i="26"/>
  <c r="AJ14" i="26"/>
  <c r="AI14" i="26"/>
  <c r="AJ13" i="26"/>
  <c r="AI13" i="26"/>
  <c r="AJ12" i="26"/>
  <c r="AI12" i="26"/>
  <c r="AJ11" i="26"/>
  <c r="AI11" i="26"/>
  <c r="AJ10" i="26"/>
  <c r="AI10" i="26"/>
  <c r="AJ9" i="26"/>
  <c r="AI9" i="26"/>
  <c r="AJ8" i="26"/>
  <c r="AI8" i="26"/>
  <c r="AI100" i="26" s="1"/>
  <c r="B6" i="26"/>
  <c r="C6" i="26" s="1"/>
  <c r="D6" i="26" s="1"/>
  <c r="E6" i="26" s="1"/>
  <c r="F6" i="26" s="1"/>
  <c r="G6" i="26" s="1"/>
  <c r="H6" i="26" s="1"/>
  <c r="I6" i="26" s="1"/>
  <c r="J6" i="26" s="1"/>
  <c r="K6" i="26" s="1"/>
  <c r="L6" i="26" l="1"/>
  <c r="M6" i="26" s="1"/>
  <c r="N6" i="26" s="1"/>
  <c r="O6" i="26" s="1"/>
  <c r="P6" i="26" s="1"/>
  <c r="N4" i="26"/>
  <c r="AA100" i="25"/>
  <c r="AB100" i="25"/>
  <c r="AC100" i="25"/>
  <c r="AD100" i="25"/>
  <c r="AE100" i="25"/>
  <c r="AF100" i="25"/>
  <c r="AG100" i="25"/>
  <c r="AH100" i="25"/>
  <c r="Z100" i="25"/>
  <c r="AJ9" i="25"/>
  <c r="AJ10" i="25"/>
  <c r="AJ11" i="25"/>
  <c r="AJ12" i="25"/>
  <c r="AJ13" i="25"/>
  <c r="AJ14" i="25"/>
  <c r="AJ15" i="25"/>
  <c r="AJ16" i="25"/>
  <c r="AJ17" i="25"/>
  <c r="AJ18" i="25"/>
  <c r="AJ19" i="25"/>
  <c r="AJ20" i="25"/>
  <c r="AJ21" i="25"/>
  <c r="AJ22" i="25"/>
  <c r="AJ23" i="25"/>
  <c r="AJ24" i="25"/>
  <c r="AJ25" i="25"/>
  <c r="AJ26" i="25"/>
  <c r="AJ27" i="25"/>
  <c r="AJ28" i="25"/>
  <c r="AJ29" i="25"/>
  <c r="AJ30" i="25"/>
  <c r="AJ31" i="25"/>
  <c r="AJ32" i="25"/>
  <c r="AJ33" i="25"/>
  <c r="AJ34" i="25"/>
  <c r="AJ35" i="25"/>
  <c r="AJ36" i="25"/>
  <c r="AJ37" i="25"/>
  <c r="AJ38" i="25"/>
  <c r="AJ39" i="25"/>
  <c r="AJ40" i="25"/>
  <c r="AJ41" i="25"/>
  <c r="AJ42" i="25"/>
  <c r="AJ43" i="25"/>
  <c r="AJ44" i="25"/>
  <c r="AJ45" i="25"/>
  <c r="AJ46" i="25"/>
  <c r="AJ47" i="25"/>
  <c r="AJ48" i="25"/>
  <c r="AJ49" i="25"/>
  <c r="AJ50" i="25"/>
  <c r="AJ51" i="25"/>
  <c r="AJ52" i="25"/>
  <c r="AJ53" i="25"/>
  <c r="AJ54" i="25"/>
  <c r="AJ55" i="25"/>
  <c r="AJ56" i="25"/>
  <c r="AJ57" i="25"/>
  <c r="AJ58" i="25"/>
  <c r="AJ59" i="25"/>
  <c r="AJ60" i="25"/>
  <c r="AJ61" i="25"/>
  <c r="AJ62" i="25"/>
  <c r="AJ63" i="25"/>
  <c r="AJ64" i="25"/>
  <c r="AJ65" i="25"/>
  <c r="AJ66" i="25"/>
  <c r="AJ67" i="25"/>
  <c r="AJ68" i="25"/>
  <c r="AJ69" i="25"/>
  <c r="AJ70" i="25"/>
  <c r="AJ71" i="25"/>
  <c r="AJ72" i="25"/>
  <c r="AJ73" i="25"/>
  <c r="AJ74" i="25"/>
  <c r="AJ75" i="25"/>
  <c r="AJ76" i="25"/>
  <c r="AJ77" i="25"/>
  <c r="AJ78" i="25"/>
  <c r="AJ79" i="25"/>
  <c r="AJ80" i="25"/>
  <c r="AJ81" i="25"/>
  <c r="AJ82" i="25"/>
  <c r="AJ83" i="25"/>
  <c r="AJ84" i="25"/>
  <c r="AJ85" i="25"/>
  <c r="AJ86" i="25"/>
  <c r="AJ87" i="25"/>
  <c r="AJ88" i="25"/>
  <c r="AJ89" i="25"/>
  <c r="AJ90" i="25"/>
  <c r="AJ91" i="25"/>
  <c r="AJ92" i="25"/>
  <c r="AJ93" i="25"/>
  <c r="AJ94" i="25"/>
  <c r="AJ95" i="25"/>
  <c r="AJ96" i="25"/>
  <c r="AJ97" i="25"/>
  <c r="AJ98" i="25"/>
  <c r="AJ99" i="25"/>
  <c r="AJ100" i="25"/>
  <c r="AJ8" i="25"/>
  <c r="V9" i="25"/>
  <c r="W9" i="25"/>
  <c r="V10" i="25"/>
  <c r="W10" i="25"/>
  <c r="V11" i="25"/>
  <c r="W11" i="25"/>
  <c r="V12" i="25"/>
  <c r="W12" i="25"/>
  <c r="V13" i="25"/>
  <c r="W13" i="25"/>
  <c r="V14" i="25"/>
  <c r="W14" i="25"/>
  <c r="V15" i="25"/>
  <c r="W15" i="25"/>
  <c r="V16" i="25"/>
  <c r="W16" i="25"/>
  <c r="V17" i="25"/>
  <c r="W17" i="25"/>
  <c r="V18" i="25"/>
  <c r="W18" i="25"/>
  <c r="V19" i="25"/>
  <c r="W19" i="25"/>
  <c r="V20" i="25"/>
  <c r="W20" i="25"/>
  <c r="V21" i="25"/>
  <c r="W21" i="25"/>
  <c r="V22" i="25"/>
  <c r="W22" i="25"/>
  <c r="V23" i="25"/>
  <c r="W23" i="25"/>
  <c r="V24" i="25"/>
  <c r="W24" i="25"/>
  <c r="V25" i="25"/>
  <c r="W25" i="25"/>
  <c r="V26" i="25"/>
  <c r="W26" i="25"/>
  <c r="V27" i="25"/>
  <c r="W27" i="25"/>
  <c r="V28" i="25"/>
  <c r="W28" i="25"/>
  <c r="V29" i="25"/>
  <c r="W29" i="25"/>
  <c r="V30" i="25"/>
  <c r="W30" i="25"/>
  <c r="V31" i="25"/>
  <c r="W31" i="25"/>
  <c r="V32" i="25"/>
  <c r="W32" i="25"/>
  <c r="V33" i="25"/>
  <c r="W33" i="25"/>
  <c r="V34" i="25"/>
  <c r="W34" i="25"/>
  <c r="V35" i="25"/>
  <c r="W35" i="25"/>
  <c r="V36" i="25"/>
  <c r="W36" i="25"/>
  <c r="V37" i="25"/>
  <c r="W37" i="25"/>
  <c r="V38" i="25"/>
  <c r="W38" i="25"/>
  <c r="V39" i="25"/>
  <c r="W39" i="25"/>
  <c r="V40" i="25"/>
  <c r="W40" i="25"/>
  <c r="V41" i="25"/>
  <c r="W41" i="25"/>
  <c r="V42" i="25"/>
  <c r="W42" i="25"/>
  <c r="V43" i="25"/>
  <c r="W43" i="25"/>
  <c r="V44" i="25"/>
  <c r="W44" i="25"/>
  <c r="V45" i="25"/>
  <c r="W45" i="25"/>
  <c r="V46" i="25"/>
  <c r="W46" i="25"/>
  <c r="V47" i="25"/>
  <c r="W47" i="25"/>
  <c r="V48" i="25"/>
  <c r="W48" i="25"/>
  <c r="V49" i="25"/>
  <c r="W49" i="25"/>
  <c r="V50" i="25"/>
  <c r="W50" i="25"/>
  <c r="V51" i="25"/>
  <c r="W51" i="25"/>
  <c r="V52" i="25"/>
  <c r="W52" i="25"/>
  <c r="V53" i="25"/>
  <c r="W53" i="25"/>
  <c r="V54" i="25"/>
  <c r="W54" i="25"/>
  <c r="V55" i="25"/>
  <c r="W55" i="25"/>
  <c r="V56" i="25"/>
  <c r="W56" i="25"/>
  <c r="V57" i="25"/>
  <c r="W57" i="25"/>
  <c r="V58" i="25"/>
  <c r="W58" i="25"/>
  <c r="V59" i="25"/>
  <c r="W59" i="25"/>
  <c r="V60" i="25"/>
  <c r="W60" i="25"/>
  <c r="V61" i="25"/>
  <c r="W61" i="25"/>
  <c r="V62" i="25"/>
  <c r="W62" i="25"/>
  <c r="V63" i="25"/>
  <c r="W63" i="25"/>
  <c r="V64" i="25"/>
  <c r="W64" i="25"/>
  <c r="V65" i="25"/>
  <c r="W65" i="25"/>
  <c r="V66" i="25"/>
  <c r="W66" i="25"/>
  <c r="V67" i="25"/>
  <c r="W67" i="25"/>
  <c r="V68" i="25"/>
  <c r="W68" i="25"/>
  <c r="V69" i="25"/>
  <c r="W69" i="25"/>
  <c r="V70" i="25"/>
  <c r="W70" i="25"/>
  <c r="V71" i="25"/>
  <c r="W71" i="25"/>
  <c r="V72" i="25"/>
  <c r="W72" i="25"/>
  <c r="V73" i="25"/>
  <c r="W73" i="25"/>
  <c r="V74" i="25"/>
  <c r="W74" i="25"/>
  <c r="V75" i="25"/>
  <c r="W75" i="25"/>
  <c r="V76" i="25"/>
  <c r="W76" i="25"/>
  <c r="V77" i="25"/>
  <c r="W77" i="25"/>
  <c r="V78" i="25"/>
  <c r="W78" i="25"/>
  <c r="V79" i="25"/>
  <c r="W79" i="25"/>
  <c r="V80" i="25"/>
  <c r="W80" i="25"/>
  <c r="V81" i="25"/>
  <c r="W81" i="25"/>
  <c r="V82" i="25"/>
  <c r="W82" i="25"/>
  <c r="V83" i="25"/>
  <c r="W83" i="25"/>
  <c r="V84" i="25"/>
  <c r="W84" i="25"/>
  <c r="V85" i="25"/>
  <c r="W85" i="25"/>
  <c r="V86" i="25"/>
  <c r="W86" i="25"/>
  <c r="V87" i="25"/>
  <c r="W87" i="25"/>
  <c r="V88" i="25"/>
  <c r="W88" i="25"/>
  <c r="V89" i="25"/>
  <c r="W89" i="25"/>
  <c r="V90" i="25"/>
  <c r="W90" i="25"/>
  <c r="V91" i="25"/>
  <c r="W91" i="25"/>
  <c r="V92" i="25"/>
  <c r="W92" i="25"/>
  <c r="V93" i="25"/>
  <c r="W93" i="25"/>
  <c r="V94" i="25"/>
  <c r="W94" i="25"/>
  <c r="V95" i="25"/>
  <c r="W95" i="25"/>
  <c r="V96" i="25"/>
  <c r="W96" i="25"/>
  <c r="V97" i="25"/>
  <c r="W97" i="25"/>
  <c r="V98" i="25"/>
  <c r="W98" i="25"/>
  <c r="V99" i="25"/>
  <c r="W99" i="25"/>
  <c r="W8" i="25"/>
  <c r="V8" i="25"/>
  <c r="AI9" i="25"/>
  <c r="AI10" i="25"/>
  <c r="AI11" i="25"/>
  <c r="AI12" i="25"/>
  <c r="AI13" i="25"/>
  <c r="AI14" i="25"/>
  <c r="AI15" i="25"/>
  <c r="AI16" i="25"/>
  <c r="AI17" i="25"/>
  <c r="AI18" i="25"/>
  <c r="AI19" i="25"/>
  <c r="AI20" i="25"/>
  <c r="AI21" i="25"/>
  <c r="AI22" i="25"/>
  <c r="AI23" i="25"/>
  <c r="AI24" i="25"/>
  <c r="AI25" i="25"/>
  <c r="AI26" i="25"/>
  <c r="AI27" i="25"/>
  <c r="AI28" i="25"/>
  <c r="AI29" i="25"/>
  <c r="AI30" i="25"/>
  <c r="AI31" i="25"/>
  <c r="AI32" i="25"/>
  <c r="AI33" i="25"/>
  <c r="AI34" i="25"/>
  <c r="AI35" i="25"/>
  <c r="AI36" i="25"/>
  <c r="AI37" i="25"/>
  <c r="AI38" i="25"/>
  <c r="AI39" i="25"/>
  <c r="AI40" i="25"/>
  <c r="AI41" i="25"/>
  <c r="AI42" i="25"/>
  <c r="AI43" i="25"/>
  <c r="AI44" i="25"/>
  <c r="AI45" i="25"/>
  <c r="AI46" i="25"/>
  <c r="AI47" i="25"/>
  <c r="AI48" i="25"/>
  <c r="AI49" i="25"/>
  <c r="AI50" i="25"/>
  <c r="AI51" i="25"/>
  <c r="AI52" i="25"/>
  <c r="AI53" i="25"/>
  <c r="AI54" i="25"/>
  <c r="AI55" i="25"/>
  <c r="AI56" i="25"/>
  <c r="AI57" i="25"/>
  <c r="AI58" i="25"/>
  <c r="AI59" i="25"/>
  <c r="AI60" i="25"/>
  <c r="AI61" i="25"/>
  <c r="AI62" i="25"/>
  <c r="AI63" i="25"/>
  <c r="AI64" i="25"/>
  <c r="AI65" i="25"/>
  <c r="AI66" i="25"/>
  <c r="AI67" i="25"/>
  <c r="AI68" i="25"/>
  <c r="AI69" i="25"/>
  <c r="AI70" i="25"/>
  <c r="AI71" i="25"/>
  <c r="AI72" i="25"/>
  <c r="AI73" i="25"/>
  <c r="AI74" i="25"/>
  <c r="AI75" i="25"/>
  <c r="AI76" i="25"/>
  <c r="AI77" i="25"/>
  <c r="AI78" i="25"/>
  <c r="AI79" i="25"/>
  <c r="AI80" i="25"/>
  <c r="AI81" i="25"/>
  <c r="AI82" i="25"/>
  <c r="AI83" i="25"/>
  <c r="AI84" i="25"/>
  <c r="AI85" i="25"/>
  <c r="AI86" i="25"/>
  <c r="AI87" i="25"/>
  <c r="AI88" i="25"/>
  <c r="AI89" i="25"/>
  <c r="AI90" i="25"/>
  <c r="AI91" i="25"/>
  <c r="AI92" i="25"/>
  <c r="AI93" i="25"/>
  <c r="AI94" i="25"/>
  <c r="AI95" i="25"/>
  <c r="AI96" i="25"/>
  <c r="AI97" i="25"/>
  <c r="AI98" i="25"/>
  <c r="AI99" i="25"/>
  <c r="AI8" i="25"/>
  <c r="AI100" i="25" s="1"/>
  <c r="Q6" i="26" l="1"/>
  <c r="R6" i="26" s="1"/>
  <c r="Q5" i="26"/>
  <c r="B6" i="25"/>
  <c r="C6" i="25" s="1"/>
  <c r="D6" i="25" s="1"/>
  <c r="E6" i="25" s="1"/>
  <c r="F6" i="25" s="1"/>
  <c r="G6" i="25" s="1"/>
  <c r="H6" i="25" s="1"/>
  <c r="I6" i="25" s="1"/>
  <c r="J6" i="25" s="1"/>
  <c r="K6" i="25" s="1"/>
  <c r="S6" i="26" l="1"/>
  <c r="T6" i="26" s="1"/>
  <c r="S5" i="26"/>
  <c r="L6" i="25"/>
  <c r="M6" i="25" s="1"/>
  <c r="N6" i="25" s="1"/>
  <c r="O6" i="25" s="1"/>
  <c r="P6" i="25" s="1"/>
  <c r="N4" i="25"/>
  <c r="B6" i="24"/>
  <c r="C6" i="24" s="1"/>
  <c r="D6" i="24" s="1"/>
  <c r="E6" i="24" s="1"/>
  <c r="F6" i="24" s="1"/>
  <c r="G6" i="24" s="1"/>
  <c r="H6" i="24" s="1"/>
  <c r="I6" i="24" s="1"/>
  <c r="J6" i="24" s="1"/>
  <c r="K6" i="24" s="1"/>
  <c r="U6" i="26" l="1"/>
  <c r="V6" i="26" s="1"/>
  <c r="W6" i="26" s="1"/>
  <c r="X6" i="26" s="1"/>
  <c r="Y6" i="26" s="1"/>
  <c r="Z6" i="26" s="1"/>
  <c r="AA6" i="26" s="1"/>
  <c r="AA5" i="26"/>
  <c r="U5" i="26"/>
  <c r="Q6" i="25"/>
  <c r="R6" i="25" s="1"/>
  <c r="Q5" i="25"/>
  <c r="L6" i="24"/>
  <c r="M6" i="24" s="1"/>
  <c r="N6" i="24" s="1"/>
  <c r="O6" i="24" s="1"/>
  <c r="P6" i="24" s="1"/>
  <c r="N4" i="24"/>
  <c r="M99" i="23"/>
  <c r="L99" i="23"/>
  <c r="V98" i="23"/>
  <c r="Q98" i="23"/>
  <c r="K98" i="23"/>
  <c r="Y98" i="23"/>
  <c r="G98" i="23"/>
  <c r="V97" i="23"/>
  <c r="Y97" i="23" s="1"/>
  <c r="Q97" i="23"/>
  <c r="K97" i="23"/>
  <c r="G97" i="23"/>
  <c r="V96" i="23"/>
  <c r="Q96" i="23"/>
  <c r="K96" i="23"/>
  <c r="Y96" i="23"/>
  <c r="G96" i="23"/>
  <c r="V95" i="23"/>
  <c r="Y95" i="23" s="1"/>
  <c r="Q95" i="23"/>
  <c r="K95" i="23"/>
  <c r="G95" i="23"/>
  <c r="V94" i="23"/>
  <c r="Q94" i="23"/>
  <c r="K94" i="23"/>
  <c r="Y94" i="23"/>
  <c r="G94" i="23"/>
  <c r="V93" i="23"/>
  <c r="Y93" i="23" s="1"/>
  <c r="Q93" i="23"/>
  <c r="K93" i="23"/>
  <c r="G93" i="23"/>
  <c r="V92" i="23"/>
  <c r="Q92" i="23"/>
  <c r="K92" i="23"/>
  <c r="Y92" i="23"/>
  <c r="G92" i="23"/>
  <c r="V91" i="23"/>
  <c r="Y91" i="23" s="1"/>
  <c r="Q91" i="23"/>
  <c r="K91" i="23"/>
  <c r="G91" i="23"/>
  <c r="V90" i="23"/>
  <c r="Q90" i="23"/>
  <c r="K90" i="23"/>
  <c r="Y90" i="23"/>
  <c r="G90" i="23"/>
  <c r="V89" i="23"/>
  <c r="Y89" i="23" s="1"/>
  <c r="Q89" i="23"/>
  <c r="K89" i="23"/>
  <c r="G89" i="23"/>
  <c r="V88" i="23"/>
  <c r="Q88" i="23"/>
  <c r="K88" i="23"/>
  <c r="Y88" i="23"/>
  <c r="G88" i="23"/>
  <c r="V87" i="23"/>
  <c r="Y87" i="23" s="1"/>
  <c r="Q87" i="23"/>
  <c r="K87" i="23"/>
  <c r="G87" i="23"/>
  <c r="V86" i="23"/>
  <c r="Q86" i="23"/>
  <c r="K86" i="23"/>
  <c r="Y86" i="23"/>
  <c r="G86" i="23"/>
  <c r="V85" i="23"/>
  <c r="Y85" i="23" s="1"/>
  <c r="Q85" i="23"/>
  <c r="K85" i="23"/>
  <c r="G85" i="23"/>
  <c r="V84" i="23"/>
  <c r="Q84" i="23"/>
  <c r="K84" i="23"/>
  <c r="Y84" i="23"/>
  <c r="G84" i="23"/>
  <c r="V83" i="23"/>
  <c r="Y83" i="23" s="1"/>
  <c r="Q83" i="23"/>
  <c r="K83" i="23"/>
  <c r="G83" i="23"/>
  <c r="V82" i="23"/>
  <c r="Q82" i="23"/>
  <c r="K82" i="23"/>
  <c r="Y82" i="23"/>
  <c r="G82" i="23"/>
  <c r="V81" i="23"/>
  <c r="U81" i="23"/>
  <c r="Q81" i="23"/>
  <c r="K81" i="23"/>
  <c r="Y81" i="23"/>
  <c r="G81" i="23"/>
  <c r="V80" i="23"/>
  <c r="Y80" i="23" s="1"/>
  <c r="Q80" i="23"/>
  <c r="K80" i="23"/>
  <c r="G80" i="23"/>
  <c r="V79" i="23"/>
  <c r="Q79" i="23"/>
  <c r="K79" i="23"/>
  <c r="G79" i="23"/>
  <c r="V78" i="23"/>
  <c r="U78" i="23"/>
  <c r="Q78" i="23"/>
  <c r="K78" i="23"/>
  <c r="Y78" i="23"/>
  <c r="G78" i="23"/>
  <c r="V77" i="23"/>
  <c r="Q77" i="23"/>
  <c r="K77" i="23"/>
  <c r="Y77" i="23"/>
  <c r="G77" i="23"/>
  <c r="V76" i="23"/>
  <c r="Y76" i="23" s="1"/>
  <c r="Q76" i="23"/>
  <c r="K76" i="23"/>
  <c r="G76" i="23"/>
  <c r="V75" i="23"/>
  <c r="Q75" i="23"/>
  <c r="K75" i="23"/>
  <c r="Y75" i="23"/>
  <c r="G75" i="23"/>
  <c r="V74" i="23"/>
  <c r="Y74" i="23" s="1"/>
  <c r="Q74" i="23"/>
  <c r="K74" i="23"/>
  <c r="G74" i="23"/>
  <c r="V73" i="23"/>
  <c r="Q73" i="23"/>
  <c r="K73" i="23"/>
  <c r="Y73" i="23"/>
  <c r="G73" i="23"/>
  <c r="V72" i="23"/>
  <c r="Y72" i="23" s="1"/>
  <c r="Q72" i="23"/>
  <c r="K72" i="23"/>
  <c r="G72" i="23"/>
  <c r="V71" i="23"/>
  <c r="Q71" i="23"/>
  <c r="K71" i="23"/>
  <c r="Y71" i="23"/>
  <c r="G71" i="23"/>
  <c r="V70" i="23"/>
  <c r="Y70" i="23" s="1"/>
  <c r="Q70" i="23"/>
  <c r="K70" i="23"/>
  <c r="G70" i="23"/>
  <c r="V69" i="23"/>
  <c r="Q69" i="23"/>
  <c r="K69" i="23"/>
  <c r="Y69" i="23"/>
  <c r="G69" i="23"/>
  <c r="V68" i="23"/>
  <c r="Y68" i="23" s="1"/>
  <c r="Q68" i="23"/>
  <c r="K68" i="23"/>
  <c r="G68" i="23"/>
  <c r="V67" i="23"/>
  <c r="Q67" i="23"/>
  <c r="K67" i="23"/>
  <c r="Y67" i="23"/>
  <c r="G67" i="23"/>
  <c r="V66" i="23"/>
  <c r="Y66" i="23" s="1"/>
  <c r="Q66" i="23"/>
  <c r="K66" i="23"/>
  <c r="G66" i="23"/>
  <c r="V65" i="23"/>
  <c r="Q65" i="23"/>
  <c r="K65" i="23"/>
  <c r="Y65" i="23"/>
  <c r="G65" i="23"/>
  <c r="V64" i="23"/>
  <c r="Y64" i="23" s="1"/>
  <c r="Q64" i="23"/>
  <c r="K64" i="23"/>
  <c r="G64" i="23"/>
  <c r="V63" i="23"/>
  <c r="Q63" i="23"/>
  <c r="K63" i="23"/>
  <c r="Y63" i="23"/>
  <c r="G63" i="23"/>
  <c r="V62" i="23"/>
  <c r="Y62" i="23" s="1"/>
  <c r="Q62" i="23"/>
  <c r="K62" i="23"/>
  <c r="G62" i="23"/>
  <c r="V61" i="23"/>
  <c r="Q61" i="23"/>
  <c r="K61" i="23"/>
  <c r="Y61" i="23"/>
  <c r="G61" i="23"/>
  <c r="V60" i="23"/>
  <c r="Y60" i="23" s="1"/>
  <c r="Q60" i="23"/>
  <c r="K60" i="23"/>
  <c r="G60" i="23"/>
  <c r="V59" i="23"/>
  <c r="Q59" i="23"/>
  <c r="K59" i="23"/>
  <c r="Y59" i="23"/>
  <c r="G59" i="23"/>
  <c r="V58" i="23"/>
  <c r="Y58" i="23" s="1"/>
  <c r="Q58" i="23"/>
  <c r="K58" i="23"/>
  <c r="G58" i="23"/>
  <c r="V57" i="23"/>
  <c r="Q57" i="23"/>
  <c r="K57" i="23"/>
  <c r="Y57" i="23"/>
  <c r="G57" i="23"/>
  <c r="V56" i="23"/>
  <c r="Y56" i="23" s="1"/>
  <c r="Q56" i="23"/>
  <c r="K56" i="23"/>
  <c r="G56" i="23"/>
  <c r="V55" i="23"/>
  <c r="Q55" i="23"/>
  <c r="K55" i="23"/>
  <c r="Y55" i="23"/>
  <c r="G55" i="23"/>
  <c r="V54" i="23"/>
  <c r="Q54" i="23"/>
  <c r="K54" i="23"/>
  <c r="Y54" i="23"/>
  <c r="G54" i="23"/>
  <c r="V53" i="23"/>
  <c r="Q53" i="23"/>
  <c r="K53" i="23"/>
  <c r="Y53" i="23"/>
  <c r="G53" i="23"/>
  <c r="V52" i="23"/>
  <c r="Q52" i="23"/>
  <c r="K52" i="23"/>
  <c r="Y52" i="23"/>
  <c r="G52" i="23"/>
  <c r="V51" i="23"/>
  <c r="Q51" i="23"/>
  <c r="K51" i="23"/>
  <c r="Y51" i="23"/>
  <c r="G51" i="23"/>
  <c r="V50" i="23"/>
  <c r="Q50" i="23"/>
  <c r="K50" i="23"/>
  <c r="Y50" i="23"/>
  <c r="G50" i="23"/>
  <c r="V49" i="23"/>
  <c r="Q49" i="23"/>
  <c r="K49" i="23"/>
  <c r="Y49" i="23"/>
  <c r="G49" i="23"/>
  <c r="V48" i="23"/>
  <c r="Q48" i="23"/>
  <c r="K48" i="23"/>
  <c r="Y48" i="23"/>
  <c r="G48" i="23"/>
  <c r="V47" i="23"/>
  <c r="Q47" i="23"/>
  <c r="K47" i="23"/>
  <c r="Y47" i="23"/>
  <c r="G47" i="23"/>
  <c r="V46" i="23"/>
  <c r="Q46" i="23"/>
  <c r="K46" i="23"/>
  <c r="Y46" i="23"/>
  <c r="G46" i="23"/>
  <c r="V45" i="23"/>
  <c r="Y45" i="23" s="1"/>
  <c r="Q45" i="23"/>
  <c r="K45" i="23"/>
  <c r="G45" i="23"/>
  <c r="V44" i="23"/>
  <c r="U44" i="23"/>
  <c r="Q44" i="23"/>
  <c r="K44" i="23"/>
  <c r="Y44" i="23"/>
  <c r="G44" i="23"/>
  <c r="V43" i="23"/>
  <c r="Y43" i="23" s="1"/>
  <c r="Q43" i="23"/>
  <c r="K43" i="23"/>
  <c r="G43" i="23"/>
  <c r="V42" i="23"/>
  <c r="Q42" i="23"/>
  <c r="K42" i="23"/>
  <c r="Y42" i="23"/>
  <c r="G42" i="23"/>
  <c r="V41" i="23"/>
  <c r="Y41" i="23" s="1"/>
  <c r="Q41" i="23"/>
  <c r="K41" i="23"/>
  <c r="G41" i="23"/>
  <c r="V40" i="23"/>
  <c r="Q40" i="23"/>
  <c r="K40" i="23"/>
  <c r="Y40" i="23"/>
  <c r="G40" i="23"/>
  <c r="V39" i="23"/>
  <c r="Y39" i="23" s="1"/>
  <c r="Q39" i="23"/>
  <c r="K39" i="23"/>
  <c r="G39" i="23"/>
  <c r="V38" i="23"/>
  <c r="U38" i="23"/>
  <c r="Q38" i="23"/>
  <c r="K38" i="23"/>
  <c r="Y38" i="23"/>
  <c r="G38" i="23"/>
  <c r="V37" i="23"/>
  <c r="Q37" i="23"/>
  <c r="K37" i="23"/>
  <c r="Y37" i="23"/>
  <c r="G37" i="23"/>
  <c r="V36" i="23"/>
  <c r="Y36" i="23" s="1"/>
  <c r="Q36" i="23"/>
  <c r="K36" i="23"/>
  <c r="G36" i="23"/>
  <c r="V35" i="23"/>
  <c r="Q35" i="23"/>
  <c r="K35" i="23"/>
  <c r="Y35" i="23"/>
  <c r="G35" i="23"/>
  <c r="V34" i="23"/>
  <c r="Y34" i="23" s="1"/>
  <c r="Q34" i="23"/>
  <c r="K34" i="23"/>
  <c r="G34" i="23"/>
  <c r="V33" i="23"/>
  <c r="Q33" i="23"/>
  <c r="K33" i="23"/>
  <c r="Y33" i="23"/>
  <c r="G33" i="23"/>
  <c r="V32" i="23"/>
  <c r="Y32" i="23" s="1"/>
  <c r="Q32" i="23"/>
  <c r="K32" i="23"/>
  <c r="G32" i="23"/>
  <c r="V31" i="23"/>
  <c r="U31" i="23"/>
  <c r="Q31" i="23"/>
  <c r="K31" i="23"/>
  <c r="Y31" i="23"/>
  <c r="G31" i="23"/>
  <c r="V30" i="23"/>
  <c r="Q30" i="23"/>
  <c r="K30" i="23"/>
  <c r="Y30" i="23"/>
  <c r="G30" i="23"/>
  <c r="V29" i="23"/>
  <c r="Y29" i="23" s="1"/>
  <c r="Q29" i="23"/>
  <c r="K29" i="23"/>
  <c r="G29" i="23"/>
  <c r="V28" i="23"/>
  <c r="Q28" i="23"/>
  <c r="K28" i="23"/>
  <c r="Y28" i="23"/>
  <c r="G28" i="23"/>
  <c r="V27" i="23"/>
  <c r="Y27" i="23" s="1"/>
  <c r="Q27" i="23"/>
  <c r="K27" i="23"/>
  <c r="G27" i="23"/>
  <c r="V26" i="23"/>
  <c r="Q26" i="23"/>
  <c r="K26" i="23"/>
  <c r="Y26" i="23"/>
  <c r="G26" i="23"/>
  <c r="V25" i="23"/>
  <c r="Y25" i="23" s="1"/>
  <c r="Q25" i="23"/>
  <c r="K25" i="23"/>
  <c r="G25" i="23"/>
  <c r="V24" i="23"/>
  <c r="Q24" i="23"/>
  <c r="K24" i="23"/>
  <c r="Y24" i="23"/>
  <c r="G24" i="23"/>
  <c r="V23" i="23"/>
  <c r="Y23" i="23" s="1"/>
  <c r="Q23" i="23"/>
  <c r="K23" i="23"/>
  <c r="G23" i="23"/>
  <c r="V22" i="23"/>
  <c r="Q22" i="23"/>
  <c r="K22" i="23"/>
  <c r="Y22" i="23"/>
  <c r="G22" i="23"/>
  <c r="V21" i="23"/>
  <c r="Y21" i="23" s="1"/>
  <c r="Q21" i="23"/>
  <c r="K21" i="23"/>
  <c r="G21" i="23"/>
  <c r="V20" i="23"/>
  <c r="Q20" i="23"/>
  <c r="K20" i="23"/>
  <c r="Y20" i="23"/>
  <c r="G20" i="23"/>
  <c r="V19" i="23"/>
  <c r="Y19" i="23" s="1"/>
  <c r="Q19" i="23"/>
  <c r="K19" i="23"/>
  <c r="G19" i="23"/>
  <c r="V18" i="23"/>
  <c r="Q18" i="23"/>
  <c r="K18" i="23"/>
  <c r="Y18" i="23"/>
  <c r="G18" i="23"/>
  <c r="V17" i="23"/>
  <c r="Y17" i="23" s="1"/>
  <c r="Q17" i="23"/>
  <c r="K17" i="23"/>
  <c r="G17" i="23"/>
  <c r="V16" i="23"/>
  <c r="Q16" i="23"/>
  <c r="K16" i="23"/>
  <c r="Y16" i="23"/>
  <c r="G16" i="23"/>
  <c r="V15" i="23"/>
  <c r="Y15" i="23" s="1"/>
  <c r="Q15" i="23"/>
  <c r="K15" i="23"/>
  <c r="G15" i="23"/>
  <c r="V14" i="23"/>
  <c r="Q14" i="23"/>
  <c r="K14" i="23"/>
  <c r="Y14" i="23"/>
  <c r="G14" i="23"/>
  <c r="V13" i="23"/>
  <c r="Y13" i="23" s="1"/>
  <c r="Q13" i="23"/>
  <c r="K13" i="23"/>
  <c r="G13" i="23"/>
  <c r="V12" i="23"/>
  <c r="Q12" i="23"/>
  <c r="K12" i="23"/>
  <c r="Y12" i="23"/>
  <c r="G12" i="23"/>
  <c r="V11" i="23"/>
  <c r="Y11" i="23" s="1"/>
  <c r="Q11" i="23"/>
  <c r="K11" i="23"/>
  <c r="G11" i="23"/>
  <c r="V10" i="23"/>
  <c r="Q10" i="23"/>
  <c r="K10" i="23"/>
  <c r="Y10" i="23"/>
  <c r="G10" i="23"/>
  <c r="V9" i="23"/>
  <c r="Y9" i="23" s="1"/>
  <c r="Q9" i="23"/>
  <c r="K9" i="23"/>
  <c r="G9" i="23"/>
  <c r="V8" i="23"/>
  <c r="Q8" i="23"/>
  <c r="K8" i="23"/>
  <c r="Y8" i="23"/>
  <c r="G8" i="23"/>
  <c r="AC99" i="23"/>
  <c r="Z99" i="23"/>
  <c r="X99" i="23"/>
  <c r="W99" i="23"/>
  <c r="V7" i="23"/>
  <c r="V99" i="23" s="1"/>
  <c r="R99" i="23"/>
  <c r="P99" i="23"/>
  <c r="O99" i="23"/>
  <c r="K7" i="23"/>
  <c r="K99" i="23" s="1"/>
  <c r="J99" i="23"/>
  <c r="I99" i="23"/>
  <c r="H99" i="23"/>
  <c r="G7" i="23"/>
  <c r="B6" i="23"/>
  <c r="C6" i="23" s="1"/>
  <c r="D6" i="23" s="1"/>
  <c r="E6" i="23" s="1"/>
  <c r="F6" i="23" s="1"/>
  <c r="G6" i="23" s="1"/>
  <c r="H6" i="23" s="1"/>
  <c r="I6" i="23" s="1"/>
  <c r="J6" i="23" s="1"/>
  <c r="K6" i="23" s="1"/>
  <c r="AB6" i="26" l="1"/>
  <c r="AC6" i="26" s="1"/>
  <c r="AF5" i="26"/>
  <c r="AB5" i="26"/>
  <c r="Q99" i="23"/>
  <c r="S6" i="25"/>
  <c r="T6" i="25" s="1"/>
  <c r="S5" i="25"/>
  <c r="Q6" i="24"/>
  <c r="R6" i="24" s="1"/>
  <c r="Q5" i="24"/>
  <c r="Y99" i="23"/>
  <c r="N99" i="23"/>
  <c r="N7" i="23"/>
  <c r="S99" i="23"/>
  <c r="Q7" i="23"/>
  <c r="S7" i="23"/>
  <c r="T7" i="23"/>
  <c r="U7" i="23"/>
  <c r="Y7" i="23"/>
  <c r="N8" i="23"/>
  <c r="S8" i="23"/>
  <c r="T8" i="23"/>
  <c r="AA8" i="23" s="1"/>
  <c r="N9" i="23"/>
  <c r="S9" i="23"/>
  <c r="T9" i="23"/>
  <c r="AA9" i="23" s="1"/>
  <c r="N10" i="23"/>
  <c r="S10" i="23"/>
  <c r="T10" i="23"/>
  <c r="AA10" i="23" s="1"/>
  <c r="N11" i="23"/>
  <c r="S11" i="23"/>
  <c r="T11" i="23"/>
  <c r="AA11" i="23" s="1"/>
  <c r="N12" i="23"/>
  <c r="S12" i="23"/>
  <c r="T12" i="23"/>
  <c r="AA12" i="23" s="1"/>
  <c r="N13" i="23"/>
  <c r="S13" i="23"/>
  <c r="T13" i="23"/>
  <c r="AA13" i="23" s="1"/>
  <c r="N14" i="23"/>
  <c r="S14" i="23"/>
  <c r="T14" i="23"/>
  <c r="AA14" i="23" s="1"/>
  <c r="N15" i="23"/>
  <c r="S15" i="23"/>
  <c r="T15" i="23"/>
  <c r="AA15" i="23" s="1"/>
  <c r="N16" i="23"/>
  <c r="S16" i="23"/>
  <c r="T16" i="23"/>
  <c r="AA16" i="23" s="1"/>
  <c r="N17" i="23"/>
  <c r="S17" i="23"/>
  <c r="T17" i="23"/>
  <c r="AA17" i="23" s="1"/>
  <c r="N18" i="23"/>
  <c r="S18" i="23"/>
  <c r="T18" i="23"/>
  <c r="AA18" i="23" s="1"/>
  <c r="N19" i="23"/>
  <c r="S19" i="23"/>
  <c r="T19" i="23"/>
  <c r="AA19" i="23" s="1"/>
  <c r="N20" i="23"/>
  <c r="S20" i="23"/>
  <c r="T20" i="23"/>
  <c r="AA20" i="23" s="1"/>
  <c r="N21" i="23"/>
  <c r="S21" i="23"/>
  <c r="T21" i="23"/>
  <c r="AA21" i="23" s="1"/>
  <c r="N22" i="23"/>
  <c r="S22" i="23"/>
  <c r="T22" i="23"/>
  <c r="AA22" i="23" s="1"/>
  <c r="N23" i="23"/>
  <c r="S23" i="23"/>
  <c r="T23" i="23"/>
  <c r="AA23" i="23" s="1"/>
  <c r="N24" i="23"/>
  <c r="S24" i="23"/>
  <c r="T24" i="23"/>
  <c r="AA24" i="23" s="1"/>
  <c r="N25" i="23"/>
  <c r="S25" i="23"/>
  <c r="T25" i="23"/>
  <c r="AA25" i="23" s="1"/>
  <c r="N26" i="23"/>
  <c r="S26" i="23"/>
  <c r="T26" i="23"/>
  <c r="AA26" i="23" s="1"/>
  <c r="N27" i="23"/>
  <c r="S27" i="23"/>
  <c r="T27" i="23"/>
  <c r="AA27" i="23" s="1"/>
  <c r="N28" i="23"/>
  <c r="S28" i="23"/>
  <c r="T28" i="23"/>
  <c r="AA28" i="23" s="1"/>
  <c r="N29" i="23"/>
  <c r="S29" i="23"/>
  <c r="T29" i="23"/>
  <c r="AA29" i="23" s="1"/>
  <c r="N30" i="23"/>
  <c r="S30" i="23"/>
  <c r="T30" i="23"/>
  <c r="AA30" i="23" s="1"/>
  <c r="N31" i="23"/>
  <c r="S31" i="23"/>
  <c r="T31" i="23"/>
  <c r="AA31" i="23" s="1"/>
  <c r="N32" i="23"/>
  <c r="S32" i="23"/>
  <c r="T32" i="23"/>
  <c r="AA32" i="23" s="1"/>
  <c r="N33" i="23"/>
  <c r="S33" i="23"/>
  <c r="T33" i="23"/>
  <c r="AA33" i="23" s="1"/>
  <c r="N34" i="23"/>
  <c r="S34" i="23"/>
  <c r="T34" i="23"/>
  <c r="AA34" i="23" s="1"/>
  <c r="N35" i="23"/>
  <c r="S35" i="23"/>
  <c r="T35" i="23"/>
  <c r="AA35" i="23" s="1"/>
  <c r="N36" i="23"/>
  <c r="S36" i="23"/>
  <c r="T36" i="23"/>
  <c r="AA36" i="23" s="1"/>
  <c r="N37" i="23"/>
  <c r="S37" i="23"/>
  <c r="T37" i="23"/>
  <c r="AA37" i="23" s="1"/>
  <c r="N38" i="23"/>
  <c r="S38" i="23"/>
  <c r="T38" i="23"/>
  <c r="AA38" i="23" s="1"/>
  <c r="N39" i="23"/>
  <c r="S39" i="23"/>
  <c r="T39" i="23"/>
  <c r="AA39" i="23" s="1"/>
  <c r="N40" i="23"/>
  <c r="S40" i="23"/>
  <c r="T40" i="23"/>
  <c r="AA40" i="23" s="1"/>
  <c r="N41" i="23"/>
  <c r="S41" i="23"/>
  <c r="T41" i="23"/>
  <c r="AA41" i="23" s="1"/>
  <c r="N42" i="23"/>
  <c r="S42" i="23"/>
  <c r="T42" i="23"/>
  <c r="AA42" i="23" s="1"/>
  <c r="N43" i="23"/>
  <c r="S43" i="23"/>
  <c r="T43" i="23"/>
  <c r="AA43" i="23" s="1"/>
  <c r="N44" i="23"/>
  <c r="S44" i="23"/>
  <c r="T44" i="23"/>
  <c r="AA44" i="23" s="1"/>
  <c r="N45" i="23"/>
  <c r="S45" i="23"/>
  <c r="T45" i="23"/>
  <c r="AA45" i="23" s="1"/>
  <c r="N46" i="23"/>
  <c r="S46" i="23"/>
  <c r="T46" i="23"/>
  <c r="AA46" i="23" s="1"/>
  <c r="N47" i="23"/>
  <c r="S47" i="23"/>
  <c r="T47" i="23"/>
  <c r="AA47" i="23" s="1"/>
  <c r="N48" i="23"/>
  <c r="S48" i="23"/>
  <c r="T48" i="23"/>
  <c r="AA48" i="23" s="1"/>
  <c r="N49" i="23"/>
  <c r="S49" i="23"/>
  <c r="T49" i="23"/>
  <c r="AA49" i="23" s="1"/>
  <c r="N50" i="23"/>
  <c r="S50" i="23"/>
  <c r="T50" i="23"/>
  <c r="AA50" i="23" s="1"/>
  <c r="N51" i="23"/>
  <c r="S51" i="23"/>
  <c r="T51" i="23"/>
  <c r="AA51" i="23" s="1"/>
  <c r="N52" i="23"/>
  <c r="S52" i="23"/>
  <c r="T52" i="23"/>
  <c r="AA52" i="23" s="1"/>
  <c r="N53" i="23"/>
  <c r="S53" i="23"/>
  <c r="T53" i="23"/>
  <c r="AA53" i="23" s="1"/>
  <c r="N54" i="23"/>
  <c r="S54" i="23"/>
  <c r="T54" i="23"/>
  <c r="AA54" i="23" s="1"/>
  <c r="N55" i="23"/>
  <c r="S55" i="23"/>
  <c r="T55" i="23"/>
  <c r="AA55" i="23" s="1"/>
  <c r="N56" i="23"/>
  <c r="S56" i="23"/>
  <c r="T56" i="23"/>
  <c r="AA56" i="23" s="1"/>
  <c r="N57" i="23"/>
  <c r="S57" i="23"/>
  <c r="T57" i="23"/>
  <c r="AA57" i="23" s="1"/>
  <c r="N58" i="23"/>
  <c r="S58" i="23"/>
  <c r="T58" i="23"/>
  <c r="AA58" i="23" s="1"/>
  <c r="N59" i="23"/>
  <c r="S59" i="23"/>
  <c r="T59" i="23"/>
  <c r="AA59" i="23" s="1"/>
  <c r="N60" i="23"/>
  <c r="S60" i="23"/>
  <c r="T60" i="23"/>
  <c r="AA60" i="23" s="1"/>
  <c r="N61" i="23"/>
  <c r="S61" i="23"/>
  <c r="T61" i="23"/>
  <c r="AA61" i="23" s="1"/>
  <c r="N62" i="23"/>
  <c r="S62" i="23"/>
  <c r="T62" i="23"/>
  <c r="AA62" i="23" s="1"/>
  <c r="N63" i="23"/>
  <c r="S63" i="23"/>
  <c r="T63" i="23"/>
  <c r="AA63" i="23" s="1"/>
  <c r="N64" i="23"/>
  <c r="S64" i="23"/>
  <c r="T64" i="23"/>
  <c r="AA64" i="23" s="1"/>
  <c r="N65" i="23"/>
  <c r="S65" i="23"/>
  <c r="T65" i="23"/>
  <c r="AA65" i="23" s="1"/>
  <c r="N66" i="23"/>
  <c r="S66" i="23"/>
  <c r="T66" i="23"/>
  <c r="AA66" i="23" s="1"/>
  <c r="N67" i="23"/>
  <c r="S67" i="23"/>
  <c r="T67" i="23"/>
  <c r="AA67" i="23" s="1"/>
  <c r="N68" i="23"/>
  <c r="S68" i="23"/>
  <c r="T68" i="23"/>
  <c r="AA68" i="23" s="1"/>
  <c r="N69" i="23"/>
  <c r="S69" i="23"/>
  <c r="T69" i="23"/>
  <c r="AA69" i="23" s="1"/>
  <c r="N70" i="23"/>
  <c r="S70" i="23"/>
  <c r="T70" i="23"/>
  <c r="AA70" i="23" s="1"/>
  <c r="N71" i="23"/>
  <c r="S71" i="23"/>
  <c r="T71" i="23"/>
  <c r="AA71" i="23" s="1"/>
  <c r="N72" i="23"/>
  <c r="S72" i="23"/>
  <c r="T72" i="23"/>
  <c r="AA72" i="23" s="1"/>
  <c r="N73" i="23"/>
  <c r="S73" i="23"/>
  <c r="T73" i="23"/>
  <c r="AA73" i="23" s="1"/>
  <c r="N74" i="23"/>
  <c r="S74" i="23"/>
  <c r="T74" i="23"/>
  <c r="AA74" i="23" s="1"/>
  <c r="N75" i="23"/>
  <c r="S75" i="23"/>
  <c r="T75" i="23"/>
  <c r="AA75" i="23" s="1"/>
  <c r="N76" i="23"/>
  <c r="S76" i="23"/>
  <c r="T76" i="23"/>
  <c r="AA76" i="23" s="1"/>
  <c r="N77" i="23"/>
  <c r="S77" i="23"/>
  <c r="T77" i="23"/>
  <c r="AA77" i="23" s="1"/>
  <c r="N78" i="23"/>
  <c r="S78" i="23"/>
  <c r="T78" i="23"/>
  <c r="AA78" i="23" s="1"/>
  <c r="Y79" i="23"/>
  <c r="N79" i="23"/>
  <c r="S79" i="23"/>
  <c r="T79" i="23"/>
  <c r="AA79" i="23" s="1"/>
  <c r="N80" i="23"/>
  <c r="S80" i="23"/>
  <c r="T80" i="23"/>
  <c r="AA80" i="23" s="1"/>
  <c r="N81" i="23"/>
  <c r="S81" i="23"/>
  <c r="T81" i="23"/>
  <c r="AA81" i="23" s="1"/>
  <c r="N82" i="23"/>
  <c r="S82" i="23"/>
  <c r="T82" i="23"/>
  <c r="AA82" i="23" s="1"/>
  <c r="N83" i="23"/>
  <c r="S83" i="23"/>
  <c r="T83" i="23"/>
  <c r="AA83" i="23" s="1"/>
  <c r="N84" i="23"/>
  <c r="S84" i="23"/>
  <c r="T84" i="23"/>
  <c r="AA84" i="23" s="1"/>
  <c r="N85" i="23"/>
  <c r="S85" i="23"/>
  <c r="T85" i="23"/>
  <c r="AA85" i="23" s="1"/>
  <c r="N86" i="23"/>
  <c r="S86" i="23"/>
  <c r="T86" i="23"/>
  <c r="AA86" i="23" s="1"/>
  <c r="N87" i="23"/>
  <c r="S87" i="23"/>
  <c r="T87" i="23"/>
  <c r="AA87" i="23" s="1"/>
  <c r="N88" i="23"/>
  <c r="S88" i="23"/>
  <c r="T88" i="23"/>
  <c r="AA88" i="23" s="1"/>
  <c r="N89" i="23"/>
  <c r="S89" i="23"/>
  <c r="T89" i="23"/>
  <c r="AA89" i="23" s="1"/>
  <c r="N90" i="23"/>
  <c r="S90" i="23"/>
  <c r="T90" i="23"/>
  <c r="AA90" i="23" s="1"/>
  <c r="N91" i="23"/>
  <c r="S91" i="23"/>
  <c r="T91" i="23"/>
  <c r="AA91" i="23" s="1"/>
  <c r="N92" i="23"/>
  <c r="S92" i="23"/>
  <c r="T92" i="23"/>
  <c r="AA92" i="23" s="1"/>
  <c r="N93" i="23"/>
  <c r="S93" i="23"/>
  <c r="T93" i="23"/>
  <c r="AA93" i="23" s="1"/>
  <c r="AB93" i="23"/>
  <c r="N94" i="23"/>
  <c r="S94" i="23"/>
  <c r="T94" i="23"/>
  <c r="AA94" i="23" s="1"/>
  <c r="N95" i="23"/>
  <c r="S95" i="23"/>
  <c r="T95" i="23"/>
  <c r="AA95" i="23" s="1"/>
  <c r="N96" i="23"/>
  <c r="S96" i="23"/>
  <c r="T96" i="23"/>
  <c r="AA96" i="23" s="1"/>
  <c r="N97" i="23"/>
  <c r="S97" i="23"/>
  <c r="T97" i="23"/>
  <c r="AA97" i="23" s="1"/>
  <c r="N98" i="23"/>
  <c r="S98" i="23"/>
  <c r="T98" i="23"/>
  <c r="AA98" i="23" s="1"/>
  <c r="L6" i="23"/>
  <c r="M6" i="23" s="1"/>
  <c r="N6" i="23" s="1"/>
  <c r="O6" i="23" s="1"/>
  <c r="P6" i="23" s="1"/>
  <c r="N4" i="23"/>
  <c r="AD6" i="26" l="1"/>
  <c r="AD5" i="26"/>
  <c r="AB50" i="23"/>
  <c r="U6" i="25"/>
  <c r="V6" i="25" s="1"/>
  <c r="W6" i="25" s="1"/>
  <c r="X6" i="25" s="1"/>
  <c r="Y6" i="25" s="1"/>
  <c r="Z6" i="25" s="1"/>
  <c r="AA6" i="25" s="1"/>
  <c r="AA5" i="25"/>
  <c r="U5" i="25"/>
  <c r="S6" i="24"/>
  <c r="T6" i="24" s="1"/>
  <c r="S5" i="24"/>
  <c r="AE98" i="23"/>
  <c r="AF98" i="23" s="1"/>
  <c r="AD98" i="23"/>
  <c r="AE97" i="23"/>
  <c r="AF97" i="23" s="1"/>
  <c r="AD97" i="23"/>
  <c r="AF96" i="23"/>
  <c r="AE96" i="23"/>
  <c r="AD96" i="23"/>
  <c r="AE95" i="23"/>
  <c r="AF95" i="23" s="1"/>
  <c r="AD95" i="23"/>
  <c r="AE94" i="23"/>
  <c r="AF94" i="23" s="1"/>
  <c r="AD94" i="23"/>
  <c r="AB98" i="23"/>
  <c r="U98" i="23"/>
  <c r="AB97" i="23"/>
  <c r="U97" i="23"/>
  <c r="AB96" i="23"/>
  <c r="U96" i="23"/>
  <c r="AB95" i="23"/>
  <c r="U95" i="23"/>
  <c r="AB94" i="23"/>
  <c r="U94" i="23"/>
  <c r="AE93" i="23"/>
  <c r="AF93" i="23" s="1"/>
  <c r="AD93" i="23"/>
  <c r="U93" i="23"/>
  <c r="AE92" i="23"/>
  <c r="AF92" i="23" s="1"/>
  <c r="AD92" i="23"/>
  <c r="AF91" i="23"/>
  <c r="AE91" i="23"/>
  <c r="AD91" i="23"/>
  <c r="AF90" i="23"/>
  <c r="AE90" i="23"/>
  <c r="AD90" i="23"/>
  <c r="AE89" i="23"/>
  <c r="AF89" i="23" s="1"/>
  <c r="AD89" i="23"/>
  <c r="AE88" i="23"/>
  <c r="AF88" i="23" s="1"/>
  <c r="AD88" i="23"/>
  <c r="AE87" i="23"/>
  <c r="AF87" i="23" s="1"/>
  <c r="AD87" i="23"/>
  <c r="AE86" i="23"/>
  <c r="AF86" i="23" s="1"/>
  <c r="AD86" i="23"/>
  <c r="AE85" i="23"/>
  <c r="AF85" i="23" s="1"/>
  <c r="AD85" i="23"/>
  <c r="AE84" i="23"/>
  <c r="AF84" i="23" s="1"/>
  <c r="AD84" i="23"/>
  <c r="AE83" i="23"/>
  <c r="AF83" i="23" s="1"/>
  <c r="AD83" i="23"/>
  <c r="AE82" i="23"/>
  <c r="AF82" i="23" s="1"/>
  <c r="AD82" i="23"/>
  <c r="AF81" i="23"/>
  <c r="AE81" i="23"/>
  <c r="AD81" i="23"/>
  <c r="AE80" i="23"/>
  <c r="AF80" i="23" s="1"/>
  <c r="AD80" i="23"/>
  <c r="AE79" i="23"/>
  <c r="AF79" i="23" s="1"/>
  <c r="AD79" i="23"/>
  <c r="AB92" i="23"/>
  <c r="U92" i="23"/>
  <c r="AB91" i="23"/>
  <c r="U91" i="23"/>
  <c r="AB90" i="23"/>
  <c r="U90" i="23"/>
  <c r="AB89" i="23"/>
  <c r="U89" i="23"/>
  <c r="AB88" i="23"/>
  <c r="U88" i="23"/>
  <c r="AB87" i="23"/>
  <c r="U87" i="23"/>
  <c r="AB86" i="23"/>
  <c r="U86" i="23"/>
  <c r="AB85" i="23"/>
  <c r="U85" i="23"/>
  <c r="AB84" i="23"/>
  <c r="U84" i="23"/>
  <c r="AB83" i="23"/>
  <c r="U83" i="23"/>
  <c r="AB82" i="23"/>
  <c r="U82" i="23"/>
  <c r="AB81" i="23"/>
  <c r="AB80" i="23"/>
  <c r="U80" i="23"/>
  <c r="AB79" i="23"/>
  <c r="U79" i="23"/>
  <c r="AE78" i="23"/>
  <c r="AF78" i="23" s="1"/>
  <c r="AD78" i="23"/>
  <c r="AE77" i="23"/>
  <c r="AF77" i="23" s="1"/>
  <c r="AD77" i="23"/>
  <c r="AF76" i="23"/>
  <c r="AE76" i="23"/>
  <c r="AD76" i="23"/>
  <c r="AF75" i="23"/>
  <c r="AE75" i="23"/>
  <c r="AD75" i="23"/>
  <c r="AE74" i="23"/>
  <c r="AF74" i="23" s="1"/>
  <c r="AD74" i="23"/>
  <c r="AE73" i="23"/>
  <c r="AF73" i="23" s="1"/>
  <c r="AD73" i="23"/>
  <c r="AE72" i="23"/>
  <c r="AF72" i="23" s="1"/>
  <c r="AD72" i="23"/>
  <c r="AE71" i="23"/>
  <c r="AF71" i="23" s="1"/>
  <c r="AD71" i="23"/>
  <c r="AE70" i="23"/>
  <c r="AF70" i="23" s="1"/>
  <c r="AD70" i="23"/>
  <c r="AE69" i="23"/>
  <c r="AF69" i="23" s="1"/>
  <c r="AD69" i="23"/>
  <c r="AE68" i="23"/>
  <c r="AF68" i="23" s="1"/>
  <c r="AD68" i="23"/>
  <c r="AE67" i="23"/>
  <c r="AF67" i="23" s="1"/>
  <c r="AD67" i="23"/>
  <c r="AE66" i="23"/>
  <c r="AF66" i="23" s="1"/>
  <c r="AD66" i="23"/>
  <c r="AE65" i="23"/>
  <c r="AF65" i="23" s="1"/>
  <c r="AD65" i="23"/>
  <c r="AE64" i="23"/>
  <c r="AF64" i="23" s="1"/>
  <c r="AD64" i="23"/>
  <c r="AE63" i="23"/>
  <c r="AF63" i="23" s="1"/>
  <c r="AD63" i="23"/>
  <c r="AE62" i="23"/>
  <c r="AF62" i="23" s="1"/>
  <c r="AD62" i="23"/>
  <c r="AE61" i="23"/>
  <c r="AF61" i="23" s="1"/>
  <c r="AD61" i="23"/>
  <c r="AE60" i="23"/>
  <c r="AF60" i="23" s="1"/>
  <c r="AD60" i="23"/>
  <c r="AE59" i="23"/>
  <c r="AF59" i="23" s="1"/>
  <c r="AD59" i="23"/>
  <c r="AE58" i="23"/>
  <c r="AF58" i="23" s="1"/>
  <c r="AD58" i="23"/>
  <c r="AE57" i="23"/>
  <c r="AF57" i="23" s="1"/>
  <c r="AD57" i="23"/>
  <c r="AF56" i="23"/>
  <c r="AE56" i="23"/>
  <c r="AD56" i="23"/>
  <c r="AF55" i="23"/>
  <c r="AE55" i="23"/>
  <c r="AD55" i="23"/>
  <c r="AE54" i="23"/>
  <c r="AF54" i="23" s="1"/>
  <c r="AD54" i="23"/>
  <c r="AF53" i="23"/>
  <c r="AE53" i="23"/>
  <c r="AD53" i="23"/>
  <c r="AE52" i="23"/>
  <c r="AF52" i="23" s="1"/>
  <c r="AD52" i="23"/>
  <c r="AE51" i="23"/>
  <c r="AF51" i="23" s="1"/>
  <c r="AD51" i="23"/>
  <c r="AB78" i="23"/>
  <c r="AB77" i="23"/>
  <c r="U77" i="23"/>
  <c r="AB76" i="23"/>
  <c r="U76" i="23"/>
  <c r="AB75" i="23"/>
  <c r="U75" i="23"/>
  <c r="AB74" i="23"/>
  <c r="U74" i="23"/>
  <c r="AB73" i="23"/>
  <c r="U73" i="23"/>
  <c r="AB72" i="23"/>
  <c r="U72" i="23"/>
  <c r="AB71" i="23"/>
  <c r="U71" i="23"/>
  <c r="AB70" i="23"/>
  <c r="U70" i="23"/>
  <c r="AB69" i="23"/>
  <c r="U69" i="23"/>
  <c r="AB68" i="23"/>
  <c r="U68" i="23"/>
  <c r="AB67" i="23"/>
  <c r="U67" i="23"/>
  <c r="AB66" i="23"/>
  <c r="U66" i="23"/>
  <c r="AB65" i="23"/>
  <c r="U65" i="23"/>
  <c r="AB64" i="23"/>
  <c r="U64" i="23"/>
  <c r="AB63" i="23"/>
  <c r="U63" i="23"/>
  <c r="AB62" i="23"/>
  <c r="U62" i="23"/>
  <c r="AB61" i="23"/>
  <c r="U61" i="23"/>
  <c r="AB60" i="23"/>
  <c r="U60" i="23"/>
  <c r="AB59" i="23"/>
  <c r="U59" i="23"/>
  <c r="AB58" i="23"/>
  <c r="U58" i="23"/>
  <c r="AB57" i="23"/>
  <c r="U57" i="23"/>
  <c r="AB56" i="23"/>
  <c r="U56" i="23"/>
  <c r="AB55" i="23"/>
  <c r="U55" i="23"/>
  <c r="AB54" i="23"/>
  <c r="U54" i="23"/>
  <c r="AB53" i="23"/>
  <c r="U53" i="23"/>
  <c r="AB52" i="23"/>
  <c r="U52" i="23"/>
  <c r="AB51" i="23"/>
  <c r="U51" i="23"/>
  <c r="AE50" i="23"/>
  <c r="AF50" i="23" s="1"/>
  <c r="AD50" i="23"/>
  <c r="AE49" i="23"/>
  <c r="AF49" i="23" s="1"/>
  <c r="AD49" i="23"/>
  <c r="AF48" i="23"/>
  <c r="AE48" i="23"/>
  <c r="AD48" i="23"/>
  <c r="AE47" i="23"/>
  <c r="AF47" i="23" s="1"/>
  <c r="AD47" i="23"/>
  <c r="AE46" i="23"/>
  <c r="AF46" i="23" s="1"/>
  <c r="AD46" i="23"/>
  <c r="AF45" i="23"/>
  <c r="AE45" i="23"/>
  <c r="AD45" i="23"/>
  <c r="AF44" i="23"/>
  <c r="AE44" i="23"/>
  <c r="AD44" i="23"/>
  <c r="AE43" i="23"/>
  <c r="AF43" i="23" s="1"/>
  <c r="AD43" i="23"/>
  <c r="AE42" i="23"/>
  <c r="AF42" i="23" s="1"/>
  <c r="AD42" i="23"/>
  <c r="AE41" i="23"/>
  <c r="AF41" i="23" s="1"/>
  <c r="AD41" i="23"/>
  <c r="AE40" i="23"/>
  <c r="AF40" i="23" s="1"/>
  <c r="AD40" i="23"/>
  <c r="AE39" i="23"/>
  <c r="AF39" i="23" s="1"/>
  <c r="AD39" i="23"/>
  <c r="AF38" i="23"/>
  <c r="AE38" i="23"/>
  <c r="AD38" i="23"/>
  <c r="AE37" i="23"/>
  <c r="AF37" i="23" s="1"/>
  <c r="AD37" i="23"/>
  <c r="AF36" i="23"/>
  <c r="AE36" i="23"/>
  <c r="AD36" i="23"/>
  <c r="AE35" i="23"/>
  <c r="AF35" i="23" s="1"/>
  <c r="AD35" i="23"/>
  <c r="AE34" i="23"/>
  <c r="AF34" i="23" s="1"/>
  <c r="AD34" i="23"/>
  <c r="AF33" i="23"/>
  <c r="AE33" i="23"/>
  <c r="AD33" i="23"/>
  <c r="AF32" i="23"/>
  <c r="AE32" i="23"/>
  <c r="AD32" i="23"/>
  <c r="AE31" i="23"/>
  <c r="AF31" i="23" s="1"/>
  <c r="AD31" i="23"/>
  <c r="AF30" i="23"/>
  <c r="AE30" i="23"/>
  <c r="AD30" i="23"/>
  <c r="AE29" i="23"/>
  <c r="AF29" i="23" s="1"/>
  <c r="AD29" i="23"/>
  <c r="AE28" i="23"/>
  <c r="AF28" i="23" s="1"/>
  <c r="AD28" i="23"/>
  <c r="AF27" i="23"/>
  <c r="AE27" i="23"/>
  <c r="AD27" i="23"/>
  <c r="AE26" i="23"/>
  <c r="AF26" i="23" s="1"/>
  <c r="AD26" i="23"/>
  <c r="AE25" i="23"/>
  <c r="AF25" i="23" s="1"/>
  <c r="AD25" i="23"/>
  <c r="AE24" i="23"/>
  <c r="AF24" i="23" s="1"/>
  <c r="AD24" i="23"/>
  <c r="AE23" i="23"/>
  <c r="AF23" i="23" s="1"/>
  <c r="AD23" i="23"/>
  <c r="AF22" i="23"/>
  <c r="AE22" i="23"/>
  <c r="AD22" i="23"/>
  <c r="AE21" i="23"/>
  <c r="AF21" i="23" s="1"/>
  <c r="AD21" i="23"/>
  <c r="AE20" i="23"/>
  <c r="AF20" i="23" s="1"/>
  <c r="AD20" i="23"/>
  <c r="AE19" i="23"/>
  <c r="AF19" i="23" s="1"/>
  <c r="AD19" i="23"/>
  <c r="AE18" i="23"/>
  <c r="AF18" i="23" s="1"/>
  <c r="AD18" i="23"/>
  <c r="AE17" i="23"/>
  <c r="AF17" i="23" s="1"/>
  <c r="AD17" i="23"/>
  <c r="AF16" i="23"/>
  <c r="AE16" i="23"/>
  <c r="AD16" i="23"/>
  <c r="AE15" i="23"/>
  <c r="AF15" i="23" s="1"/>
  <c r="AD15" i="23"/>
  <c r="AE14" i="23"/>
  <c r="AF14" i="23" s="1"/>
  <c r="AD14" i="23"/>
  <c r="AE13" i="23"/>
  <c r="AF13" i="23" s="1"/>
  <c r="AD13" i="23"/>
  <c r="AF12" i="23"/>
  <c r="AE12" i="23"/>
  <c r="AD12" i="23"/>
  <c r="AE11" i="23"/>
  <c r="AF11" i="23" s="1"/>
  <c r="AD11" i="23"/>
  <c r="AE10" i="23"/>
  <c r="AF10" i="23" s="1"/>
  <c r="AD10" i="23"/>
  <c r="AE9" i="23"/>
  <c r="AF9" i="23" s="1"/>
  <c r="AD9" i="23"/>
  <c r="AE8" i="23"/>
  <c r="AF8" i="23" s="1"/>
  <c r="AD8" i="23"/>
  <c r="T99" i="23"/>
  <c r="U99" i="23" s="1"/>
  <c r="AA7" i="23"/>
  <c r="U50" i="23"/>
  <c r="AB49" i="23"/>
  <c r="U49" i="23"/>
  <c r="AB48" i="23"/>
  <c r="U48" i="23"/>
  <c r="AB47" i="23"/>
  <c r="U47" i="23"/>
  <c r="AB46" i="23"/>
  <c r="U46" i="23"/>
  <c r="AB45" i="23"/>
  <c r="U45" i="23"/>
  <c r="AB44" i="23"/>
  <c r="AB43" i="23"/>
  <c r="U43" i="23"/>
  <c r="AB42" i="23"/>
  <c r="U42" i="23"/>
  <c r="AB41" i="23"/>
  <c r="U41" i="23"/>
  <c r="AB40" i="23"/>
  <c r="U40" i="23"/>
  <c r="AB39" i="23"/>
  <c r="U39" i="23"/>
  <c r="AB38" i="23"/>
  <c r="AB37" i="23"/>
  <c r="U37" i="23"/>
  <c r="AB36" i="23"/>
  <c r="U36" i="23"/>
  <c r="AB35" i="23"/>
  <c r="U35" i="23"/>
  <c r="AB34" i="23"/>
  <c r="U34" i="23"/>
  <c r="AB33" i="23"/>
  <c r="U33" i="23"/>
  <c r="AB32" i="23"/>
  <c r="U32" i="23"/>
  <c r="AB31" i="23"/>
  <c r="AB30" i="23"/>
  <c r="U30" i="23"/>
  <c r="AB29" i="23"/>
  <c r="U29" i="23"/>
  <c r="AB28" i="23"/>
  <c r="U28" i="23"/>
  <c r="AB27" i="23"/>
  <c r="U27" i="23"/>
  <c r="AB26" i="23"/>
  <c r="U26" i="23"/>
  <c r="AB25" i="23"/>
  <c r="U25" i="23"/>
  <c r="AB24" i="23"/>
  <c r="U24" i="23"/>
  <c r="AB23" i="23"/>
  <c r="U23" i="23"/>
  <c r="AB22" i="23"/>
  <c r="U22" i="23"/>
  <c r="AB21" i="23"/>
  <c r="U21" i="23"/>
  <c r="AB20" i="23"/>
  <c r="U20" i="23"/>
  <c r="AB19" i="23"/>
  <c r="U19" i="23"/>
  <c r="AB18" i="23"/>
  <c r="U18" i="23"/>
  <c r="AB17" i="23"/>
  <c r="U17" i="23"/>
  <c r="AB16" i="23"/>
  <c r="U16" i="23"/>
  <c r="AB15" i="23"/>
  <c r="U15" i="23"/>
  <c r="AB14" i="23"/>
  <c r="U14" i="23"/>
  <c r="AB13" i="23"/>
  <c r="U13" i="23"/>
  <c r="AB12" i="23"/>
  <c r="U12" i="23"/>
  <c r="AB11" i="23"/>
  <c r="U11" i="23"/>
  <c r="AB10" i="23"/>
  <c r="U10" i="23"/>
  <c r="AB9" i="23"/>
  <c r="U9" i="23"/>
  <c r="AB8" i="23"/>
  <c r="U8" i="23"/>
  <c r="Q6" i="23"/>
  <c r="R6" i="23" s="1"/>
  <c r="Q5" i="23"/>
  <c r="AB6" i="25" l="1"/>
  <c r="AC6" i="25" s="1"/>
  <c r="AF5" i="25"/>
  <c r="AB5" i="25"/>
  <c r="U6" i="24"/>
  <c r="V6" i="24" s="1"/>
  <c r="W6" i="24" s="1"/>
  <c r="X6" i="24" s="1"/>
  <c r="Y6" i="24" s="1"/>
  <c r="Z6" i="24" s="1"/>
  <c r="AA6" i="24" s="1"/>
  <c r="U5" i="24"/>
  <c r="AA99" i="23"/>
  <c r="AE7" i="23"/>
  <c r="AE99" i="23" s="1"/>
  <c r="AD7" i="23"/>
  <c r="AB7" i="23"/>
  <c r="S6" i="23"/>
  <c r="T6" i="23" s="1"/>
  <c r="S5" i="23"/>
  <c r="AA5" i="24" l="1"/>
  <c r="AD6" i="25"/>
  <c r="AD5" i="25"/>
  <c r="AB6" i="24"/>
  <c r="AC6" i="24" s="1"/>
  <c r="AF5" i="24"/>
  <c r="AB5" i="24"/>
  <c r="AF7" i="23"/>
  <c r="AF99" i="23"/>
  <c r="AB99" i="23"/>
  <c r="AD99" i="23"/>
  <c r="U6" i="23"/>
  <c r="V6" i="23" s="1"/>
  <c r="W6" i="23" s="1"/>
  <c r="X6" i="23" s="1"/>
  <c r="Y6" i="23" s="1"/>
  <c r="Z6" i="23" s="1"/>
  <c r="AA6" i="23" s="1"/>
  <c r="U5" i="23"/>
  <c r="AA5" i="23" l="1"/>
  <c r="AD6" i="24"/>
  <c r="AD5" i="24"/>
  <c r="AB6" i="23"/>
  <c r="AC6" i="23" s="1"/>
  <c r="AF5" i="23"/>
  <c r="AB5" i="23"/>
  <c r="AD6" i="23" l="1"/>
  <c r="AD5" i="23"/>
  <c r="B6" i="22" l="1"/>
  <c r="C6" i="22" s="1"/>
  <c r="D6" i="22" s="1"/>
  <c r="E6" i="22" s="1"/>
  <c r="F6" i="22" s="1"/>
  <c r="G6" i="22" s="1"/>
  <c r="H6" i="22" s="1"/>
  <c r="I6" i="22" s="1"/>
  <c r="J6" i="22" s="1"/>
  <c r="K6" i="22" s="1"/>
  <c r="L6" i="22" l="1"/>
  <c r="M6" i="22" s="1"/>
  <c r="N6" i="22" s="1"/>
  <c r="O6" i="22" s="1"/>
  <c r="P6" i="22" s="1"/>
  <c r="N4" i="22"/>
  <c r="B6" i="21"/>
  <c r="C6" i="21" s="1"/>
  <c r="D6" i="21" s="1"/>
  <c r="E6" i="21" s="1"/>
  <c r="F6" i="21" s="1"/>
  <c r="G6" i="21" s="1"/>
  <c r="H6" i="21" s="1"/>
  <c r="I6" i="21" s="1"/>
  <c r="J6" i="21" s="1"/>
  <c r="K6" i="21" s="1"/>
  <c r="Q6" i="22" l="1"/>
  <c r="R6" i="22" s="1"/>
  <c r="Q5" i="22"/>
  <c r="L6" i="21"/>
  <c r="M6" i="21" s="1"/>
  <c r="N6" i="21" s="1"/>
  <c r="O6" i="21" s="1"/>
  <c r="P6" i="21" s="1"/>
  <c r="N4" i="21"/>
  <c r="S6" i="22" l="1"/>
  <c r="T6" i="22" s="1"/>
  <c r="S5" i="22"/>
  <c r="Q6" i="21"/>
  <c r="R6" i="21" s="1"/>
  <c r="Q5" i="21"/>
  <c r="U6" i="22" l="1"/>
  <c r="V6" i="22" s="1"/>
  <c r="W6" i="22" s="1"/>
  <c r="X6" i="22" s="1"/>
  <c r="Y6" i="22" s="1"/>
  <c r="Z6" i="22" s="1"/>
  <c r="AA6" i="22" s="1"/>
  <c r="U5" i="22"/>
  <c r="S6" i="21"/>
  <c r="T6" i="21" s="1"/>
  <c r="S5" i="21"/>
  <c r="AA5" i="22" l="1"/>
  <c r="AB6" i="22"/>
  <c r="AC6" i="22" s="1"/>
  <c r="AF5" i="22"/>
  <c r="AB5" i="22"/>
  <c r="U6" i="21"/>
  <c r="V6" i="21" s="1"/>
  <c r="W6" i="21" s="1"/>
  <c r="X6" i="21" s="1"/>
  <c r="Y6" i="21" s="1"/>
  <c r="Z6" i="21" s="1"/>
  <c r="AA6" i="21" s="1"/>
  <c r="U5" i="21"/>
  <c r="AA5" i="21" l="1"/>
  <c r="AD6" i="22"/>
  <c r="AD5" i="22"/>
  <c r="AB6" i="21"/>
  <c r="AC6" i="21" s="1"/>
  <c r="AF5" i="21"/>
  <c r="AB5" i="21"/>
  <c r="AD6" i="21" l="1"/>
  <c r="AD5" i="21"/>
  <c r="M99" i="20" l="1"/>
  <c r="L99" i="20"/>
  <c r="V98" i="20"/>
  <c r="Q98" i="20"/>
  <c r="K98" i="20"/>
  <c r="Y98" i="20"/>
  <c r="G98" i="20"/>
  <c r="V97" i="20"/>
  <c r="Q97" i="20"/>
  <c r="K97" i="20"/>
  <c r="Y97" i="20"/>
  <c r="G97" i="20"/>
  <c r="V96" i="20"/>
  <c r="Q96" i="20"/>
  <c r="K96" i="20"/>
  <c r="Y96" i="20"/>
  <c r="G96" i="20"/>
  <c r="V95" i="20"/>
  <c r="Q95" i="20"/>
  <c r="K95" i="20"/>
  <c r="Y95" i="20"/>
  <c r="G95" i="20"/>
  <c r="V94" i="20"/>
  <c r="Q94" i="20"/>
  <c r="K94" i="20"/>
  <c r="Y94" i="20"/>
  <c r="G94" i="20"/>
  <c r="V93" i="20"/>
  <c r="Q93" i="20"/>
  <c r="K93" i="20"/>
  <c r="Y93" i="20"/>
  <c r="G93" i="20"/>
  <c r="V92" i="20"/>
  <c r="Q92" i="20"/>
  <c r="K92" i="20"/>
  <c r="Y92" i="20"/>
  <c r="G92" i="20"/>
  <c r="V91" i="20"/>
  <c r="Q91" i="20"/>
  <c r="K91" i="20"/>
  <c r="Y91" i="20"/>
  <c r="G91" i="20"/>
  <c r="V90" i="20"/>
  <c r="Y90" i="20" s="1"/>
  <c r="Q90" i="20"/>
  <c r="K90" i="20"/>
  <c r="G90" i="20"/>
  <c r="V89" i="20"/>
  <c r="Q89" i="20"/>
  <c r="K89" i="20"/>
  <c r="Y89" i="20"/>
  <c r="G89" i="20"/>
  <c r="V88" i="20"/>
  <c r="Q88" i="20"/>
  <c r="K88" i="20"/>
  <c r="Y88" i="20"/>
  <c r="G88" i="20"/>
  <c r="V87" i="20"/>
  <c r="Q87" i="20"/>
  <c r="K87" i="20"/>
  <c r="Y87" i="20"/>
  <c r="G87" i="20"/>
  <c r="V86" i="20"/>
  <c r="Q86" i="20"/>
  <c r="K86" i="20"/>
  <c r="Y86" i="20"/>
  <c r="G86" i="20"/>
  <c r="V85" i="20"/>
  <c r="Q85" i="20"/>
  <c r="K85" i="20"/>
  <c r="Y85" i="20"/>
  <c r="G85" i="20"/>
  <c r="V84" i="20"/>
  <c r="Y84" i="20" s="1"/>
  <c r="Q84" i="20"/>
  <c r="K84" i="20"/>
  <c r="G84" i="20"/>
  <c r="V83" i="20"/>
  <c r="Q83" i="20"/>
  <c r="K83" i="20"/>
  <c r="Y83" i="20"/>
  <c r="G83" i="20"/>
  <c r="V82" i="20"/>
  <c r="Y82" i="20" s="1"/>
  <c r="Q82" i="20"/>
  <c r="K82" i="20"/>
  <c r="G82" i="20"/>
  <c r="V81" i="20"/>
  <c r="U81" i="20"/>
  <c r="Q81" i="20"/>
  <c r="K81" i="20"/>
  <c r="Y81" i="20"/>
  <c r="G81" i="20"/>
  <c r="V80" i="20"/>
  <c r="Q80" i="20"/>
  <c r="K80" i="20"/>
  <c r="Y80" i="20"/>
  <c r="G80" i="20"/>
  <c r="V79" i="20"/>
  <c r="Q79" i="20"/>
  <c r="K79" i="20"/>
  <c r="G79" i="20"/>
  <c r="V78" i="20"/>
  <c r="U78" i="20"/>
  <c r="Q78" i="20"/>
  <c r="K78" i="20"/>
  <c r="Y78" i="20"/>
  <c r="G78" i="20"/>
  <c r="V77" i="20"/>
  <c r="Y77" i="20" s="1"/>
  <c r="Q77" i="20"/>
  <c r="K77" i="20"/>
  <c r="G77" i="20"/>
  <c r="V76" i="20"/>
  <c r="Q76" i="20"/>
  <c r="K76" i="20"/>
  <c r="Y76" i="20"/>
  <c r="G76" i="20"/>
  <c r="V75" i="20"/>
  <c r="Y75" i="20" s="1"/>
  <c r="Q75" i="20"/>
  <c r="K75" i="20"/>
  <c r="G75" i="20"/>
  <c r="V74" i="20"/>
  <c r="Q74" i="20"/>
  <c r="K74" i="20"/>
  <c r="Y74" i="20"/>
  <c r="G74" i="20"/>
  <c r="V73" i="20"/>
  <c r="Y73" i="20" s="1"/>
  <c r="Q73" i="20"/>
  <c r="K73" i="20"/>
  <c r="G73" i="20"/>
  <c r="V72" i="20"/>
  <c r="Q72" i="20"/>
  <c r="K72" i="20"/>
  <c r="Y72" i="20"/>
  <c r="G72" i="20"/>
  <c r="V71" i="20"/>
  <c r="Y71" i="20" s="1"/>
  <c r="Q71" i="20"/>
  <c r="K71" i="20"/>
  <c r="G71" i="20"/>
  <c r="V70" i="20"/>
  <c r="Q70" i="20"/>
  <c r="K70" i="20"/>
  <c r="Y70" i="20"/>
  <c r="G70" i="20"/>
  <c r="V69" i="20"/>
  <c r="Y69" i="20" s="1"/>
  <c r="Q69" i="20"/>
  <c r="K69" i="20"/>
  <c r="G69" i="20"/>
  <c r="V68" i="20"/>
  <c r="Q68" i="20"/>
  <c r="K68" i="20"/>
  <c r="Y68" i="20"/>
  <c r="G68" i="20"/>
  <c r="V67" i="20"/>
  <c r="Y67" i="20" s="1"/>
  <c r="Q67" i="20"/>
  <c r="K67" i="20"/>
  <c r="G67" i="20"/>
  <c r="V66" i="20"/>
  <c r="Q66" i="20"/>
  <c r="K66" i="20"/>
  <c r="Y66" i="20"/>
  <c r="G66" i="20"/>
  <c r="V65" i="20"/>
  <c r="Y65" i="20" s="1"/>
  <c r="Q65" i="20"/>
  <c r="K65" i="20"/>
  <c r="G65" i="20"/>
  <c r="V64" i="20"/>
  <c r="Q64" i="20"/>
  <c r="K64" i="20"/>
  <c r="Y64" i="20"/>
  <c r="G64" i="20"/>
  <c r="V63" i="20"/>
  <c r="Y63" i="20" s="1"/>
  <c r="Q63" i="20"/>
  <c r="K63" i="20"/>
  <c r="G63" i="20"/>
  <c r="V62" i="20"/>
  <c r="Q62" i="20"/>
  <c r="K62" i="20"/>
  <c r="Y62" i="20"/>
  <c r="G62" i="20"/>
  <c r="V61" i="20"/>
  <c r="Y61" i="20" s="1"/>
  <c r="Q61" i="20"/>
  <c r="K61" i="20"/>
  <c r="G61" i="20"/>
  <c r="V60" i="20"/>
  <c r="Q60" i="20"/>
  <c r="K60" i="20"/>
  <c r="Y60" i="20"/>
  <c r="G60" i="20"/>
  <c r="V59" i="20"/>
  <c r="Y59" i="20" s="1"/>
  <c r="Q59" i="20"/>
  <c r="K59" i="20"/>
  <c r="G59" i="20"/>
  <c r="V58" i="20"/>
  <c r="Q58" i="20"/>
  <c r="K58" i="20"/>
  <c r="Y58" i="20"/>
  <c r="G58" i="20"/>
  <c r="V57" i="20"/>
  <c r="Y57" i="20" s="1"/>
  <c r="Q57" i="20"/>
  <c r="K57" i="20"/>
  <c r="G57" i="20"/>
  <c r="V56" i="20"/>
  <c r="Q56" i="20"/>
  <c r="K56" i="20"/>
  <c r="Y56" i="20"/>
  <c r="G56" i="20"/>
  <c r="V55" i="20"/>
  <c r="Y55" i="20" s="1"/>
  <c r="Q55" i="20"/>
  <c r="K55" i="20"/>
  <c r="G55" i="20"/>
  <c r="V54" i="20"/>
  <c r="Q54" i="20"/>
  <c r="K54" i="20"/>
  <c r="Y54" i="20"/>
  <c r="G54" i="20"/>
  <c r="V53" i="20"/>
  <c r="Y53" i="20" s="1"/>
  <c r="Q53" i="20"/>
  <c r="K53" i="20"/>
  <c r="G53" i="20"/>
  <c r="V52" i="20"/>
  <c r="Q52" i="20"/>
  <c r="K52" i="20"/>
  <c r="Y52" i="20"/>
  <c r="G52" i="20"/>
  <c r="V51" i="20"/>
  <c r="Y51" i="20" s="1"/>
  <c r="Q51" i="20"/>
  <c r="K51" i="20"/>
  <c r="G51" i="20"/>
  <c r="V50" i="20"/>
  <c r="Q50" i="20"/>
  <c r="K50" i="20"/>
  <c r="Y50" i="20"/>
  <c r="G50" i="20"/>
  <c r="V49" i="20"/>
  <c r="Y49" i="20" s="1"/>
  <c r="Q49" i="20"/>
  <c r="K49" i="20"/>
  <c r="G49" i="20"/>
  <c r="V48" i="20"/>
  <c r="Q48" i="20"/>
  <c r="K48" i="20"/>
  <c r="Y48" i="20"/>
  <c r="G48" i="20"/>
  <c r="V47" i="20"/>
  <c r="Y47" i="20" s="1"/>
  <c r="Q47" i="20"/>
  <c r="K47" i="20"/>
  <c r="G47" i="20"/>
  <c r="V46" i="20"/>
  <c r="Q46" i="20"/>
  <c r="K46" i="20"/>
  <c r="Y46" i="20"/>
  <c r="G46" i="20"/>
  <c r="V45" i="20"/>
  <c r="Y45" i="20" s="1"/>
  <c r="Q45" i="20"/>
  <c r="K45" i="20"/>
  <c r="G45" i="20"/>
  <c r="V44" i="20"/>
  <c r="U44" i="20"/>
  <c r="Q44" i="20"/>
  <c r="K44" i="20"/>
  <c r="Y44" i="20"/>
  <c r="G44" i="20"/>
  <c r="V43" i="20"/>
  <c r="Q43" i="20"/>
  <c r="K43" i="20"/>
  <c r="Y43" i="20"/>
  <c r="G43" i="20"/>
  <c r="V42" i="20"/>
  <c r="Y42" i="20" s="1"/>
  <c r="Q42" i="20"/>
  <c r="K42" i="20"/>
  <c r="G42" i="20"/>
  <c r="V41" i="20"/>
  <c r="Q41" i="20"/>
  <c r="K41" i="20"/>
  <c r="Y41" i="20"/>
  <c r="G41" i="20"/>
  <c r="V40" i="20"/>
  <c r="Y40" i="20" s="1"/>
  <c r="Q40" i="20"/>
  <c r="K40" i="20"/>
  <c r="G40" i="20"/>
  <c r="V39" i="20"/>
  <c r="Q39" i="20"/>
  <c r="K39" i="20"/>
  <c r="Y39" i="20"/>
  <c r="G39" i="20"/>
  <c r="V38" i="20"/>
  <c r="U38" i="20"/>
  <c r="Q38" i="20"/>
  <c r="K38" i="20"/>
  <c r="Y38" i="20"/>
  <c r="G38" i="20"/>
  <c r="V37" i="20"/>
  <c r="Y37" i="20" s="1"/>
  <c r="Q37" i="20"/>
  <c r="K37" i="20"/>
  <c r="G37" i="20"/>
  <c r="V36" i="20"/>
  <c r="Q36" i="20"/>
  <c r="K36" i="20"/>
  <c r="Y36" i="20"/>
  <c r="G36" i="20"/>
  <c r="V35" i="20"/>
  <c r="Y35" i="20" s="1"/>
  <c r="Q35" i="20"/>
  <c r="K35" i="20"/>
  <c r="G35" i="20"/>
  <c r="V34" i="20"/>
  <c r="Q34" i="20"/>
  <c r="K34" i="20"/>
  <c r="Y34" i="20"/>
  <c r="G34" i="20"/>
  <c r="V33" i="20"/>
  <c r="Y33" i="20" s="1"/>
  <c r="Q33" i="20"/>
  <c r="K33" i="20"/>
  <c r="G33" i="20"/>
  <c r="V32" i="20"/>
  <c r="Q32" i="20"/>
  <c r="K32" i="20"/>
  <c r="Y32" i="20"/>
  <c r="G32" i="20"/>
  <c r="V31" i="20"/>
  <c r="U31" i="20"/>
  <c r="Q31" i="20"/>
  <c r="K31" i="20"/>
  <c r="Y31" i="20"/>
  <c r="G31" i="20"/>
  <c r="V30" i="20"/>
  <c r="Y30" i="20" s="1"/>
  <c r="Q30" i="20"/>
  <c r="K30" i="20"/>
  <c r="G30" i="20"/>
  <c r="V29" i="20"/>
  <c r="Q29" i="20"/>
  <c r="K29" i="20"/>
  <c r="Y29" i="20"/>
  <c r="G29" i="20"/>
  <c r="V28" i="20"/>
  <c r="Y28" i="20" s="1"/>
  <c r="Q28" i="20"/>
  <c r="K28" i="20"/>
  <c r="G28" i="20"/>
  <c r="V27" i="20"/>
  <c r="Q27" i="20"/>
  <c r="K27" i="20"/>
  <c r="Y27" i="20"/>
  <c r="G27" i="20"/>
  <c r="V26" i="20"/>
  <c r="Y26" i="20" s="1"/>
  <c r="Q26" i="20"/>
  <c r="K26" i="20"/>
  <c r="G26" i="20"/>
  <c r="V25" i="20"/>
  <c r="Q25" i="20"/>
  <c r="K25" i="20"/>
  <c r="Y25" i="20"/>
  <c r="G25" i="20"/>
  <c r="V24" i="20"/>
  <c r="Y24" i="20" s="1"/>
  <c r="Q24" i="20"/>
  <c r="K24" i="20"/>
  <c r="G24" i="20"/>
  <c r="V23" i="20"/>
  <c r="Q23" i="20"/>
  <c r="K23" i="20"/>
  <c r="Y23" i="20"/>
  <c r="G23" i="20"/>
  <c r="V22" i="20"/>
  <c r="Y22" i="20" s="1"/>
  <c r="Q22" i="20"/>
  <c r="K22" i="20"/>
  <c r="G22" i="20"/>
  <c r="V21" i="20"/>
  <c r="Q21" i="20"/>
  <c r="K21" i="20"/>
  <c r="Y21" i="20"/>
  <c r="G21" i="20"/>
  <c r="V20" i="20"/>
  <c r="Y20" i="20" s="1"/>
  <c r="Q20" i="20"/>
  <c r="K20" i="20"/>
  <c r="G20" i="20"/>
  <c r="V19" i="20"/>
  <c r="Q19" i="20"/>
  <c r="K19" i="20"/>
  <c r="Y19" i="20"/>
  <c r="G19" i="20"/>
  <c r="V18" i="20"/>
  <c r="Y18" i="20" s="1"/>
  <c r="Q18" i="20"/>
  <c r="K18" i="20"/>
  <c r="G18" i="20"/>
  <c r="V17" i="20"/>
  <c r="Q17" i="20"/>
  <c r="K17" i="20"/>
  <c r="Y17" i="20"/>
  <c r="G17" i="20"/>
  <c r="V16" i="20"/>
  <c r="Y16" i="20" s="1"/>
  <c r="Q16" i="20"/>
  <c r="K16" i="20"/>
  <c r="G16" i="20"/>
  <c r="V15" i="20"/>
  <c r="Q15" i="20"/>
  <c r="K15" i="20"/>
  <c r="Y15" i="20"/>
  <c r="G15" i="20"/>
  <c r="V14" i="20"/>
  <c r="Y14" i="20" s="1"/>
  <c r="Q14" i="20"/>
  <c r="K14" i="20"/>
  <c r="G14" i="20"/>
  <c r="V13" i="20"/>
  <c r="Q13" i="20"/>
  <c r="K13" i="20"/>
  <c r="Y13" i="20"/>
  <c r="G13" i="20"/>
  <c r="V12" i="20"/>
  <c r="Y12" i="20" s="1"/>
  <c r="Q12" i="20"/>
  <c r="K12" i="20"/>
  <c r="G12" i="20"/>
  <c r="V11" i="20"/>
  <c r="Q11" i="20"/>
  <c r="K11" i="20"/>
  <c r="Y11" i="20"/>
  <c r="G11" i="20"/>
  <c r="V10" i="20"/>
  <c r="Y10" i="20" s="1"/>
  <c r="Q10" i="20"/>
  <c r="K10" i="20"/>
  <c r="G10" i="20"/>
  <c r="V9" i="20"/>
  <c r="Q9" i="20"/>
  <c r="K9" i="20"/>
  <c r="Y9" i="20"/>
  <c r="G9" i="20"/>
  <c r="V8" i="20"/>
  <c r="Y8" i="20" s="1"/>
  <c r="Q8" i="20"/>
  <c r="K8" i="20"/>
  <c r="G8" i="20"/>
  <c r="AC99" i="20"/>
  <c r="Z99" i="20"/>
  <c r="X99" i="20"/>
  <c r="W99" i="20"/>
  <c r="V7" i="20"/>
  <c r="V99" i="20" s="1"/>
  <c r="R99" i="20"/>
  <c r="P99" i="20"/>
  <c r="O99" i="20"/>
  <c r="Q99" i="20" s="1"/>
  <c r="K7" i="20"/>
  <c r="K99" i="20" s="1"/>
  <c r="J99" i="20"/>
  <c r="I99" i="20"/>
  <c r="H99" i="20"/>
  <c r="G7" i="20"/>
  <c r="B6" i="20"/>
  <c r="C6" i="20" s="1"/>
  <c r="D6" i="20" s="1"/>
  <c r="E6" i="20" s="1"/>
  <c r="F6" i="20" s="1"/>
  <c r="G6" i="20" s="1"/>
  <c r="H6" i="20" s="1"/>
  <c r="I6" i="20" s="1"/>
  <c r="J6" i="20" s="1"/>
  <c r="K6" i="20" s="1"/>
  <c r="Y99" i="20" l="1"/>
  <c r="N99" i="20"/>
  <c r="N7" i="20"/>
  <c r="S99" i="20"/>
  <c r="Q7" i="20"/>
  <c r="S7" i="20"/>
  <c r="T7" i="20"/>
  <c r="U7" i="20"/>
  <c r="Y7" i="20"/>
  <c r="N8" i="20"/>
  <c r="S8" i="20"/>
  <c r="T8" i="20"/>
  <c r="AA8" i="20" s="1"/>
  <c r="N9" i="20"/>
  <c r="S9" i="20"/>
  <c r="T9" i="20"/>
  <c r="AA9" i="20" s="1"/>
  <c r="N10" i="20"/>
  <c r="S10" i="20"/>
  <c r="T10" i="20"/>
  <c r="AA10" i="20" s="1"/>
  <c r="N11" i="20"/>
  <c r="S11" i="20"/>
  <c r="T11" i="20"/>
  <c r="AA11" i="20" s="1"/>
  <c r="N12" i="20"/>
  <c r="S12" i="20"/>
  <c r="T12" i="20"/>
  <c r="AA12" i="20" s="1"/>
  <c r="N13" i="20"/>
  <c r="S13" i="20"/>
  <c r="T13" i="20"/>
  <c r="AA13" i="20" s="1"/>
  <c r="N14" i="20"/>
  <c r="S14" i="20"/>
  <c r="T14" i="20"/>
  <c r="AA14" i="20" s="1"/>
  <c r="N15" i="20"/>
  <c r="S15" i="20"/>
  <c r="T15" i="20"/>
  <c r="AA15" i="20" s="1"/>
  <c r="N16" i="20"/>
  <c r="S16" i="20"/>
  <c r="T16" i="20"/>
  <c r="AA16" i="20" s="1"/>
  <c r="N17" i="20"/>
  <c r="S17" i="20"/>
  <c r="T17" i="20"/>
  <c r="AA17" i="20" s="1"/>
  <c r="N18" i="20"/>
  <c r="S18" i="20"/>
  <c r="T18" i="20"/>
  <c r="AA18" i="20" s="1"/>
  <c r="N19" i="20"/>
  <c r="S19" i="20"/>
  <c r="T19" i="20"/>
  <c r="AA19" i="20" s="1"/>
  <c r="N20" i="20"/>
  <c r="S20" i="20"/>
  <c r="T20" i="20"/>
  <c r="AA20" i="20" s="1"/>
  <c r="N21" i="20"/>
  <c r="S21" i="20"/>
  <c r="T21" i="20"/>
  <c r="AA21" i="20" s="1"/>
  <c r="N22" i="20"/>
  <c r="S22" i="20"/>
  <c r="T22" i="20"/>
  <c r="AA22" i="20" s="1"/>
  <c r="N23" i="20"/>
  <c r="S23" i="20"/>
  <c r="T23" i="20"/>
  <c r="AA23" i="20" s="1"/>
  <c r="N24" i="20"/>
  <c r="S24" i="20"/>
  <c r="T24" i="20"/>
  <c r="AA24" i="20" s="1"/>
  <c r="N25" i="20"/>
  <c r="S25" i="20"/>
  <c r="T25" i="20"/>
  <c r="AA25" i="20" s="1"/>
  <c r="N26" i="20"/>
  <c r="S26" i="20"/>
  <c r="T26" i="20"/>
  <c r="AA26" i="20" s="1"/>
  <c r="N27" i="20"/>
  <c r="S27" i="20"/>
  <c r="T27" i="20"/>
  <c r="AA27" i="20" s="1"/>
  <c r="N28" i="20"/>
  <c r="S28" i="20"/>
  <c r="T28" i="20"/>
  <c r="AA28" i="20" s="1"/>
  <c r="N29" i="20"/>
  <c r="S29" i="20"/>
  <c r="T29" i="20"/>
  <c r="AA29" i="20" s="1"/>
  <c r="N30" i="20"/>
  <c r="S30" i="20"/>
  <c r="T30" i="20"/>
  <c r="AA30" i="20" s="1"/>
  <c r="N31" i="20"/>
  <c r="S31" i="20"/>
  <c r="T31" i="20"/>
  <c r="AA31" i="20" s="1"/>
  <c r="N32" i="20"/>
  <c r="S32" i="20"/>
  <c r="T32" i="20"/>
  <c r="AA32" i="20" s="1"/>
  <c r="N33" i="20"/>
  <c r="S33" i="20"/>
  <c r="T33" i="20"/>
  <c r="AA33" i="20" s="1"/>
  <c r="N34" i="20"/>
  <c r="S34" i="20"/>
  <c r="T34" i="20"/>
  <c r="AA34" i="20" s="1"/>
  <c r="N35" i="20"/>
  <c r="S35" i="20"/>
  <c r="T35" i="20"/>
  <c r="AA35" i="20" s="1"/>
  <c r="N36" i="20"/>
  <c r="S36" i="20"/>
  <c r="T36" i="20"/>
  <c r="AA36" i="20" s="1"/>
  <c r="N37" i="20"/>
  <c r="S37" i="20"/>
  <c r="T37" i="20"/>
  <c r="AA37" i="20" s="1"/>
  <c r="N38" i="20"/>
  <c r="S38" i="20"/>
  <c r="T38" i="20"/>
  <c r="AA38" i="20" s="1"/>
  <c r="N39" i="20"/>
  <c r="S39" i="20"/>
  <c r="T39" i="20"/>
  <c r="AA39" i="20" s="1"/>
  <c r="N40" i="20"/>
  <c r="S40" i="20"/>
  <c r="T40" i="20"/>
  <c r="AA40" i="20" s="1"/>
  <c r="N41" i="20"/>
  <c r="S41" i="20"/>
  <c r="T41" i="20"/>
  <c r="AA41" i="20" s="1"/>
  <c r="N42" i="20"/>
  <c r="S42" i="20"/>
  <c r="T42" i="20"/>
  <c r="AA42" i="20" s="1"/>
  <c r="N43" i="20"/>
  <c r="S43" i="20"/>
  <c r="T43" i="20"/>
  <c r="AA43" i="20" s="1"/>
  <c r="N44" i="20"/>
  <c r="S44" i="20"/>
  <c r="T44" i="20"/>
  <c r="AA44" i="20" s="1"/>
  <c r="N45" i="20"/>
  <c r="S45" i="20"/>
  <c r="T45" i="20"/>
  <c r="AA45" i="20" s="1"/>
  <c r="N46" i="20"/>
  <c r="S46" i="20"/>
  <c r="T46" i="20"/>
  <c r="AA46" i="20" s="1"/>
  <c r="N47" i="20"/>
  <c r="S47" i="20"/>
  <c r="T47" i="20"/>
  <c r="AA47" i="20" s="1"/>
  <c r="N48" i="20"/>
  <c r="S48" i="20"/>
  <c r="T48" i="20"/>
  <c r="AA48" i="20" s="1"/>
  <c r="N49" i="20"/>
  <c r="S49" i="20"/>
  <c r="T49" i="20"/>
  <c r="AA49" i="20" s="1"/>
  <c r="N50" i="20"/>
  <c r="S50" i="20"/>
  <c r="T50" i="20"/>
  <c r="AA50" i="20" s="1"/>
  <c r="AB50" i="20"/>
  <c r="N51" i="20"/>
  <c r="S51" i="20"/>
  <c r="T51" i="20"/>
  <c r="AA51" i="20" s="1"/>
  <c r="N52" i="20"/>
  <c r="S52" i="20"/>
  <c r="T52" i="20"/>
  <c r="AA52" i="20" s="1"/>
  <c r="N53" i="20"/>
  <c r="S53" i="20"/>
  <c r="T53" i="20"/>
  <c r="AA53" i="20" s="1"/>
  <c r="N54" i="20"/>
  <c r="S54" i="20"/>
  <c r="T54" i="20"/>
  <c r="AA54" i="20" s="1"/>
  <c r="N55" i="20"/>
  <c r="S55" i="20"/>
  <c r="T55" i="20"/>
  <c r="AA55" i="20" s="1"/>
  <c r="N56" i="20"/>
  <c r="S56" i="20"/>
  <c r="T56" i="20"/>
  <c r="AA56" i="20" s="1"/>
  <c r="N57" i="20"/>
  <c r="S57" i="20"/>
  <c r="T57" i="20"/>
  <c r="AA57" i="20" s="1"/>
  <c r="N58" i="20"/>
  <c r="S58" i="20"/>
  <c r="T58" i="20"/>
  <c r="AA58" i="20" s="1"/>
  <c r="N59" i="20"/>
  <c r="S59" i="20"/>
  <c r="T59" i="20"/>
  <c r="AA59" i="20" s="1"/>
  <c r="N60" i="20"/>
  <c r="S60" i="20"/>
  <c r="T60" i="20"/>
  <c r="AA60" i="20" s="1"/>
  <c r="N61" i="20"/>
  <c r="S61" i="20"/>
  <c r="T61" i="20"/>
  <c r="AA61" i="20" s="1"/>
  <c r="N62" i="20"/>
  <c r="S62" i="20"/>
  <c r="T62" i="20"/>
  <c r="AA62" i="20" s="1"/>
  <c r="N63" i="20"/>
  <c r="S63" i="20"/>
  <c r="T63" i="20"/>
  <c r="AA63" i="20" s="1"/>
  <c r="N64" i="20"/>
  <c r="S64" i="20"/>
  <c r="T64" i="20"/>
  <c r="AA64" i="20" s="1"/>
  <c r="N65" i="20"/>
  <c r="S65" i="20"/>
  <c r="T65" i="20"/>
  <c r="AA65" i="20" s="1"/>
  <c r="N66" i="20"/>
  <c r="S66" i="20"/>
  <c r="T66" i="20"/>
  <c r="AA66" i="20" s="1"/>
  <c r="N67" i="20"/>
  <c r="S67" i="20"/>
  <c r="T67" i="20"/>
  <c r="AA67" i="20" s="1"/>
  <c r="N68" i="20"/>
  <c r="S68" i="20"/>
  <c r="T68" i="20"/>
  <c r="AA68" i="20" s="1"/>
  <c r="N69" i="20"/>
  <c r="S69" i="20"/>
  <c r="T69" i="20"/>
  <c r="AA69" i="20" s="1"/>
  <c r="N70" i="20"/>
  <c r="S70" i="20"/>
  <c r="T70" i="20"/>
  <c r="AA70" i="20" s="1"/>
  <c r="N71" i="20"/>
  <c r="S71" i="20"/>
  <c r="T71" i="20"/>
  <c r="AA71" i="20" s="1"/>
  <c r="N72" i="20"/>
  <c r="S72" i="20"/>
  <c r="T72" i="20"/>
  <c r="AA72" i="20" s="1"/>
  <c r="N73" i="20"/>
  <c r="S73" i="20"/>
  <c r="T73" i="20"/>
  <c r="AA73" i="20" s="1"/>
  <c r="N74" i="20"/>
  <c r="S74" i="20"/>
  <c r="T74" i="20"/>
  <c r="AA74" i="20" s="1"/>
  <c r="N75" i="20"/>
  <c r="S75" i="20"/>
  <c r="T75" i="20"/>
  <c r="AA75" i="20" s="1"/>
  <c r="N76" i="20"/>
  <c r="S76" i="20"/>
  <c r="T76" i="20"/>
  <c r="AA76" i="20" s="1"/>
  <c r="N77" i="20"/>
  <c r="S77" i="20"/>
  <c r="T77" i="20"/>
  <c r="AA77" i="20" s="1"/>
  <c r="N78" i="20"/>
  <c r="S78" i="20"/>
  <c r="T78" i="20"/>
  <c r="AA78" i="20" s="1"/>
  <c r="Y79" i="20"/>
  <c r="N79" i="20"/>
  <c r="S79" i="20"/>
  <c r="T79" i="20"/>
  <c r="AA79" i="20" s="1"/>
  <c r="N80" i="20"/>
  <c r="S80" i="20"/>
  <c r="T80" i="20"/>
  <c r="AA80" i="20" s="1"/>
  <c r="N81" i="20"/>
  <c r="S81" i="20"/>
  <c r="T81" i="20"/>
  <c r="AA81" i="20" s="1"/>
  <c r="N82" i="20"/>
  <c r="S82" i="20"/>
  <c r="T82" i="20"/>
  <c r="AA82" i="20" s="1"/>
  <c r="N83" i="20"/>
  <c r="S83" i="20"/>
  <c r="T83" i="20"/>
  <c r="AA83" i="20" s="1"/>
  <c r="N84" i="20"/>
  <c r="S84" i="20"/>
  <c r="T84" i="20"/>
  <c r="AA84" i="20" s="1"/>
  <c r="N85" i="20"/>
  <c r="S85" i="20"/>
  <c r="T85" i="20"/>
  <c r="AA85" i="20" s="1"/>
  <c r="N86" i="20"/>
  <c r="S86" i="20"/>
  <c r="T86" i="20"/>
  <c r="AA86" i="20" s="1"/>
  <c r="N87" i="20"/>
  <c r="S87" i="20"/>
  <c r="T87" i="20"/>
  <c r="AA87" i="20" s="1"/>
  <c r="N88" i="20"/>
  <c r="S88" i="20"/>
  <c r="T88" i="20"/>
  <c r="AA88" i="20" s="1"/>
  <c r="N89" i="20"/>
  <c r="S89" i="20"/>
  <c r="T89" i="20"/>
  <c r="AA89" i="20" s="1"/>
  <c r="N90" i="20"/>
  <c r="S90" i="20"/>
  <c r="T90" i="20"/>
  <c r="AA90" i="20" s="1"/>
  <c r="N91" i="20"/>
  <c r="S91" i="20"/>
  <c r="T91" i="20"/>
  <c r="AA91" i="20" s="1"/>
  <c r="N92" i="20"/>
  <c r="S92" i="20"/>
  <c r="T92" i="20"/>
  <c r="AA92" i="20" s="1"/>
  <c r="N93" i="20"/>
  <c r="S93" i="20"/>
  <c r="T93" i="20"/>
  <c r="AA93" i="20" s="1"/>
  <c r="N94" i="20"/>
  <c r="S94" i="20"/>
  <c r="T94" i="20"/>
  <c r="AA94" i="20" s="1"/>
  <c r="N95" i="20"/>
  <c r="S95" i="20"/>
  <c r="T95" i="20"/>
  <c r="AA95" i="20" s="1"/>
  <c r="N96" i="20"/>
  <c r="S96" i="20"/>
  <c r="T96" i="20"/>
  <c r="AA96" i="20" s="1"/>
  <c r="N97" i="20"/>
  <c r="S97" i="20"/>
  <c r="T97" i="20"/>
  <c r="AA97" i="20" s="1"/>
  <c r="N98" i="20"/>
  <c r="S98" i="20"/>
  <c r="T98" i="20"/>
  <c r="AA98" i="20" s="1"/>
  <c r="L6" i="20"/>
  <c r="M6" i="20" s="1"/>
  <c r="N6" i="20" s="1"/>
  <c r="O6" i="20" s="1"/>
  <c r="P6" i="20" s="1"/>
  <c r="N4" i="20"/>
  <c r="M99" i="19"/>
  <c r="L99" i="19"/>
  <c r="V98" i="19"/>
  <c r="Q98" i="19"/>
  <c r="K98" i="19"/>
  <c r="Y98" i="19"/>
  <c r="G98" i="19"/>
  <c r="V97" i="19"/>
  <c r="Y97" i="19" s="1"/>
  <c r="Q97" i="19"/>
  <c r="K97" i="19"/>
  <c r="G97" i="19"/>
  <c r="V96" i="19"/>
  <c r="Q96" i="19"/>
  <c r="K96" i="19"/>
  <c r="Y96" i="19"/>
  <c r="G96" i="19"/>
  <c r="V95" i="19"/>
  <c r="Y95" i="19" s="1"/>
  <c r="Q95" i="19"/>
  <c r="K95" i="19"/>
  <c r="G95" i="19"/>
  <c r="V94" i="19"/>
  <c r="Q94" i="19"/>
  <c r="K94" i="19"/>
  <c r="Y94" i="19"/>
  <c r="G94" i="19"/>
  <c r="V93" i="19"/>
  <c r="Y93" i="19" s="1"/>
  <c r="Q93" i="19"/>
  <c r="K93" i="19"/>
  <c r="G93" i="19"/>
  <c r="V92" i="19"/>
  <c r="Q92" i="19"/>
  <c r="K92" i="19"/>
  <c r="Y92" i="19"/>
  <c r="G92" i="19"/>
  <c r="V91" i="19"/>
  <c r="Y91" i="19" s="1"/>
  <c r="Q91" i="19"/>
  <c r="K91" i="19"/>
  <c r="G91" i="19"/>
  <c r="V90" i="19"/>
  <c r="Q90" i="19"/>
  <c r="K90" i="19"/>
  <c r="Y90" i="19"/>
  <c r="G90" i="19"/>
  <c r="V89" i="19"/>
  <c r="Y89" i="19" s="1"/>
  <c r="Q89" i="19"/>
  <c r="K89" i="19"/>
  <c r="G89" i="19"/>
  <c r="V88" i="19"/>
  <c r="Q88" i="19"/>
  <c r="K88" i="19"/>
  <c r="Y88" i="19"/>
  <c r="G88" i="19"/>
  <c r="V87" i="19"/>
  <c r="Y87" i="19" s="1"/>
  <c r="Q87" i="19"/>
  <c r="K87" i="19"/>
  <c r="G87" i="19"/>
  <c r="V86" i="19"/>
  <c r="Q86" i="19"/>
  <c r="K86" i="19"/>
  <c r="Y86" i="19"/>
  <c r="G86" i="19"/>
  <c r="V85" i="19"/>
  <c r="Y85" i="19" s="1"/>
  <c r="Q85" i="19"/>
  <c r="K85" i="19"/>
  <c r="G85" i="19"/>
  <c r="V84" i="19"/>
  <c r="Q84" i="19"/>
  <c r="K84" i="19"/>
  <c r="Y84" i="19"/>
  <c r="G84" i="19"/>
  <c r="V83" i="19"/>
  <c r="Y83" i="19" s="1"/>
  <c r="Q83" i="19"/>
  <c r="K83" i="19"/>
  <c r="G83" i="19"/>
  <c r="V82" i="19"/>
  <c r="Q82" i="19"/>
  <c r="K82" i="19"/>
  <c r="Y82" i="19"/>
  <c r="G82" i="19"/>
  <c r="V81" i="19"/>
  <c r="U81" i="19"/>
  <c r="Q81" i="19"/>
  <c r="K81" i="19"/>
  <c r="Y81" i="19"/>
  <c r="G81" i="19"/>
  <c r="V80" i="19"/>
  <c r="Y80" i="19" s="1"/>
  <c r="Q80" i="19"/>
  <c r="K80" i="19"/>
  <c r="G80" i="19"/>
  <c r="V79" i="19"/>
  <c r="Q79" i="19"/>
  <c r="K79" i="19"/>
  <c r="G79" i="19"/>
  <c r="V78" i="19"/>
  <c r="U78" i="19"/>
  <c r="Q78" i="19"/>
  <c r="K78" i="19"/>
  <c r="Y78" i="19"/>
  <c r="G78" i="19"/>
  <c r="V77" i="19"/>
  <c r="Q77" i="19"/>
  <c r="K77" i="19"/>
  <c r="Y77" i="19"/>
  <c r="G77" i="19"/>
  <c r="V76" i="19"/>
  <c r="Y76" i="19" s="1"/>
  <c r="Q76" i="19"/>
  <c r="K76" i="19"/>
  <c r="G76" i="19"/>
  <c r="V75" i="19"/>
  <c r="Q75" i="19"/>
  <c r="K75" i="19"/>
  <c r="Y75" i="19"/>
  <c r="G75" i="19"/>
  <c r="V74" i="19"/>
  <c r="Y74" i="19" s="1"/>
  <c r="Q74" i="19"/>
  <c r="K74" i="19"/>
  <c r="G74" i="19"/>
  <c r="V73" i="19"/>
  <c r="Q73" i="19"/>
  <c r="K73" i="19"/>
  <c r="Y73" i="19"/>
  <c r="G73" i="19"/>
  <c r="V72" i="19"/>
  <c r="Y72" i="19" s="1"/>
  <c r="Q72" i="19"/>
  <c r="K72" i="19"/>
  <c r="G72" i="19"/>
  <c r="V71" i="19"/>
  <c r="Q71" i="19"/>
  <c r="K71" i="19"/>
  <c r="Y71" i="19"/>
  <c r="G71" i="19"/>
  <c r="V70" i="19"/>
  <c r="Y70" i="19" s="1"/>
  <c r="Q70" i="19"/>
  <c r="K70" i="19"/>
  <c r="G70" i="19"/>
  <c r="V69" i="19"/>
  <c r="Q69" i="19"/>
  <c r="K69" i="19"/>
  <c r="Y69" i="19"/>
  <c r="G69" i="19"/>
  <c r="V68" i="19"/>
  <c r="Y68" i="19" s="1"/>
  <c r="Q68" i="19"/>
  <c r="K68" i="19"/>
  <c r="G68" i="19"/>
  <c r="V67" i="19"/>
  <c r="Q67" i="19"/>
  <c r="K67" i="19"/>
  <c r="Y67" i="19"/>
  <c r="G67" i="19"/>
  <c r="V66" i="19"/>
  <c r="Y66" i="19" s="1"/>
  <c r="Q66" i="19"/>
  <c r="K66" i="19"/>
  <c r="G66" i="19"/>
  <c r="V65" i="19"/>
  <c r="Q65" i="19"/>
  <c r="K65" i="19"/>
  <c r="Y65" i="19"/>
  <c r="G65" i="19"/>
  <c r="V64" i="19"/>
  <c r="Y64" i="19" s="1"/>
  <c r="Q64" i="19"/>
  <c r="K64" i="19"/>
  <c r="G64" i="19"/>
  <c r="V63" i="19"/>
  <c r="Q63" i="19"/>
  <c r="K63" i="19"/>
  <c r="Y63" i="19"/>
  <c r="G63" i="19"/>
  <c r="V62" i="19"/>
  <c r="Y62" i="19" s="1"/>
  <c r="Q62" i="19"/>
  <c r="K62" i="19"/>
  <c r="G62" i="19"/>
  <c r="V61" i="19"/>
  <c r="Q61" i="19"/>
  <c r="K61" i="19"/>
  <c r="Y61" i="19"/>
  <c r="G61" i="19"/>
  <c r="V60" i="19"/>
  <c r="Y60" i="19" s="1"/>
  <c r="Q60" i="19"/>
  <c r="K60" i="19"/>
  <c r="G60" i="19"/>
  <c r="V59" i="19"/>
  <c r="Q59" i="19"/>
  <c r="K59" i="19"/>
  <c r="Y59" i="19"/>
  <c r="G59" i="19"/>
  <c r="V58" i="19"/>
  <c r="Y58" i="19" s="1"/>
  <c r="Q58" i="19"/>
  <c r="K58" i="19"/>
  <c r="G58" i="19"/>
  <c r="V57" i="19"/>
  <c r="Q57" i="19"/>
  <c r="K57" i="19"/>
  <c r="Y57" i="19"/>
  <c r="G57" i="19"/>
  <c r="V56" i="19"/>
  <c r="Y56" i="19" s="1"/>
  <c r="Q56" i="19"/>
  <c r="K56" i="19"/>
  <c r="G56" i="19"/>
  <c r="V55" i="19"/>
  <c r="Q55" i="19"/>
  <c r="K55" i="19"/>
  <c r="Y55" i="19"/>
  <c r="G55" i="19"/>
  <c r="V54" i="19"/>
  <c r="Y54" i="19" s="1"/>
  <c r="Q54" i="19"/>
  <c r="K54" i="19"/>
  <c r="G54" i="19"/>
  <c r="V53" i="19"/>
  <c r="Q53" i="19"/>
  <c r="K53" i="19"/>
  <c r="Y53" i="19"/>
  <c r="G53" i="19"/>
  <c r="V52" i="19"/>
  <c r="Y52" i="19" s="1"/>
  <c r="Q52" i="19"/>
  <c r="K52" i="19"/>
  <c r="G52" i="19"/>
  <c r="V51" i="19"/>
  <c r="Q51" i="19"/>
  <c r="K51" i="19"/>
  <c r="Y51" i="19"/>
  <c r="G51" i="19"/>
  <c r="V50" i="19"/>
  <c r="Y50" i="19" s="1"/>
  <c r="Q50" i="19"/>
  <c r="K50" i="19"/>
  <c r="G50" i="19"/>
  <c r="V49" i="19"/>
  <c r="Q49" i="19"/>
  <c r="K49" i="19"/>
  <c r="Y49" i="19"/>
  <c r="G49" i="19"/>
  <c r="V48" i="19"/>
  <c r="Y48" i="19" s="1"/>
  <c r="Q48" i="19"/>
  <c r="K48" i="19"/>
  <c r="G48" i="19"/>
  <c r="V47" i="19"/>
  <c r="Q47" i="19"/>
  <c r="K47" i="19"/>
  <c r="Y47" i="19"/>
  <c r="G47" i="19"/>
  <c r="V46" i="19"/>
  <c r="Y46" i="19" s="1"/>
  <c r="Q46" i="19"/>
  <c r="K46" i="19"/>
  <c r="G46" i="19"/>
  <c r="V45" i="19"/>
  <c r="Q45" i="19"/>
  <c r="K45" i="19"/>
  <c r="Y45" i="19"/>
  <c r="G45" i="19"/>
  <c r="V44" i="19"/>
  <c r="U44" i="19"/>
  <c r="Q44" i="19"/>
  <c r="K44" i="19"/>
  <c r="Y44" i="19"/>
  <c r="G44" i="19"/>
  <c r="V43" i="19"/>
  <c r="Y43" i="19" s="1"/>
  <c r="Q43" i="19"/>
  <c r="K43" i="19"/>
  <c r="G43" i="19"/>
  <c r="V42" i="19"/>
  <c r="Q42" i="19"/>
  <c r="K42" i="19"/>
  <c r="Y42" i="19"/>
  <c r="G42" i="19"/>
  <c r="V41" i="19"/>
  <c r="Y41" i="19" s="1"/>
  <c r="Q41" i="19"/>
  <c r="K41" i="19"/>
  <c r="G41" i="19"/>
  <c r="V40" i="19"/>
  <c r="Q40" i="19"/>
  <c r="K40" i="19"/>
  <c r="Y40" i="19"/>
  <c r="G40" i="19"/>
  <c r="V39" i="19"/>
  <c r="Y39" i="19" s="1"/>
  <c r="Q39" i="19"/>
  <c r="K39" i="19"/>
  <c r="G39" i="19"/>
  <c r="V38" i="19"/>
  <c r="U38" i="19"/>
  <c r="Q38" i="19"/>
  <c r="K38" i="19"/>
  <c r="Y38" i="19"/>
  <c r="G38" i="19"/>
  <c r="V37" i="19"/>
  <c r="Q37" i="19"/>
  <c r="K37" i="19"/>
  <c r="Y37" i="19"/>
  <c r="G37" i="19"/>
  <c r="V36" i="19"/>
  <c r="Y36" i="19" s="1"/>
  <c r="Q36" i="19"/>
  <c r="K36" i="19"/>
  <c r="G36" i="19"/>
  <c r="V35" i="19"/>
  <c r="Q35" i="19"/>
  <c r="K35" i="19"/>
  <c r="Y35" i="19"/>
  <c r="G35" i="19"/>
  <c r="V34" i="19"/>
  <c r="Y34" i="19" s="1"/>
  <c r="Q34" i="19"/>
  <c r="K34" i="19"/>
  <c r="G34" i="19"/>
  <c r="V33" i="19"/>
  <c r="Q33" i="19"/>
  <c r="K33" i="19"/>
  <c r="Y33" i="19"/>
  <c r="G33" i="19"/>
  <c r="V32" i="19"/>
  <c r="Y32" i="19" s="1"/>
  <c r="Q32" i="19"/>
  <c r="K32" i="19"/>
  <c r="G32" i="19"/>
  <c r="V31" i="19"/>
  <c r="U31" i="19"/>
  <c r="Q31" i="19"/>
  <c r="K31" i="19"/>
  <c r="Y31" i="19"/>
  <c r="G31" i="19"/>
  <c r="V30" i="19"/>
  <c r="Q30" i="19"/>
  <c r="K30" i="19"/>
  <c r="Y30" i="19"/>
  <c r="G30" i="19"/>
  <c r="V29" i="19"/>
  <c r="Y29" i="19" s="1"/>
  <c r="Q29" i="19"/>
  <c r="K29" i="19"/>
  <c r="G29" i="19"/>
  <c r="V28" i="19"/>
  <c r="Q28" i="19"/>
  <c r="K28" i="19"/>
  <c r="Y28" i="19"/>
  <c r="G28" i="19"/>
  <c r="V27" i="19"/>
  <c r="Y27" i="19" s="1"/>
  <c r="Q27" i="19"/>
  <c r="K27" i="19"/>
  <c r="G27" i="19"/>
  <c r="V26" i="19"/>
  <c r="Q26" i="19"/>
  <c r="K26" i="19"/>
  <c r="Y26" i="19"/>
  <c r="G26" i="19"/>
  <c r="V25" i="19"/>
  <c r="Y25" i="19" s="1"/>
  <c r="Q25" i="19"/>
  <c r="K25" i="19"/>
  <c r="G25" i="19"/>
  <c r="V24" i="19"/>
  <c r="Q24" i="19"/>
  <c r="K24" i="19"/>
  <c r="Y24" i="19"/>
  <c r="G24" i="19"/>
  <c r="V23" i="19"/>
  <c r="Y23" i="19" s="1"/>
  <c r="Q23" i="19"/>
  <c r="K23" i="19"/>
  <c r="G23" i="19"/>
  <c r="V22" i="19"/>
  <c r="Q22" i="19"/>
  <c r="K22" i="19"/>
  <c r="Y22" i="19"/>
  <c r="G22" i="19"/>
  <c r="V21" i="19"/>
  <c r="Y21" i="19" s="1"/>
  <c r="Q21" i="19"/>
  <c r="K21" i="19"/>
  <c r="G21" i="19"/>
  <c r="V20" i="19"/>
  <c r="Q20" i="19"/>
  <c r="K20" i="19"/>
  <c r="Y20" i="19"/>
  <c r="G20" i="19"/>
  <c r="V19" i="19"/>
  <c r="Y19" i="19" s="1"/>
  <c r="Q19" i="19"/>
  <c r="K19" i="19"/>
  <c r="G19" i="19"/>
  <c r="V18" i="19"/>
  <c r="Q18" i="19"/>
  <c r="K18" i="19"/>
  <c r="Y18" i="19"/>
  <c r="G18" i="19"/>
  <c r="V17" i="19"/>
  <c r="Y17" i="19" s="1"/>
  <c r="Q17" i="19"/>
  <c r="K17" i="19"/>
  <c r="G17" i="19"/>
  <c r="V16" i="19"/>
  <c r="Q16" i="19"/>
  <c r="K16" i="19"/>
  <c r="Y16" i="19"/>
  <c r="G16" i="19"/>
  <c r="V15" i="19"/>
  <c r="Y15" i="19" s="1"/>
  <c r="Q15" i="19"/>
  <c r="K15" i="19"/>
  <c r="G15" i="19"/>
  <c r="V14" i="19"/>
  <c r="Q14" i="19"/>
  <c r="K14" i="19"/>
  <c r="Y14" i="19"/>
  <c r="G14" i="19"/>
  <c r="V13" i="19"/>
  <c r="Y13" i="19" s="1"/>
  <c r="Q13" i="19"/>
  <c r="K13" i="19"/>
  <c r="G13" i="19"/>
  <c r="V12" i="19"/>
  <c r="Q12" i="19"/>
  <c r="K12" i="19"/>
  <c r="Y12" i="19"/>
  <c r="G12" i="19"/>
  <c r="V11" i="19"/>
  <c r="Y11" i="19" s="1"/>
  <c r="Q11" i="19"/>
  <c r="K11" i="19"/>
  <c r="G11" i="19"/>
  <c r="V10" i="19"/>
  <c r="Q10" i="19"/>
  <c r="K10" i="19"/>
  <c r="Y10" i="19"/>
  <c r="G10" i="19"/>
  <c r="V9" i="19"/>
  <c r="Y9" i="19" s="1"/>
  <c r="Q9" i="19"/>
  <c r="K9" i="19"/>
  <c r="G9" i="19"/>
  <c r="V8" i="19"/>
  <c r="Q8" i="19"/>
  <c r="K8" i="19"/>
  <c r="Y8" i="19"/>
  <c r="G8" i="19"/>
  <c r="AC99" i="19"/>
  <c r="Z99" i="19"/>
  <c r="X99" i="19"/>
  <c r="W99" i="19"/>
  <c r="V7" i="19"/>
  <c r="V99" i="19" s="1"/>
  <c r="R99" i="19"/>
  <c r="P99" i="19"/>
  <c r="O99" i="19"/>
  <c r="K7" i="19"/>
  <c r="K99" i="19" s="1"/>
  <c r="J99" i="19"/>
  <c r="I99" i="19"/>
  <c r="H99" i="19"/>
  <c r="G7" i="19"/>
  <c r="B6" i="19"/>
  <c r="C6" i="19" s="1"/>
  <c r="D6" i="19" s="1"/>
  <c r="E6" i="19" s="1"/>
  <c r="F6" i="19" s="1"/>
  <c r="G6" i="19" s="1"/>
  <c r="H6" i="19" s="1"/>
  <c r="I6" i="19" s="1"/>
  <c r="J6" i="19" s="1"/>
  <c r="K6" i="19" s="1"/>
  <c r="Q99" i="19" l="1"/>
  <c r="AB93" i="20"/>
  <c r="AE98" i="20"/>
  <c r="AF98" i="20" s="1"/>
  <c r="AD98" i="20"/>
  <c r="AE97" i="20"/>
  <c r="AF97" i="20" s="1"/>
  <c r="AD97" i="20"/>
  <c r="AF96" i="20"/>
  <c r="AE96" i="20"/>
  <c r="AD96" i="20"/>
  <c r="AE95" i="20"/>
  <c r="AF95" i="20" s="1"/>
  <c r="AD95" i="20"/>
  <c r="AE94" i="20"/>
  <c r="AF94" i="20" s="1"/>
  <c r="AD94" i="20"/>
  <c r="AB98" i="20"/>
  <c r="U98" i="20"/>
  <c r="AB97" i="20"/>
  <c r="U97" i="20"/>
  <c r="AB96" i="20"/>
  <c r="U96" i="20"/>
  <c r="AB95" i="20"/>
  <c r="U95" i="20"/>
  <c r="AB94" i="20"/>
  <c r="U94" i="20"/>
  <c r="AE93" i="20"/>
  <c r="AF93" i="20" s="1"/>
  <c r="AD93" i="20"/>
  <c r="U93" i="20"/>
  <c r="AE92" i="20"/>
  <c r="AF92" i="20" s="1"/>
  <c r="AD92" i="20"/>
  <c r="AF91" i="20"/>
  <c r="AE91" i="20"/>
  <c r="AD91" i="20"/>
  <c r="AF90" i="20"/>
  <c r="AE90" i="20"/>
  <c r="AD90" i="20"/>
  <c r="AE89" i="20"/>
  <c r="AF89" i="20" s="1"/>
  <c r="AD89" i="20"/>
  <c r="AF88" i="20"/>
  <c r="AE88" i="20"/>
  <c r="AD88" i="20"/>
  <c r="AE87" i="20"/>
  <c r="AF87" i="20" s="1"/>
  <c r="AD87" i="20"/>
  <c r="AE86" i="20"/>
  <c r="AF86" i="20" s="1"/>
  <c r="AD86" i="20"/>
  <c r="AE85" i="20"/>
  <c r="AF85" i="20" s="1"/>
  <c r="AD85" i="20"/>
  <c r="AE84" i="20"/>
  <c r="AF84" i="20" s="1"/>
  <c r="AD84" i="20"/>
  <c r="AE83" i="20"/>
  <c r="AF83" i="20" s="1"/>
  <c r="AD83" i="20"/>
  <c r="AE82" i="20"/>
  <c r="AF82" i="20" s="1"/>
  <c r="AD82" i="20"/>
  <c r="AF81" i="20"/>
  <c r="AE81" i="20"/>
  <c r="AD81" i="20"/>
  <c r="AE80" i="20"/>
  <c r="AF80" i="20" s="1"/>
  <c r="AD80" i="20"/>
  <c r="AE79" i="20"/>
  <c r="AF79" i="20" s="1"/>
  <c r="AD79" i="20"/>
  <c r="AB92" i="20"/>
  <c r="U92" i="20"/>
  <c r="AB91" i="20"/>
  <c r="U91" i="20"/>
  <c r="AB90" i="20"/>
  <c r="U90" i="20"/>
  <c r="AB89" i="20"/>
  <c r="U89" i="20"/>
  <c r="AB88" i="20"/>
  <c r="U88" i="20"/>
  <c r="AB87" i="20"/>
  <c r="U87" i="20"/>
  <c r="AB86" i="20"/>
  <c r="U86" i="20"/>
  <c r="AB85" i="20"/>
  <c r="U85" i="20"/>
  <c r="AB84" i="20"/>
  <c r="U84" i="20"/>
  <c r="AB83" i="20"/>
  <c r="U83" i="20"/>
  <c r="AB82" i="20"/>
  <c r="U82" i="20"/>
  <c r="AB81" i="20"/>
  <c r="AB80" i="20"/>
  <c r="U80" i="20"/>
  <c r="AB79" i="20"/>
  <c r="U79" i="20"/>
  <c r="AE78" i="20"/>
  <c r="AF78" i="20" s="1"/>
  <c r="AD78" i="20"/>
  <c r="AE77" i="20"/>
  <c r="AF77" i="20" s="1"/>
  <c r="AD77" i="20"/>
  <c r="AF76" i="20"/>
  <c r="AE76" i="20"/>
  <c r="AD76" i="20"/>
  <c r="AF75" i="20"/>
  <c r="AE75" i="20"/>
  <c r="AD75" i="20"/>
  <c r="AE74" i="20"/>
  <c r="AF74" i="20" s="1"/>
  <c r="AD74" i="20"/>
  <c r="AE73" i="20"/>
  <c r="AF73" i="20" s="1"/>
  <c r="AD73" i="20"/>
  <c r="AE72" i="20"/>
  <c r="AF72" i="20" s="1"/>
  <c r="AD72" i="20"/>
  <c r="AE71" i="20"/>
  <c r="AF71" i="20" s="1"/>
  <c r="AD71" i="20"/>
  <c r="AE70" i="20"/>
  <c r="AF70" i="20" s="1"/>
  <c r="AD70" i="20"/>
  <c r="AE69" i="20"/>
  <c r="AF69" i="20" s="1"/>
  <c r="AD69" i="20"/>
  <c r="AE68" i="20"/>
  <c r="AF68" i="20" s="1"/>
  <c r="AD68" i="20"/>
  <c r="AE67" i="20"/>
  <c r="AF67" i="20" s="1"/>
  <c r="AD67" i="20"/>
  <c r="AE66" i="20"/>
  <c r="AF66" i="20" s="1"/>
  <c r="AD66" i="20"/>
  <c r="AE65" i="20"/>
  <c r="AF65" i="20" s="1"/>
  <c r="AD65" i="20"/>
  <c r="AE64" i="20"/>
  <c r="AF64" i="20" s="1"/>
  <c r="AD64" i="20"/>
  <c r="AE63" i="20"/>
  <c r="AF63" i="20" s="1"/>
  <c r="AD63" i="20"/>
  <c r="AE62" i="20"/>
  <c r="AF62" i="20" s="1"/>
  <c r="AD62" i="20"/>
  <c r="AE61" i="20"/>
  <c r="AF61" i="20" s="1"/>
  <c r="AD61" i="20"/>
  <c r="AE60" i="20"/>
  <c r="AF60" i="20" s="1"/>
  <c r="AD60" i="20"/>
  <c r="AE59" i="20"/>
  <c r="AF59" i="20" s="1"/>
  <c r="AD59" i="20"/>
  <c r="AE58" i="20"/>
  <c r="AF58" i="20" s="1"/>
  <c r="AD58" i="20"/>
  <c r="AE57" i="20"/>
  <c r="AF57" i="20" s="1"/>
  <c r="AD57" i="20"/>
  <c r="AF56" i="20"/>
  <c r="AE56" i="20"/>
  <c r="AD56" i="20"/>
  <c r="AF55" i="20"/>
  <c r="AE55" i="20"/>
  <c r="AD55" i="20"/>
  <c r="AE54" i="20"/>
  <c r="AF54" i="20" s="1"/>
  <c r="AD54" i="20"/>
  <c r="AF53" i="20"/>
  <c r="AE53" i="20"/>
  <c r="AD53" i="20"/>
  <c r="AE52" i="20"/>
  <c r="AF52" i="20" s="1"/>
  <c r="AD52" i="20"/>
  <c r="AE51" i="20"/>
  <c r="AF51" i="20" s="1"/>
  <c r="AD51" i="20"/>
  <c r="AB78" i="20"/>
  <c r="AB77" i="20"/>
  <c r="U77" i="20"/>
  <c r="AB76" i="20"/>
  <c r="U76" i="20"/>
  <c r="AB75" i="20"/>
  <c r="U75" i="20"/>
  <c r="AB74" i="20"/>
  <c r="U74" i="20"/>
  <c r="AB73" i="20"/>
  <c r="U73" i="20"/>
  <c r="AB72" i="20"/>
  <c r="U72" i="20"/>
  <c r="AB71" i="20"/>
  <c r="U71" i="20"/>
  <c r="AB70" i="20"/>
  <c r="U70" i="20"/>
  <c r="AB69" i="20"/>
  <c r="U69" i="20"/>
  <c r="AB68" i="20"/>
  <c r="U68" i="20"/>
  <c r="AB67" i="20"/>
  <c r="U67" i="20"/>
  <c r="AB66" i="20"/>
  <c r="U66" i="20"/>
  <c r="AB65" i="20"/>
  <c r="U65" i="20"/>
  <c r="AB64" i="20"/>
  <c r="U64" i="20"/>
  <c r="AB63" i="20"/>
  <c r="U63" i="20"/>
  <c r="AB62" i="20"/>
  <c r="U62" i="20"/>
  <c r="AB61" i="20"/>
  <c r="U61" i="20"/>
  <c r="AB60" i="20"/>
  <c r="U60" i="20"/>
  <c r="AB59" i="20"/>
  <c r="U59" i="20"/>
  <c r="AB58" i="20"/>
  <c r="U58" i="20"/>
  <c r="AB57" i="20"/>
  <c r="U57" i="20"/>
  <c r="AB56" i="20"/>
  <c r="U56" i="20"/>
  <c r="AB55" i="20"/>
  <c r="U55" i="20"/>
  <c r="AB54" i="20"/>
  <c r="U54" i="20"/>
  <c r="AB53" i="20"/>
  <c r="U53" i="20"/>
  <c r="AB52" i="20"/>
  <c r="U52" i="20"/>
  <c r="AB51" i="20"/>
  <c r="U51" i="20"/>
  <c r="AE50" i="20"/>
  <c r="AF50" i="20" s="1"/>
  <c r="AD50" i="20"/>
  <c r="AE49" i="20"/>
  <c r="AF49" i="20" s="1"/>
  <c r="AD49" i="20"/>
  <c r="AF48" i="20"/>
  <c r="AE48" i="20"/>
  <c r="AD48" i="20"/>
  <c r="AE47" i="20"/>
  <c r="AF47" i="20" s="1"/>
  <c r="AD47" i="20"/>
  <c r="AE46" i="20"/>
  <c r="AF46" i="20" s="1"/>
  <c r="AD46" i="20"/>
  <c r="AF45" i="20"/>
  <c r="AE45" i="20"/>
  <c r="AD45" i="20"/>
  <c r="AF44" i="20"/>
  <c r="AE44" i="20"/>
  <c r="AD44" i="20"/>
  <c r="AE43" i="20"/>
  <c r="AF43" i="20" s="1"/>
  <c r="AD43" i="20"/>
  <c r="AE42" i="20"/>
  <c r="AF42" i="20" s="1"/>
  <c r="AD42" i="20"/>
  <c r="AE41" i="20"/>
  <c r="AF41" i="20" s="1"/>
  <c r="AD41" i="20"/>
  <c r="AE40" i="20"/>
  <c r="AF40" i="20" s="1"/>
  <c r="AD40" i="20"/>
  <c r="AE39" i="20"/>
  <c r="AF39" i="20" s="1"/>
  <c r="AD39" i="20"/>
  <c r="AF38" i="20"/>
  <c r="AE38" i="20"/>
  <c r="AD38" i="20"/>
  <c r="AE37" i="20"/>
  <c r="AF37" i="20" s="1"/>
  <c r="AD37" i="20"/>
  <c r="AF36" i="20"/>
  <c r="AE36" i="20"/>
  <c r="AD36" i="20"/>
  <c r="AF35" i="20"/>
  <c r="AE35" i="20"/>
  <c r="AD35" i="20"/>
  <c r="AE34" i="20"/>
  <c r="AF34" i="20" s="1"/>
  <c r="AD34" i="20"/>
  <c r="AF33" i="20"/>
  <c r="AE33" i="20"/>
  <c r="AD33" i="20"/>
  <c r="AF32" i="20"/>
  <c r="AE32" i="20"/>
  <c r="AD32" i="20"/>
  <c r="AE31" i="20"/>
  <c r="AF31" i="20" s="1"/>
  <c r="AD31" i="20"/>
  <c r="AF30" i="20"/>
  <c r="AE30" i="20"/>
  <c r="AD30" i="20"/>
  <c r="AE29" i="20"/>
  <c r="AF29" i="20" s="1"/>
  <c r="AD29" i="20"/>
  <c r="AE28" i="20"/>
  <c r="AF28" i="20" s="1"/>
  <c r="AD28" i="20"/>
  <c r="AF27" i="20"/>
  <c r="AE27" i="20"/>
  <c r="AD27" i="20"/>
  <c r="AE26" i="20"/>
  <c r="AF26" i="20" s="1"/>
  <c r="AD26" i="20"/>
  <c r="AE25" i="20"/>
  <c r="AF25" i="20" s="1"/>
  <c r="AD25" i="20"/>
  <c r="AE24" i="20"/>
  <c r="AF24" i="20" s="1"/>
  <c r="AD24" i="20"/>
  <c r="AE23" i="20"/>
  <c r="AF23" i="20" s="1"/>
  <c r="AD23" i="20"/>
  <c r="AF22" i="20"/>
  <c r="AE22" i="20"/>
  <c r="AD22" i="20"/>
  <c r="AE21" i="20"/>
  <c r="AF21" i="20" s="1"/>
  <c r="AD21" i="20"/>
  <c r="AE20" i="20"/>
  <c r="AF20" i="20" s="1"/>
  <c r="AD20" i="20"/>
  <c r="AE19" i="20"/>
  <c r="AF19" i="20" s="1"/>
  <c r="AD19" i="20"/>
  <c r="AE18" i="20"/>
  <c r="AF18" i="20" s="1"/>
  <c r="AD18" i="20"/>
  <c r="AE17" i="20"/>
  <c r="AF17" i="20" s="1"/>
  <c r="AD17" i="20"/>
  <c r="AF16" i="20"/>
  <c r="AE16" i="20"/>
  <c r="AD16" i="20"/>
  <c r="AE15" i="20"/>
  <c r="AF15" i="20" s="1"/>
  <c r="AD15" i="20"/>
  <c r="AE14" i="20"/>
  <c r="AF14" i="20" s="1"/>
  <c r="AD14" i="20"/>
  <c r="AE13" i="20"/>
  <c r="AF13" i="20" s="1"/>
  <c r="AD13" i="20"/>
  <c r="AF12" i="20"/>
  <c r="AE12" i="20"/>
  <c r="AD12" i="20"/>
  <c r="AE11" i="20"/>
  <c r="AF11" i="20" s="1"/>
  <c r="AD11" i="20"/>
  <c r="AE10" i="20"/>
  <c r="AF10" i="20" s="1"/>
  <c r="AD10" i="20"/>
  <c r="AE9" i="20"/>
  <c r="AF9" i="20" s="1"/>
  <c r="AD9" i="20"/>
  <c r="AE8" i="20"/>
  <c r="AF8" i="20" s="1"/>
  <c r="AD8" i="20"/>
  <c r="T99" i="20"/>
  <c r="U99" i="20" s="1"/>
  <c r="AA7" i="20"/>
  <c r="U50" i="20"/>
  <c r="AB49" i="20"/>
  <c r="U49" i="20"/>
  <c r="AB48" i="20"/>
  <c r="U48" i="20"/>
  <c r="AB47" i="20"/>
  <c r="U47" i="20"/>
  <c r="AB46" i="20"/>
  <c r="U46" i="20"/>
  <c r="AB45" i="20"/>
  <c r="U45" i="20"/>
  <c r="AB44" i="20"/>
  <c r="AB43" i="20"/>
  <c r="U43" i="20"/>
  <c r="AB42" i="20"/>
  <c r="U42" i="20"/>
  <c r="AB41" i="20"/>
  <c r="U41" i="20"/>
  <c r="AB40" i="20"/>
  <c r="U40" i="20"/>
  <c r="AB39" i="20"/>
  <c r="U39" i="20"/>
  <c r="AB38" i="20"/>
  <c r="AB37" i="20"/>
  <c r="U37" i="20"/>
  <c r="AB36" i="20"/>
  <c r="U36" i="20"/>
  <c r="AB35" i="20"/>
  <c r="U35" i="20"/>
  <c r="AB34" i="20"/>
  <c r="U34" i="20"/>
  <c r="AB33" i="20"/>
  <c r="U33" i="20"/>
  <c r="AB32" i="20"/>
  <c r="U32" i="20"/>
  <c r="AB31" i="20"/>
  <c r="AB30" i="20"/>
  <c r="U30" i="20"/>
  <c r="AB29" i="20"/>
  <c r="U29" i="20"/>
  <c r="AB28" i="20"/>
  <c r="U28" i="20"/>
  <c r="AB27" i="20"/>
  <c r="U27" i="20"/>
  <c r="AB26" i="20"/>
  <c r="U26" i="20"/>
  <c r="AB25" i="20"/>
  <c r="U25" i="20"/>
  <c r="AB24" i="20"/>
  <c r="U24" i="20"/>
  <c r="AB23" i="20"/>
  <c r="U23" i="20"/>
  <c r="AB22" i="20"/>
  <c r="U22" i="20"/>
  <c r="AB21" i="20"/>
  <c r="U21" i="20"/>
  <c r="AB20" i="20"/>
  <c r="U20" i="20"/>
  <c r="AB19" i="20"/>
  <c r="U19" i="20"/>
  <c r="AB18" i="20"/>
  <c r="U18" i="20"/>
  <c r="AB17" i="20"/>
  <c r="U17" i="20"/>
  <c r="AB16" i="20"/>
  <c r="U16" i="20"/>
  <c r="AB15" i="20"/>
  <c r="U15" i="20"/>
  <c r="AB14" i="20"/>
  <c r="U14" i="20"/>
  <c r="AB13" i="20"/>
  <c r="U13" i="20"/>
  <c r="AB12" i="20"/>
  <c r="U12" i="20"/>
  <c r="AB11" i="20"/>
  <c r="U11" i="20"/>
  <c r="AB10" i="20"/>
  <c r="U10" i="20"/>
  <c r="AB9" i="20"/>
  <c r="U9" i="20"/>
  <c r="AB8" i="20"/>
  <c r="U8" i="20"/>
  <c r="Q6" i="20"/>
  <c r="R6" i="20" s="1"/>
  <c r="Q5" i="20"/>
  <c r="Y99" i="19"/>
  <c r="N99" i="19"/>
  <c r="N7" i="19"/>
  <c r="S99" i="19"/>
  <c r="Q7" i="19"/>
  <c r="S7" i="19"/>
  <c r="T7" i="19"/>
  <c r="U7" i="19"/>
  <c r="Y7" i="19"/>
  <c r="N8" i="19"/>
  <c r="S8" i="19"/>
  <c r="T8" i="19"/>
  <c r="AA8" i="19" s="1"/>
  <c r="N9" i="19"/>
  <c r="S9" i="19"/>
  <c r="T9" i="19"/>
  <c r="AA9" i="19" s="1"/>
  <c r="N10" i="19"/>
  <c r="S10" i="19"/>
  <c r="T10" i="19"/>
  <c r="AA10" i="19" s="1"/>
  <c r="N11" i="19"/>
  <c r="S11" i="19"/>
  <c r="T11" i="19"/>
  <c r="AA11" i="19" s="1"/>
  <c r="N12" i="19"/>
  <c r="S12" i="19"/>
  <c r="T12" i="19"/>
  <c r="AA12" i="19" s="1"/>
  <c r="N13" i="19"/>
  <c r="S13" i="19"/>
  <c r="T13" i="19"/>
  <c r="AA13" i="19" s="1"/>
  <c r="N14" i="19"/>
  <c r="S14" i="19"/>
  <c r="T14" i="19"/>
  <c r="AA14" i="19" s="1"/>
  <c r="N15" i="19"/>
  <c r="S15" i="19"/>
  <c r="T15" i="19"/>
  <c r="AA15" i="19" s="1"/>
  <c r="N16" i="19"/>
  <c r="S16" i="19"/>
  <c r="T16" i="19"/>
  <c r="AA16" i="19" s="1"/>
  <c r="N17" i="19"/>
  <c r="S17" i="19"/>
  <c r="T17" i="19"/>
  <c r="AA17" i="19" s="1"/>
  <c r="N18" i="19"/>
  <c r="S18" i="19"/>
  <c r="T18" i="19"/>
  <c r="AA18" i="19" s="1"/>
  <c r="N19" i="19"/>
  <c r="S19" i="19"/>
  <c r="T19" i="19"/>
  <c r="AA19" i="19" s="1"/>
  <c r="N20" i="19"/>
  <c r="S20" i="19"/>
  <c r="T20" i="19"/>
  <c r="AA20" i="19" s="1"/>
  <c r="N21" i="19"/>
  <c r="S21" i="19"/>
  <c r="T21" i="19"/>
  <c r="AA21" i="19" s="1"/>
  <c r="N22" i="19"/>
  <c r="S22" i="19"/>
  <c r="T22" i="19"/>
  <c r="AA22" i="19" s="1"/>
  <c r="N23" i="19"/>
  <c r="S23" i="19"/>
  <c r="T23" i="19"/>
  <c r="AA23" i="19" s="1"/>
  <c r="N24" i="19"/>
  <c r="S24" i="19"/>
  <c r="T24" i="19"/>
  <c r="AA24" i="19" s="1"/>
  <c r="N25" i="19"/>
  <c r="S25" i="19"/>
  <c r="T25" i="19"/>
  <c r="AA25" i="19" s="1"/>
  <c r="N26" i="19"/>
  <c r="S26" i="19"/>
  <c r="T26" i="19"/>
  <c r="AA26" i="19" s="1"/>
  <c r="N27" i="19"/>
  <c r="S27" i="19"/>
  <c r="T27" i="19"/>
  <c r="AA27" i="19" s="1"/>
  <c r="N28" i="19"/>
  <c r="S28" i="19"/>
  <c r="T28" i="19"/>
  <c r="AA28" i="19" s="1"/>
  <c r="N29" i="19"/>
  <c r="S29" i="19"/>
  <c r="T29" i="19"/>
  <c r="AA29" i="19" s="1"/>
  <c r="N30" i="19"/>
  <c r="S30" i="19"/>
  <c r="T30" i="19"/>
  <c r="AA30" i="19" s="1"/>
  <c r="N31" i="19"/>
  <c r="S31" i="19"/>
  <c r="T31" i="19"/>
  <c r="AA31" i="19" s="1"/>
  <c r="N32" i="19"/>
  <c r="S32" i="19"/>
  <c r="T32" i="19"/>
  <c r="AA32" i="19" s="1"/>
  <c r="N33" i="19"/>
  <c r="S33" i="19"/>
  <c r="T33" i="19"/>
  <c r="AA33" i="19" s="1"/>
  <c r="N34" i="19"/>
  <c r="S34" i="19"/>
  <c r="T34" i="19"/>
  <c r="AA34" i="19" s="1"/>
  <c r="N35" i="19"/>
  <c r="S35" i="19"/>
  <c r="T35" i="19"/>
  <c r="AA35" i="19" s="1"/>
  <c r="N36" i="19"/>
  <c r="S36" i="19"/>
  <c r="T36" i="19"/>
  <c r="AA36" i="19" s="1"/>
  <c r="N37" i="19"/>
  <c r="S37" i="19"/>
  <c r="T37" i="19"/>
  <c r="AA37" i="19" s="1"/>
  <c r="N38" i="19"/>
  <c r="S38" i="19"/>
  <c r="T38" i="19"/>
  <c r="AA38" i="19" s="1"/>
  <c r="N39" i="19"/>
  <c r="S39" i="19"/>
  <c r="T39" i="19"/>
  <c r="AA39" i="19" s="1"/>
  <c r="N40" i="19"/>
  <c r="S40" i="19"/>
  <c r="T40" i="19"/>
  <c r="AA40" i="19" s="1"/>
  <c r="N41" i="19"/>
  <c r="S41" i="19"/>
  <c r="T41" i="19"/>
  <c r="AA41" i="19" s="1"/>
  <c r="N42" i="19"/>
  <c r="S42" i="19"/>
  <c r="T42" i="19"/>
  <c r="AA42" i="19" s="1"/>
  <c r="N43" i="19"/>
  <c r="S43" i="19"/>
  <c r="T43" i="19"/>
  <c r="AA43" i="19" s="1"/>
  <c r="N44" i="19"/>
  <c r="S44" i="19"/>
  <c r="T44" i="19"/>
  <c r="AA44" i="19" s="1"/>
  <c r="N45" i="19"/>
  <c r="S45" i="19"/>
  <c r="T45" i="19"/>
  <c r="AA45" i="19" s="1"/>
  <c r="N46" i="19"/>
  <c r="S46" i="19"/>
  <c r="T46" i="19"/>
  <c r="AA46" i="19" s="1"/>
  <c r="N47" i="19"/>
  <c r="S47" i="19"/>
  <c r="T47" i="19"/>
  <c r="AA47" i="19" s="1"/>
  <c r="N48" i="19"/>
  <c r="S48" i="19"/>
  <c r="T48" i="19"/>
  <c r="AA48" i="19" s="1"/>
  <c r="N49" i="19"/>
  <c r="S49" i="19"/>
  <c r="T49" i="19"/>
  <c r="AA49" i="19" s="1"/>
  <c r="N50" i="19"/>
  <c r="S50" i="19"/>
  <c r="T50" i="19"/>
  <c r="AA50" i="19" s="1"/>
  <c r="N51" i="19"/>
  <c r="S51" i="19"/>
  <c r="T51" i="19"/>
  <c r="AA51" i="19" s="1"/>
  <c r="N52" i="19"/>
  <c r="S52" i="19"/>
  <c r="T52" i="19"/>
  <c r="AA52" i="19" s="1"/>
  <c r="N53" i="19"/>
  <c r="S53" i="19"/>
  <c r="T53" i="19"/>
  <c r="AA53" i="19" s="1"/>
  <c r="N54" i="19"/>
  <c r="S54" i="19"/>
  <c r="T54" i="19"/>
  <c r="AA54" i="19" s="1"/>
  <c r="N55" i="19"/>
  <c r="S55" i="19"/>
  <c r="T55" i="19"/>
  <c r="AA55" i="19" s="1"/>
  <c r="N56" i="19"/>
  <c r="S56" i="19"/>
  <c r="T56" i="19"/>
  <c r="AA56" i="19" s="1"/>
  <c r="N57" i="19"/>
  <c r="S57" i="19"/>
  <c r="T57" i="19"/>
  <c r="AA57" i="19" s="1"/>
  <c r="N58" i="19"/>
  <c r="S58" i="19"/>
  <c r="T58" i="19"/>
  <c r="AA58" i="19" s="1"/>
  <c r="N59" i="19"/>
  <c r="S59" i="19"/>
  <c r="T59" i="19"/>
  <c r="AA59" i="19" s="1"/>
  <c r="N60" i="19"/>
  <c r="S60" i="19"/>
  <c r="T60" i="19"/>
  <c r="AA60" i="19" s="1"/>
  <c r="N61" i="19"/>
  <c r="S61" i="19"/>
  <c r="T61" i="19"/>
  <c r="AA61" i="19" s="1"/>
  <c r="N62" i="19"/>
  <c r="S62" i="19"/>
  <c r="T62" i="19"/>
  <c r="AA62" i="19" s="1"/>
  <c r="N63" i="19"/>
  <c r="S63" i="19"/>
  <c r="T63" i="19"/>
  <c r="AA63" i="19" s="1"/>
  <c r="N64" i="19"/>
  <c r="S64" i="19"/>
  <c r="T64" i="19"/>
  <c r="AA64" i="19" s="1"/>
  <c r="N65" i="19"/>
  <c r="S65" i="19"/>
  <c r="T65" i="19"/>
  <c r="AA65" i="19" s="1"/>
  <c r="N66" i="19"/>
  <c r="S66" i="19"/>
  <c r="T66" i="19"/>
  <c r="AA66" i="19" s="1"/>
  <c r="N67" i="19"/>
  <c r="S67" i="19"/>
  <c r="T67" i="19"/>
  <c r="AA67" i="19" s="1"/>
  <c r="N68" i="19"/>
  <c r="S68" i="19"/>
  <c r="T68" i="19"/>
  <c r="AA68" i="19" s="1"/>
  <c r="N69" i="19"/>
  <c r="S69" i="19"/>
  <c r="T69" i="19"/>
  <c r="AA69" i="19" s="1"/>
  <c r="N70" i="19"/>
  <c r="S70" i="19"/>
  <c r="T70" i="19"/>
  <c r="AA70" i="19" s="1"/>
  <c r="N71" i="19"/>
  <c r="S71" i="19"/>
  <c r="T71" i="19"/>
  <c r="AA71" i="19" s="1"/>
  <c r="N72" i="19"/>
  <c r="S72" i="19"/>
  <c r="T72" i="19"/>
  <c r="AA72" i="19" s="1"/>
  <c r="N73" i="19"/>
  <c r="S73" i="19"/>
  <c r="T73" i="19"/>
  <c r="AA73" i="19" s="1"/>
  <c r="N74" i="19"/>
  <c r="S74" i="19"/>
  <c r="T74" i="19"/>
  <c r="AA74" i="19" s="1"/>
  <c r="N75" i="19"/>
  <c r="S75" i="19"/>
  <c r="T75" i="19"/>
  <c r="AA75" i="19" s="1"/>
  <c r="N76" i="19"/>
  <c r="S76" i="19"/>
  <c r="T76" i="19"/>
  <c r="AA76" i="19" s="1"/>
  <c r="N77" i="19"/>
  <c r="S77" i="19"/>
  <c r="T77" i="19"/>
  <c r="AA77" i="19" s="1"/>
  <c r="N78" i="19"/>
  <c r="S78" i="19"/>
  <c r="T78" i="19"/>
  <c r="AA78" i="19" s="1"/>
  <c r="Y79" i="19"/>
  <c r="N79" i="19"/>
  <c r="S79" i="19"/>
  <c r="T79" i="19"/>
  <c r="AA79" i="19" s="1"/>
  <c r="N80" i="19"/>
  <c r="S80" i="19"/>
  <c r="T80" i="19"/>
  <c r="AA80" i="19" s="1"/>
  <c r="N81" i="19"/>
  <c r="S81" i="19"/>
  <c r="T81" i="19"/>
  <c r="AA81" i="19" s="1"/>
  <c r="N82" i="19"/>
  <c r="S82" i="19"/>
  <c r="T82" i="19"/>
  <c r="AA82" i="19" s="1"/>
  <c r="N83" i="19"/>
  <c r="S83" i="19"/>
  <c r="T83" i="19"/>
  <c r="AA83" i="19" s="1"/>
  <c r="N84" i="19"/>
  <c r="S84" i="19"/>
  <c r="T84" i="19"/>
  <c r="AA84" i="19" s="1"/>
  <c r="N85" i="19"/>
  <c r="S85" i="19"/>
  <c r="T85" i="19"/>
  <c r="AA85" i="19" s="1"/>
  <c r="N86" i="19"/>
  <c r="S86" i="19"/>
  <c r="T86" i="19"/>
  <c r="AA86" i="19" s="1"/>
  <c r="N87" i="19"/>
  <c r="S87" i="19"/>
  <c r="T87" i="19"/>
  <c r="AA87" i="19" s="1"/>
  <c r="N88" i="19"/>
  <c r="S88" i="19"/>
  <c r="T88" i="19"/>
  <c r="AA88" i="19" s="1"/>
  <c r="N89" i="19"/>
  <c r="S89" i="19"/>
  <c r="T89" i="19"/>
  <c r="AA89" i="19" s="1"/>
  <c r="N90" i="19"/>
  <c r="S90" i="19"/>
  <c r="T90" i="19"/>
  <c r="AA90" i="19" s="1"/>
  <c r="N91" i="19"/>
  <c r="S91" i="19"/>
  <c r="T91" i="19"/>
  <c r="AA91" i="19" s="1"/>
  <c r="N92" i="19"/>
  <c r="S92" i="19"/>
  <c r="T92" i="19"/>
  <c r="AA92" i="19" s="1"/>
  <c r="N93" i="19"/>
  <c r="S93" i="19"/>
  <c r="T93" i="19"/>
  <c r="AA93" i="19" s="1"/>
  <c r="AB93" i="19"/>
  <c r="N94" i="19"/>
  <c r="S94" i="19"/>
  <c r="T94" i="19"/>
  <c r="AA94" i="19" s="1"/>
  <c r="N95" i="19"/>
  <c r="S95" i="19"/>
  <c r="T95" i="19"/>
  <c r="AA95" i="19" s="1"/>
  <c r="N96" i="19"/>
  <c r="S96" i="19"/>
  <c r="T96" i="19"/>
  <c r="AA96" i="19" s="1"/>
  <c r="N97" i="19"/>
  <c r="S97" i="19"/>
  <c r="T97" i="19"/>
  <c r="AA97" i="19" s="1"/>
  <c r="N98" i="19"/>
  <c r="S98" i="19"/>
  <c r="T98" i="19"/>
  <c r="AA98" i="19" s="1"/>
  <c r="L6" i="19"/>
  <c r="M6" i="19" s="1"/>
  <c r="N6" i="19" s="1"/>
  <c r="O6" i="19" s="1"/>
  <c r="P6" i="19" s="1"/>
  <c r="N4" i="19"/>
  <c r="AB50" i="19" l="1"/>
  <c r="AA99" i="20"/>
  <c r="AE7" i="20"/>
  <c r="AE99" i="20" s="1"/>
  <c r="AD7" i="20"/>
  <c r="AB7" i="20"/>
  <c r="S6" i="20"/>
  <c r="T6" i="20" s="1"/>
  <c r="S5" i="20"/>
  <c r="AE98" i="19"/>
  <c r="AF98" i="19" s="1"/>
  <c r="AD98" i="19"/>
  <c r="AE97" i="19"/>
  <c r="AF97" i="19" s="1"/>
  <c r="AD97" i="19"/>
  <c r="AF96" i="19"/>
  <c r="AE96" i="19"/>
  <c r="AD96" i="19"/>
  <c r="AE95" i="19"/>
  <c r="AF95" i="19" s="1"/>
  <c r="AD95" i="19"/>
  <c r="AE94" i="19"/>
  <c r="AF94" i="19" s="1"/>
  <c r="AD94" i="19"/>
  <c r="AB98" i="19"/>
  <c r="U98" i="19"/>
  <c r="AB97" i="19"/>
  <c r="U97" i="19"/>
  <c r="AB96" i="19"/>
  <c r="U96" i="19"/>
  <c r="AB95" i="19"/>
  <c r="U95" i="19"/>
  <c r="AB94" i="19"/>
  <c r="U94" i="19"/>
  <c r="AE93" i="19"/>
  <c r="AF93" i="19" s="1"/>
  <c r="AD93" i="19"/>
  <c r="U93" i="19"/>
  <c r="AE92" i="19"/>
  <c r="AF92" i="19" s="1"/>
  <c r="AD92" i="19"/>
  <c r="AF91" i="19"/>
  <c r="AE91" i="19"/>
  <c r="AD91" i="19"/>
  <c r="AF90" i="19"/>
  <c r="AE90" i="19"/>
  <c r="AD90" i="19"/>
  <c r="AE89" i="19"/>
  <c r="AF89" i="19" s="1"/>
  <c r="AD89" i="19"/>
  <c r="AF88" i="19"/>
  <c r="AE88" i="19"/>
  <c r="AD88" i="19"/>
  <c r="AE87" i="19"/>
  <c r="AF87" i="19" s="1"/>
  <c r="AD87" i="19"/>
  <c r="AE86" i="19"/>
  <c r="AF86" i="19" s="1"/>
  <c r="AD86" i="19"/>
  <c r="AE85" i="19"/>
  <c r="AF85" i="19" s="1"/>
  <c r="AD85" i="19"/>
  <c r="AE84" i="19"/>
  <c r="AF84" i="19" s="1"/>
  <c r="AD84" i="19"/>
  <c r="AE83" i="19"/>
  <c r="AF83" i="19" s="1"/>
  <c r="AD83" i="19"/>
  <c r="AE82" i="19"/>
  <c r="AF82" i="19" s="1"/>
  <c r="AD82" i="19"/>
  <c r="AF81" i="19"/>
  <c r="AE81" i="19"/>
  <c r="AD81" i="19"/>
  <c r="AE80" i="19"/>
  <c r="AF80" i="19" s="1"/>
  <c r="AD80" i="19"/>
  <c r="AE79" i="19"/>
  <c r="AF79" i="19" s="1"/>
  <c r="AD79" i="19"/>
  <c r="AB92" i="19"/>
  <c r="U92" i="19"/>
  <c r="AB91" i="19"/>
  <c r="U91" i="19"/>
  <c r="AB90" i="19"/>
  <c r="U90" i="19"/>
  <c r="AB89" i="19"/>
  <c r="U89" i="19"/>
  <c r="AB88" i="19"/>
  <c r="U88" i="19"/>
  <c r="AB87" i="19"/>
  <c r="U87" i="19"/>
  <c r="AB86" i="19"/>
  <c r="U86" i="19"/>
  <c r="AB85" i="19"/>
  <c r="U85" i="19"/>
  <c r="AB84" i="19"/>
  <c r="U84" i="19"/>
  <c r="AB83" i="19"/>
  <c r="U83" i="19"/>
  <c r="AB82" i="19"/>
  <c r="U82" i="19"/>
  <c r="AB81" i="19"/>
  <c r="AB80" i="19"/>
  <c r="U80" i="19"/>
  <c r="AB79" i="19"/>
  <c r="U79" i="19"/>
  <c r="AE78" i="19"/>
  <c r="AF78" i="19" s="1"/>
  <c r="AD78" i="19"/>
  <c r="AE77" i="19"/>
  <c r="AF77" i="19" s="1"/>
  <c r="AD77" i="19"/>
  <c r="AF76" i="19"/>
  <c r="AE76" i="19"/>
  <c r="AD76" i="19"/>
  <c r="AF75" i="19"/>
  <c r="AE75" i="19"/>
  <c r="AD75" i="19"/>
  <c r="AE74" i="19"/>
  <c r="AF74" i="19" s="1"/>
  <c r="AD74" i="19"/>
  <c r="AE73" i="19"/>
  <c r="AF73" i="19" s="1"/>
  <c r="AD73" i="19"/>
  <c r="AE72" i="19"/>
  <c r="AF72" i="19" s="1"/>
  <c r="AD72" i="19"/>
  <c r="AE71" i="19"/>
  <c r="AF71" i="19" s="1"/>
  <c r="AD71" i="19"/>
  <c r="AE70" i="19"/>
  <c r="AF70" i="19" s="1"/>
  <c r="AD70" i="19"/>
  <c r="AE69" i="19"/>
  <c r="AF69" i="19" s="1"/>
  <c r="AD69" i="19"/>
  <c r="AE68" i="19"/>
  <c r="AF68" i="19" s="1"/>
  <c r="AD68" i="19"/>
  <c r="AE67" i="19"/>
  <c r="AF67" i="19" s="1"/>
  <c r="AD67" i="19"/>
  <c r="AE66" i="19"/>
  <c r="AF66" i="19" s="1"/>
  <c r="AD66" i="19"/>
  <c r="AE65" i="19"/>
  <c r="AF65" i="19" s="1"/>
  <c r="AD65" i="19"/>
  <c r="AE64" i="19"/>
  <c r="AF64" i="19" s="1"/>
  <c r="AD64" i="19"/>
  <c r="AE63" i="19"/>
  <c r="AF63" i="19" s="1"/>
  <c r="AD63" i="19"/>
  <c r="AE62" i="19"/>
  <c r="AF62" i="19" s="1"/>
  <c r="AD62" i="19"/>
  <c r="AE61" i="19"/>
  <c r="AF61" i="19" s="1"/>
  <c r="AD61" i="19"/>
  <c r="AE60" i="19"/>
  <c r="AF60" i="19" s="1"/>
  <c r="AD60" i="19"/>
  <c r="AE59" i="19"/>
  <c r="AF59" i="19" s="1"/>
  <c r="AD59" i="19"/>
  <c r="AE58" i="19"/>
  <c r="AF58" i="19" s="1"/>
  <c r="AD58" i="19"/>
  <c r="AE57" i="19"/>
  <c r="AF57" i="19" s="1"/>
  <c r="AD57" i="19"/>
  <c r="AF56" i="19"/>
  <c r="AE56" i="19"/>
  <c r="AD56" i="19"/>
  <c r="AF55" i="19"/>
  <c r="AE55" i="19"/>
  <c r="AD55" i="19"/>
  <c r="AE54" i="19"/>
  <c r="AF54" i="19" s="1"/>
  <c r="AD54" i="19"/>
  <c r="AF53" i="19"/>
  <c r="AE53" i="19"/>
  <c r="AD53" i="19"/>
  <c r="AE52" i="19"/>
  <c r="AF52" i="19" s="1"/>
  <c r="AD52" i="19"/>
  <c r="AE51" i="19"/>
  <c r="AF51" i="19" s="1"/>
  <c r="AD51" i="19"/>
  <c r="AB78" i="19"/>
  <c r="AB77" i="19"/>
  <c r="U77" i="19"/>
  <c r="AB76" i="19"/>
  <c r="U76" i="19"/>
  <c r="AB75" i="19"/>
  <c r="U75" i="19"/>
  <c r="AB74" i="19"/>
  <c r="U74" i="19"/>
  <c r="AB73" i="19"/>
  <c r="U73" i="19"/>
  <c r="AB72" i="19"/>
  <c r="U72" i="19"/>
  <c r="AB71" i="19"/>
  <c r="U71" i="19"/>
  <c r="AB70" i="19"/>
  <c r="U70" i="19"/>
  <c r="AB69" i="19"/>
  <c r="U69" i="19"/>
  <c r="AB68" i="19"/>
  <c r="U68" i="19"/>
  <c r="AB67" i="19"/>
  <c r="U67" i="19"/>
  <c r="AB66" i="19"/>
  <c r="U66" i="19"/>
  <c r="AB65" i="19"/>
  <c r="U65" i="19"/>
  <c r="AB64" i="19"/>
  <c r="U64" i="19"/>
  <c r="AB63" i="19"/>
  <c r="U63" i="19"/>
  <c r="AB62" i="19"/>
  <c r="U62" i="19"/>
  <c r="AB61" i="19"/>
  <c r="U61" i="19"/>
  <c r="AB60" i="19"/>
  <c r="U60" i="19"/>
  <c r="AB59" i="19"/>
  <c r="U59" i="19"/>
  <c r="AB58" i="19"/>
  <c r="U58" i="19"/>
  <c r="AB57" i="19"/>
  <c r="U57" i="19"/>
  <c r="AB56" i="19"/>
  <c r="U56" i="19"/>
  <c r="AB55" i="19"/>
  <c r="U55" i="19"/>
  <c r="AB54" i="19"/>
  <c r="U54" i="19"/>
  <c r="AB53" i="19"/>
  <c r="U53" i="19"/>
  <c r="AB52" i="19"/>
  <c r="U52" i="19"/>
  <c r="AB51" i="19"/>
  <c r="U51" i="19"/>
  <c r="AE50" i="19"/>
  <c r="AF50" i="19" s="1"/>
  <c r="AD50" i="19"/>
  <c r="AE49" i="19"/>
  <c r="AF49" i="19" s="1"/>
  <c r="AD49" i="19"/>
  <c r="AF48" i="19"/>
  <c r="AE48" i="19"/>
  <c r="AD48" i="19"/>
  <c r="AE47" i="19"/>
  <c r="AF47" i="19" s="1"/>
  <c r="AD47" i="19"/>
  <c r="AE46" i="19"/>
  <c r="AF46" i="19" s="1"/>
  <c r="AD46" i="19"/>
  <c r="AF45" i="19"/>
  <c r="AE45" i="19"/>
  <c r="AD45" i="19"/>
  <c r="AF44" i="19"/>
  <c r="AE44" i="19"/>
  <c r="AD44" i="19"/>
  <c r="AE43" i="19"/>
  <c r="AF43" i="19" s="1"/>
  <c r="AD43" i="19"/>
  <c r="AE42" i="19"/>
  <c r="AF42" i="19" s="1"/>
  <c r="AD42" i="19"/>
  <c r="AE41" i="19"/>
  <c r="AF41" i="19" s="1"/>
  <c r="AD41" i="19"/>
  <c r="AE40" i="19"/>
  <c r="AF40" i="19" s="1"/>
  <c r="AD40" i="19"/>
  <c r="AE39" i="19"/>
  <c r="AF39" i="19" s="1"/>
  <c r="AD39" i="19"/>
  <c r="AF38" i="19"/>
  <c r="AE38" i="19"/>
  <c r="AD38" i="19"/>
  <c r="AE37" i="19"/>
  <c r="AF37" i="19" s="1"/>
  <c r="AD37" i="19"/>
  <c r="AF36" i="19"/>
  <c r="AE36" i="19"/>
  <c r="AD36" i="19"/>
  <c r="AF35" i="19"/>
  <c r="AE35" i="19"/>
  <c r="AD35" i="19"/>
  <c r="AE34" i="19"/>
  <c r="AF34" i="19" s="1"/>
  <c r="AD34" i="19"/>
  <c r="AF33" i="19"/>
  <c r="AE33" i="19"/>
  <c r="AD33" i="19"/>
  <c r="AF32" i="19"/>
  <c r="AE32" i="19"/>
  <c r="AD32" i="19"/>
  <c r="AE31" i="19"/>
  <c r="AF31" i="19" s="1"/>
  <c r="AD31" i="19"/>
  <c r="AF30" i="19"/>
  <c r="AE30" i="19"/>
  <c r="AD30" i="19"/>
  <c r="AE29" i="19"/>
  <c r="AF29" i="19" s="1"/>
  <c r="AD29" i="19"/>
  <c r="AE28" i="19"/>
  <c r="AF28" i="19" s="1"/>
  <c r="AD28" i="19"/>
  <c r="AF27" i="19"/>
  <c r="AE27" i="19"/>
  <c r="AD27" i="19"/>
  <c r="AE26" i="19"/>
  <c r="AF26" i="19" s="1"/>
  <c r="AD26" i="19"/>
  <c r="AE25" i="19"/>
  <c r="AF25" i="19" s="1"/>
  <c r="AD25" i="19"/>
  <c r="AE24" i="19"/>
  <c r="AF24" i="19" s="1"/>
  <c r="AD24" i="19"/>
  <c r="AE23" i="19"/>
  <c r="AF23" i="19" s="1"/>
  <c r="AD23" i="19"/>
  <c r="AF22" i="19"/>
  <c r="AE22" i="19"/>
  <c r="AD22" i="19"/>
  <c r="AE21" i="19"/>
  <c r="AF21" i="19" s="1"/>
  <c r="AD21" i="19"/>
  <c r="AE20" i="19"/>
  <c r="AF20" i="19" s="1"/>
  <c r="AD20" i="19"/>
  <c r="AE19" i="19"/>
  <c r="AF19" i="19" s="1"/>
  <c r="AD19" i="19"/>
  <c r="AE18" i="19"/>
  <c r="AF18" i="19" s="1"/>
  <c r="AD18" i="19"/>
  <c r="AF17" i="19"/>
  <c r="AE17" i="19"/>
  <c r="AD17" i="19"/>
  <c r="AF16" i="19"/>
  <c r="AE16" i="19"/>
  <c r="AD16" i="19"/>
  <c r="AE15" i="19"/>
  <c r="AF15" i="19" s="1"/>
  <c r="AD15" i="19"/>
  <c r="AE14" i="19"/>
  <c r="AF14" i="19" s="1"/>
  <c r="AD14" i="19"/>
  <c r="AE13" i="19"/>
  <c r="AF13" i="19" s="1"/>
  <c r="AD13" i="19"/>
  <c r="AF12" i="19"/>
  <c r="AE12" i="19"/>
  <c r="AD12" i="19"/>
  <c r="AE11" i="19"/>
  <c r="AF11" i="19" s="1"/>
  <c r="AD11" i="19"/>
  <c r="AE10" i="19"/>
  <c r="AF10" i="19" s="1"/>
  <c r="AD10" i="19"/>
  <c r="AE9" i="19"/>
  <c r="AF9" i="19" s="1"/>
  <c r="AD9" i="19"/>
  <c r="AE8" i="19"/>
  <c r="AF8" i="19" s="1"/>
  <c r="AD8" i="19"/>
  <c r="T99" i="19"/>
  <c r="U99" i="19" s="1"/>
  <c r="AA7" i="19"/>
  <c r="U50" i="19"/>
  <c r="AB49" i="19"/>
  <c r="U49" i="19"/>
  <c r="AB48" i="19"/>
  <c r="U48" i="19"/>
  <c r="AB47" i="19"/>
  <c r="U47" i="19"/>
  <c r="AB46" i="19"/>
  <c r="U46" i="19"/>
  <c r="AB45" i="19"/>
  <c r="U45" i="19"/>
  <c r="AB44" i="19"/>
  <c r="AB43" i="19"/>
  <c r="U43" i="19"/>
  <c r="AB42" i="19"/>
  <c r="U42" i="19"/>
  <c r="AB41" i="19"/>
  <c r="U41" i="19"/>
  <c r="AB40" i="19"/>
  <c r="U40" i="19"/>
  <c r="AB39" i="19"/>
  <c r="U39" i="19"/>
  <c r="AB38" i="19"/>
  <c r="AB37" i="19"/>
  <c r="U37" i="19"/>
  <c r="AB36" i="19"/>
  <c r="U36" i="19"/>
  <c r="AB35" i="19"/>
  <c r="U35" i="19"/>
  <c r="AB34" i="19"/>
  <c r="U34" i="19"/>
  <c r="AB33" i="19"/>
  <c r="U33" i="19"/>
  <c r="AB32" i="19"/>
  <c r="U32" i="19"/>
  <c r="AB31" i="19"/>
  <c r="AB30" i="19"/>
  <c r="U30" i="19"/>
  <c r="AB29" i="19"/>
  <c r="U29" i="19"/>
  <c r="AB28" i="19"/>
  <c r="U28" i="19"/>
  <c r="AB27" i="19"/>
  <c r="U27" i="19"/>
  <c r="AB26" i="19"/>
  <c r="U26" i="19"/>
  <c r="AB25" i="19"/>
  <c r="U25" i="19"/>
  <c r="AB24" i="19"/>
  <c r="U24" i="19"/>
  <c r="AB23" i="19"/>
  <c r="U23" i="19"/>
  <c r="AB22" i="19"/>
  <c r="U22" i="19"/>
  <c r="AB21" i="19"/>
  <c r="U21" i="19"/>
  <c r="AB20" i="19"/>
  <c r="U20" i="19"/>
  <c r="AB19" i="19"/>
  <c r="U19" i="19"/>
  <c r="AB18" i="19"/>
  <c r="U18" i="19"/>
  <c r="AB17" i="19"/>
  <c r="U17" i="19"/>
  <c r="AB16" i="19"/>
  <c r="U16" i="19"/>
  <c r="AB15" i="19"/>
  <c r="U15" i="19"/>
  <c r="AB14" i="19"/>
  <c r="U14" i="19"/>
  <c r="AB13" i="19"/>
  <c r="U13" i="19"/>
  <c r="AB12" i="19"/>
  <c r="U12" i="19"/>
  <c r="AB11" i="19"/>
  <c r="U11" i="19"/>
  <c r="AB10" i="19"/>
  <c r="U10" i="19"/>
  <c r="AB9" i="19"/>
  <c r="U9" i="19"/>
  <c r="AB8" i="19"/>
  <c r="U8" i="19"/>
  <c r="Q6" i="19"/>
  <c r="R6" i="19" s="1"/>
  <c r="Q5" i="19"/>
  <c r="AF7" i="20" l="1"/>
  <c r="AF99" i="20"/>
  <c r="AB99" i="20"/>
  <c r="AD99" i="20"/>
  <c r="U6" i="20"/>
  <c r="V6" i="20" s="1"/>
  <c r="W6" i="20" s="1"/>
  <c r="X6" i="20" s="1"/>
  <c r="Y6" i="20" s="1"/>
  <c r="Z6" i="20" s="1"/>
  <c r="AA6" i="20" s="1"/>
  <c r="U5" i="20"/>
  <c r="AA99" i="19"/>
  <c r="AE7" i="19"/>
  <c r="AE99" i="19" s="1"/>
  <c r="AD7" i="19"/>
  <c r="AB7" i="19"/>
  <c r="S6" i="19"/>
  <c r="T6" i="19" s="1"/>
  <c r="S5" i="19"/>
  <c r="AA5" i="20" l="1"/>
  <c r="AB6" i="20"/>
  <c r="AC6" i="20" s="1"/>
  <c r="AF5" i="20"/>
  <c r="AB5" i="20"/>
  <c r="AF7" i="19"/>
  <c r="AF99" i="19"/>
  <c r="AB99" i="19"/>
  <c r="AD99" i="19"/>
  <c r="U6" i="19"/>
  <c r="V6" i="19" s="1"/>
  <c r="W6" i="19" s="1"/>
  <c r="X6" i="19" s="1"/>
  <c r="Y6" i="19" s="1"/>
  <c r="Z6" i="19" s="1"/>
  <c r="AA6" i="19" s="1"/>
  <c r="U5" i="19"/>
  <c r="AA5" i="19" l="1"/>
  <c r="AD6" i="20"/>
  <c r="AD5" i="20"/>
  <c r="AB6" i="19"/>
  <c r="AC6" i="19" s="1"/>
  <c r="AF5" i="19"/>
  <c r="AB5" i="19"/>
  <c r="AD6" i="19" l="1"/>
  <c r="AD5" i="19"/>
  <c r="Q98" i="18" l="1"/>
  <c r="Y98" i="18"/>
  <c r="G98" i="18"/>
  <c r="Q97" i="18"/>
  <c r="Y97" i="18"/>
  <c r="G97" i="18"/>
  <c r="Q96" i="18"/>
  <c r="Y96" i="18"/>
  <c r="G96" i="18"/>
  <c r="Q95" i="18"/>
  <c r="Y95" i="18"/>
  <c r="G95" i="18"/>
  <c r="Q94" i="18"/>
  <c r="Y94" i="18"/>
  <c r="G94" i="18"/>
  <c r="Q93" i="18"/>
  <c r="Y93" i="18"/>
  <c r="G93" i="18"/>
  <c r="Q92" i="18"/>
  <c r="Y92" i="18"/>
  <c r="G92" i="18"/>
  <c r="Q91" i="18"/>
  <c r="Y91" i="18"/>
  <c r="G91" i="18"/>
  <c r="Q90" i="18"/>
  <c r="Y90" i="18"/>
  <c r="G90" i="18"/>
  <c r="Q89" i="18"/>
  <c r="Y89" i="18"/>
  <c r="G89" i="18"/>
  <c r="Q88" i="18"/>
  <c r="Y88" i="18"/>
  <c r="G88" i="18"/>
  <c r="Q87" i="18"/>
  <c r="Y87" i="18"/>
  <c r="G87" i="18"/>
  <c r="Q86" i="18"/>
  <c r="Y86" i="18"/>
  <c r="G86" i="18"/>
  <c r="Q85" i="18"/>
  <c r="Y85" i="18"/>
  <c r="G85" i="18"/>
  <c r="Q84" i="18"/>
  <c r="Y84" i="18"/>
  <c r="G84" i="18"/>
  <c r="Q83" i="18"/>
  <c r="Y83" i="18"/>
  <c r="G83" i="18"/>
  <c r="Q82" i="18"/>
  <c r="Y82" i="18"/>
  <c r="G82" i="18"/>
  <c r="U81" i="18"/>
  <c r="Q81" i="18"/>
  <c r="Y81" i="18"/>
  <c r="G81" i="18"/>
  <c r="Q80" i="18"/>
  <c r="Y80" i="18"/>
  <c r="G80" i="18"/>
  <c r="Q79" i="18"/>
  <c r="Y79" i="18"/>
  <c r="G79" i="18"/>
  <c r="U78" i="18"/>
  <c r="Q78" i="18"/>
  <c r="Y78" i="18"/>
  <c r="G78" i="18"/>
  <c r="Q77" i="18"/>
  <c r="Y77" i="18"/>
  <c r="G77" i="18"/>
  <c r="Q76" i="18"/>
  <c r="Y76" i="18"/>
  <c r="G76" i="18"/>
  <c r="Q75" i="18"/>
  <c r="Y75" i="18"/>
  <c r="G75" i="18"/>
  <c r="Q74" i="18"/>
  <c r="Y74" i="18"/>
  <c r="G74" i="18"/>
  <c r="Q73" i="18"/>
  <c r="Y73" i="18"/>
  <c r="G73" i="18"/>
  <c r="Q72" i="18"/>
  <c r="Y72" i="18"/>
  <c r="G72" i="18"/>
  <c r="Q71" i="18"/>
  <c r="Y71" i="18"/>
  <c r="G71" i="18"/>
  <c r="Q70" i="18"/>
  <c r="Y70" i="18"/>
  <c r="G70" i="18"/>
  <c r="Q69" i="18"/>
  <c r="Y69" i="18"/>
  <c r="G69" i="18"/>
  <c r="Q68" i="18"/>
  <c r="Y68" i="18"/>
  <c r="G68" i="18"/>
  <c r="Q67" i="18"/>
  <c r="Y67" i="18"/>
  <c r="G67" i="18"/>
  <c r="Q66" i="18"/>
  <c r="Y66" i="18"/>
  <c r="G66" i="18"/>
  <c r="Q65" i="18"/>
  <c r="Y65" i="18"/>
  <c r="G65" i="18"/>
  <c r="Q64" i="18"/>
  <c r="Y64" i="18"/>
  <c r="G64" i="18"/>
  <c r="Q63" i="18"/>
  <c r="Y63" i="18"/>
  <c r="G63" i="18"/>
  <c r="Q62" i="18"/>
  <c r="Y62" i="18"/>
  <c r="G62" i="18"/>
  <c r="Q61" i="18"/>
  <c r="Y61" i="18"/>
  <c r="G61" i="18"/>
  <c r="Q60" i="18"/>
  <c r="Y60" i="18"/>
  <c r="G60" i="18"/>
  <c r="Q59" i="18"/>
  <c r="Y59" i="18"/>
  <c r="G59" i="18"/>
  <c r="Q58" i="18"/>
  <c r="Y58" i="18"/>
  <c r="G58" i="18"/>
  <c r="Q57" i="18"/>
  <c r="Y57" i="18"/>
  <c r="G57" i="18"/>
  <c r="Q56" i="18"/>
  <c r="Y56" i="18"/>
  <c r="G56" i="18"/>
  <c r="Q55" i="18"/>
  <c r="Y55" i="18"/>
  <c r="G55" i="18"/>
  <c r="Q54" i="18"/>
  <c r="Y54" i="18"/>
  <c r="G54" i="18"/>
  <c r="Q53" i="18"/>
  <c r="Y53" i="18"/>
  <c r="G53" i="18"/>
  <c r="Q52" i="18"/>
  <c r="Y52" i="18"/>
  <c r="G52" i="18"/>
  <c r="Q51" i="18"/>
  <c r="Y51" i="18"/>
  <c r="G51" i="18"/>
  <c r="Q50" i="18"/>
  <c r="Y50" i="18"/>
  <c r="G50" i="18"/>
  <c r="Q49" i="18"/>
  <c r="Y49" i="18"/>
  <c r="G49" i="18"/>
  <c r="Q48" i="18"/>
  <c r="Y48" i="18"/>
  <c r="G48" i="18"/>
  <c r="Q47" i="18"/>
  <c r="Y47" i="18"/>
  <c r="G47" i="18"/>
  <c r="Q46" i="18"/>
  <c r="Y46" i="18"/>
  <c r="G46" i="18"/>
  <c r="Q45" i="18"/>
  <c r="Y45" i="18"/>
  <c r="G45" i="18"/>
  <c r="U44" i="18"/>
  <c r="Q44" i="18"/>
  <c r="Y44" i="18"/>
  <c r="G44" i="18"/>
  <c r="Q43" i="18"/>
  <c r="Y43" i="18"/>
  <c r="G43" i="18"/>
  <c r="Q42" i="18"/>
  <c r="Y42" i="18"/>
  <c r="G42" i="18"/>
  <c r="Q41" i="18"/>
  <c r="Y41" i="18"/>
  <c r="G41" i="18"/>
  <c r="Q40" i="18"/>
  <c r="Y40" i="18"/>
  <c r="G40" i="18"/>
  <c r="Q39" i="18"/>
  <c r="Y39" i="18"/>
  <c r="G39" i="18"/>
  <c r="U38" i="18"/>
  <c r="Q38" i="18"/>
  <c r="Y38" i="18"/>
  <c r="G38" i="18"/>
  <c r="Q37" i="18"/>
  <c r="Y37" i="18"/>
  <c r="G37" i="18"/>
  <c r="Q36" i="18"/>
  <c r="Y36" i="18"/>
  <c r="G36" i="18"/>
  <c r="Q35" i="18"/>
  <c r="Y35" i="18"/>
  <c r="G35" i="18"/>
  <c r="Q34" i="18"/>
  <c r="Y34" i="18"/>
  <c r="G34" i="18"/>
  <c r="Q33" i="18"/>
  <c r="Y33" i="18"/>
  <c r="G33" i="18"/>
  <c r="Q32" i="18"/>
  <c r="Y32" i="18"/>
  <c r="G32" i="18"/>
  <c r="U31" i="18"/>
  <c r="Q31" i="18"/>
  <c r="Y31" i="18"/>
  <c r="G31" i="18"/>
  <c r="Q30" i="18"/>
  <c r="Y30" i="18"/>
  <c r="G30" i="18"/>
  <c r="Q29" i="18"/>
  <c r="Y29" i="18"/>
  <c r="G29" i="18"/>
  <c r="Q28" i="18"/>
  <c r="Y28" i="18"/>
  <c r="G28" i="18"/>
  <c r="Q27" i="18"/>
  <c r="Y27" i="18"/>
  <c r="G27" i="18"/>
  <c r="Q26" i="18"/>
  <c r="Y26" i="18"/>
  <c r="G26" i="18"/>
  <c r="Q25" i="18"/>
  <c r="Y25" i="18"/>
  <c r="G25" i="18"/>
  <c r="Q24" i="18"/>
  <c r="Y24" i="18"/>
  <c r="G24" i="18"/>
  <c r="Q23" i="18"/>
  <c r="Y23" i="18"/>
  <c r="G23" i="18"/>
  <c r="Q22" i="18"/>
  <c r="Y22" i="18"/>
  <c r="G22" i="18"/>
  <c r="Q21" i="18"/>
  <c r="Y21" i="18"/>
  <c r="G21" i="18"/>
  <c r="Q20" i="18"/>
  <c r="Y20" i="18"/>
  <c r="G20" i="18"/>
  <c r="Q19" i="18"/>
  <c r="Y19" i="18"/>
  <c r="G19" i="18"/>
  <c r="Q18" i="18"/>
  <c r="Y18" i="18"/>
  <c r="G18" i="18"/>
  <c r="Q17" i="18"/>
  <c r="Y17" i="18"/>
  <c r="G17" i="18"/>
  <c r="Q16" i="18"/>
  <c r="Y16" i="18"/>
  <c r="G16" i="18"/>
  <c r="Q15" i="18"/>
  <c r="Y15" i="18"/>
  <c r="G15" i="18"/>
  <c r="Q14" i="18"/>
  <c r="Y14" i="18"/>
  <c r="G14" i="18"/>
  <c r="Q13" i="18"/>
  <c r="Y13" i="18"/>
  <c r="G13" i="18"/>
  <c r="Q12" i="18"/>
  <c r="Y12" i="18"/>
  <c r="G12" i="18"/>
  <c r="Q11" i="18"/>
  <c r="Y11" i="18"/>
  <c r="G11" i="18"/>
  <c r="Q10" i="18"/>
  <c r="Y10" i="18"/>
  <c r="G10" i="18"/>
  <c r="Q9" i="18"/>
  <c r="Y9" i="18"/>
  <c r="G9" i="18"/>
  <c r="Q8" i="18"/>
  <c r="Y8" i="18"/>
  <c r="G8" i="18"/>
  <c r="AC99" i="18"/>
  <c r="Z99" i="18"/>
  <c r="X99" i="18"/>
  <c r="W99" i="18"/>
  <c r="V99" i="18"/>
  <c r="R99" i="18"/>
  <c r="P99" i="18"/>
  <c r="O99" i="18"/>
  <c r="Q99" i="18" s="1"/>
  <c r="M99" i="18"/>
  <c r="L99" i="18"/>
  <c r="K99" i="18"/>
  <c r="J99" i="18"/>
  <c r="I99" i="18"/>
  <c r="H99" i="18"/>
  <c r="G7" i="18"/>
  <c r="B6" i="18"/>
  <c r="C6" i="18" s="1"/>
  <c r="D6" i="18" s="1"/>
  <c r="E6" i="18" s="1"/>
  <c r="F6" i="18" s="1"/>
  <c r="G6" i="18" s="1"/>
  <c r="H6" i="18" s="1"/>
  <c r="I6" i="18" s="1"/>
  <c r="J6" i="18" s="1"/>
  <c r="K6" i="18" s="1"/>
  <c r="Y99" i="18" l="1"/>
  <c r="N99" i="18"/>
  <c r="N7" i="18"/>
  <c r="S99" i="18"/>
  <c r="Q7" i="18"/>
  <c r="S7" i="18"/>
  <c r="T7" i="18"/>
  <c r="U7" i="18"/>
  <c r="Y7" i="18"/>
  <c r="N8" i="18"/>
  <c r="S8" i="18"/>
  <c r="T8" i="18"/>
  <c r="AA8" i="18" s="1"/>
  <c r="N9" i="18"/>
  <c r="S9" i="18"/>
  <c r="T9" i="18"/>
  <c r="AA9" i="18" s="1"/>
  <c r="N10" i="18"/>
  <c r="S10" i="18"/>
  <c r="T10" i="18"/>
  <c r="AA10" i="18" s="1"/>
  <c r="N11" i="18"/>
  <c r="S11" i="18"/>
  <c r="T11" i="18"/>
  <c r="AA11" i="18" s="1"/>
  <c r="N12" i="18"/>
  <c r="S12" i="18"/>
  <c r="T12" i="18"/>
  <c r="AA12" i="18" s="1"/>
  <c r="N13" i="18"/>
  <c r="S13" i="18"/>
  <c r="T13" i="18"/>
  <c r="AA13" i="18" s="1"/>
  <c r="N14" i="18"/>
  <c r="S14" i="18"/>
  <c r="T14" i="18"/>
  <c r="AA14" i="18" s="1"/>
  <c r="N15" i="18"/>
  <c r="S15" i="18"/>
  <c r="T15" i="18"/>
  <c r="AA15" i="18" s="1"/>
  <c r="N16" i="18"/>
  <c r="S16" i="18"/>
  <c r="T16" i="18"/>
  <c r="AA16" i="18" s="1"/>
  <c r="N17" i="18"/>
  <c r="S17" i="18"/>
  <c r="T17" i="18"/>
  <c r="AA17" i="18" s="1"/>
  <c r="N18" i="18"/>
  <c r="S18" i="18"/>
  <c r="T18" i="18"/>
  <c r="AA18" i="18" s="1"/>
  <c r="N19" i="18"/>
  <c r="S19" i="18"/>
  <c r="T19" i="18"/>
  <c r="AA19" i="18" s="1"/>
  <c r="N20" i="18"/>
  <c r="S20" i="18"/>
  <c r="T20" i="18"/>
  <c r="AA20" i="18" s="1"/>
  <c r="N21" i="18"/>
  <c r="S21" i="18"/>
  <c r="T21" i="18"/>
  <c r="AA21" i="18" s="1"/>
  <c r="N22" i="18"/>
  <c r="S22" i="18"/>
  <c r="T22" i="18"/>
  <c r="AA22" i="18" s="1"/>
  <c r="N23" i="18"/>
  <c r="S23" i="18"/>
  <c r="T23" i="18"/>
  <c r="AA23" i="18" s="1"/>
  <c r="N24" i="18"/>
  <c r="S24" i="18"/>
  <c r="T24" i="18"/>
  <c r="AA24" i="18" s="1"/>
  <c r="N25" i="18"/>
  <c r="S25" i="18"/>
  <c r="T25" i="18"/>
  <c r="AA25" i="18" s="1"/>
  <c r="N26" i="18"/>
  <c r="S26" i="18"/>
  <c r="T26" i="18"/>
  <c r="AA26" i="18" s="1"/>
  <c r="N27" i="18"/>
  <c r="S27" i="18"/>
  <c r="T27" i="18"/>
  <c r="AA27" i="18" s="1"/>
  <c r="N28" i="18"/>
  <c r="S28" i="18"/>
  <c r="T28" i="18"/>
  <c r="AA28" i="18" s="1"/>
  <c r="N29" i="18"/>
  <c r="S29" i="18"/>
  <c r="T29" i="18"/>
  <c r="AA29" i="18" s="1"/>
  <c r="N30" i="18"/>
  <c r="S30" i="18"/>
  <c r="T30" i="18"/>
  <c r="AA30" i="18" s="1"/>
  <c r="N31" i="18"/>
  <c r="S31" i="18"/>
  <c r="T31" i="18"/>
  <c r="AA31" i="18" s="1"/>
  <c r="N32" i="18"/>
  <c r="S32" i="18"/>
  <c r="T32" i="18"/>
  <c r="AA32" i="18" s="1"/>
  <c r="N33" i="18"/>
  <c r="S33" i="18"/>
  <c r="T33" i="18"/>
  <c r="AA33" i="18" s="1"/>
  <c r="N34" i="18"/>
  <c r="S34" i="18"/>
  <c r="T34" i="18"/>
  <c r="AA34" i="18" s="1"/>
  <c r="N35" i="18"/>
  <c r="S35" i="18"/>
  <c r="T35" i="18"/>
  <c r="AA35" i="18" s="1"/>
  <c r="N36" i="18"/>
  <c r="S36" i="18"/>
  <c r="T36" i="18"/>
  <c r="AA36" i="18" s="1"/>
  <c r="N37" i="18"/>
  <c r="S37" i="18"/>
  <c r="T37" i="18"/>
  <c r="AA37" i="18" s="1"/>
  <c r="N38" i="18"/>
  <c r="S38" i="18"/>
  <c r="T38" i="18"/>
  <c r="AA38" i="18" s="1"/>
  <c r="N39" i="18"/>
  <c r="S39" i="18"/>
  <c r="T39" i="18"/>
  <c r="AA39" i="18" s="1"/>
  <c r="N40" i="18"/>
  <c r="S40" i="18"/>
  <c r="T40" i="18"/>
  <c r="AA40" i="18" s="1"/>
  <c r="N41" i="18"/>
  <c r="S41" i="18"/>
  <c r="T41" i="18"/>
  <c r="AA41" i="18" s="1"/>
  <c r="N42" i="18"/>
  <c r="S42" i="18"/>
  <c r="T42" i="18"/>
  <c r="AA42" i="18" s="1"/>
  <c r="N43" i="18"/>
  <c r="S43" i="18"/>
  <c r="T43" i="18"/>
  <c r="AA43" i="18" s="1"/>
  <c r="N44" i="18"/>
  <c r="S44" i="18"/>
  <c r="T44" i="18"/>
  <c r="AA44" i="18" s="1"/>
  <c r="N45" i="18"/>
  <c r="S45" i="18"/>
  <c r="T45" i="18"/>
  <c r="AA45" i="18" s="1"/>
  <c r="N46" i="18"/>
  <c r="S46" i="18"/>
  <c r="T46" i="18"/>
  <c r="AA46" i="18" s="1"/>
  <c r="N47" i="18"/>
  <c r="S47" i="18"/>
  <c r="T47" i="18"/>
  <c r="AA47" i="18" s="1"/>
  <c r="N48" i="18"/>
  <c r="S48" i="18"/>
  <c r="T48" i="18"/>
  <c r="AA48" i="18" s="1"/>
  <c r="N49" i="18"/>
  <c r="S49" i="18"/>
  <c r="T49" i="18"/>
  <c r="AA49" i="18" s="1"/>
  <c r="N50" i="18"/>
  <c r="S50" i="18"/>
  <c r="T50" i="18"/>
  <c r="AA50" i="18" s="1"/>
  <c r="AB50" i="18"/>
  <c r="N51" i="18"/>
  <c r="S51" i="18"/>
  <c r="T51" i="18"/>
  <c r="AA51" i="18" s="1"/>
  <c r="N52" i="18"/>
  <c r="S52" i="18"/>
  <c r="T52" i="18"/>
  <c r="AA52" i="18" s="1"/>
  <c r="N53" i="18"/>
  <c r="S53" i="18"/>
  <c r="T53" i="18"/>
  <c r="AA53" i="18" s="1"/>
  <c r="N54" i="18"/>
  <c r="S54" i="18"/>
  <c r="T54" i="18"/>
  <c r="AA54" i="18" s="1"/>
  <c r="N55" i="18"/>
  <c r="S55" i="18"/>
  <c r="T55" i="18"/>
  <c r="AA55" i="18" s="1"/>
  <c r="N56" i="18"/>
  <c r="S56" i="18"/>
  <c r="T56" i="18"/>
  <c r="AA56" i="18" s="1"/>
  <c r="N57" i="18"/>
  <c r="S57" i="18"/>
  <c r="T57" i="18"/>
  <c r="AA57" i="18" s="1"/>
  <c r="N58" i="18"/>
  <c r="S58" i="18"/>
  <c r="T58" i="18"/>
  <c r="AA58" i="18" s="1"/>
  <c r="N59" i="18"/>
  <c r="S59" i="18"/>
  <c r="T59" i="18"/>
  <c r="AA59" i="18" s="1"/>
  <c r="N60" i="18"/>
  <c r="S60" i="18"/>
  <c r="T60" i="18"/>
  <c r="AA60" i="18" s="1"/>
  <c r="N61" i="18"/>
  <c r="S61" i="18"/>
  <c r="T61" i="18"/>
  <c r="AA61" i="18" s="1"/>
  <c r="N62" i="18"/>
  <c r="S62" i="18"/>
  <c r="T62" i="18"/>
  <c r="AA62" i="18" s="1"/>
  <c r="N63" i="18"/>
  <c r="S63" i="18"/>
  <c r="T63" i="18"/>
  <c r="AA63" i="18" s="1"/>
  <c r="N64" i="18"/>
  <c r="S64" i="18"/>
  <c r="T64" i="18"/>
  <c r="AA64" i="18" s="1"/>
  <c r="N65" i="18"/>
  <c r="S65" i="18"/>
  <c r="T65" i="18"/>
  <c r="AA65" i="18" s="1"/>
  <c r="N66" i="18"/>
  <c r="S66" i="18"/>
  <c r="T66" i="18"/>
  <c r="AA66" i="18" s="1"/>
  <c r="N67" i="18"/>
  <c r="S67" i="18"/>
  <c r="T67" i="18"/>
  <c r="AA67" i="18" s="1"/>
  <c r="N68" i="18"/>
  <c r="S68" i="18"/>
  <c r="T68" i="18"/>
  <c r="AA68" i="18" s="1"/>
  <c r="N69" i="18"/>
  <c r="S69" i="18"/>
  <c r="T69" i="18"/>
  <c r="AA69" i="18" s="1"/>
  <c r="N70" i="18"/>
  <c r="S70" i="18"/>
  <c r="T70" i="18"/>
  <c r="AA70" i="18" s="1"/>
  <c r="N71" i="18"/>
  <c r="S71" i="18"/>
  <c r="T71" i="18"/>
  <c r="AA71" i="18" s="1"/>
  <c r="N72" i="18"/>
  <c r="S72" i="18"/>
  <c r="T72" i="18"/>
  <c r="AA72" i="18" s="1"/>
  <c r="N73" i="18"/>
  <c r="S73" i="18"/>
  <c r="T73" i="18"/>
  <c r="AA73" i="18" s="1"/>
  <c r="N74" i="18"/>
  <c r="S74" i="18"/>
  <c r="T74" i="18"/>
  <c r="AA74" i="18" s="1"/>
  <c r="N75" i="18"/>
  <c r="S75" i="18"/>
  <c r="T75" i="18"/>
  <c r="AA75" i="18" s="1"/>
  <c r="N76" i="18"/>
  <c r="S76" i="18"/>
  <c r="T76" i="18"/>
  <c r="AA76" i="18" s="1"/>
  <c r="N77" i="18"/>
  <c r="S77" i="18"/>
  <c r="T77" i="18"/>
  <c r="AA77" i="18" s="1"/>
  <c r="N78" i="18"/>
  <c r="S78" i="18"/>
  <c r="T78" i="18"/>
  <c r="AA78" i="18" s="1"/>
  <c r="N79" i="18"/>
  <c r="T79" i="18"/>
  <c r="AA79" i="18" s="1"/>
  <c r="S79" i="18"/>
  <c r="AB79" i="18"/>
  <c r="N80" i="18"/>
  <c r="S80" i="18"/>
  <c r="T80" i="18"/>
  <c r="AA80" i="18" s="1"/>
  <c r="N81" i="18"/>
  <c r="S81" i="18"/>
  <c r="T81" i="18"/>
  <c r="AA81" i="18" s="1"/>
  <c r="N82" i="18"/>
  <c r="S82" i="18"/>
  <c r="T82" i="18"/>
  <c r="AA82" i="18" s="1"/>
  <c r="N83" i="18"/>
  <c r="S83" i="18"/>
  <c r="T83" i="18"/>
  <c r="AA83" i="18" s="1"/>
  <c r="N84" i="18"/>
  <c r="S84" i="18"/>
  <c r="T84" i="18"/>
  <c r="AA84" i="18" s="1"/>
  <c r="N85" i="18"/>
  <c r="S85" i="18"/>
  <c r="T85" i="18"/>
  <c r="AA85" i="18" s="1"/>
  <c r="N86" i="18"/>
  <c r="S86" i="18"/>
  <c r="T86" i="18"/>
  <c r="AA86" i="18" s="1"/>
  <c r="N87" i="18"/>
  <c r="S87" i="18"/>
  <c r="T87" i="18"/>
  <c r="AA87" i="18" s="1"/>
  <c r="N88" i="18"/>
  <c r="S88" i="18"/>
  <c r="T88" i="18"/>
  <c r="AA88" i="18" s="1"/>
  <c r="N89" i="18"/>
  <c r="S89" i="18"/>
  <c r="T89" i="18"/>
  <c r="AA89" i="18" s="1"/>
  <c r="N90" i="18"/>
  <c r="S90" i="18"/>
  <c r="T90" i="18"/>
  <c r="AA90" i="18" s="1"/>
  <c r="N91" i="18"/>
  <c r="S91" i="18"/>
  <c r="T91" i="18"/>
  <c r="AA91" i="18" s="1"/>
  <c r="N92" i="18"/>
  <c r="S92" i="18"/>
  <c r="T92" i="18"/>
  <c r="AA92" i="18" s="1"/>
  <c r="N93" i="18"/>
  <c r="S93" i="18"/>
  <c r="T93" i="18"/>
  <c r="AA93" i="18" s="1"/>
  <c r="N94" i="18"/>
  <c r="S94" i="18"/>
  <c r="T94" i="18"/>
  <c r="AA94" i="18" s="1"/>
  <c r="N95" i="18"/>
  <c r="S95" i="18"/>
  <c r="T95" i="18"/>
  <c r="AA95" i="18" s="1"/>
  <c r="N96" i="18"/>
  <c r="S96" i="18"/>
  <c r="T96" i="18"/>
  <c r="AA96" i="18" s="1"/>
  <c r="N97" i="18"/>
  <c r="S97" i="18"/>
  <c r="T97" i="18"/>
  <c r="AA97" i="18" s="1"/>
  <c r="N98" i="18"/>
  <c r="S98" i="18"/>
  <c r="T98" i="18"/>
  <c r="AA98" i="18" s="1"/>
  <c r="L6" i="18"/>
  <c r="M6" i="18" s="1"/>
  <c r="N6" i="18" s="1"/>
  <c r="O6" i="18" s="1"/>
  <c r="P6" i="18" s="1"/>
  <c r="N4" i="18"/>
  <c r="Q98" i="17"/>
  <c r="Y98" i="17"/>
  <c r="Q97" i="17"/>
  <c r="Y97" i="17"/>
  <c r="Q96" i="17"/>
  <c r="Y96" i="17"/>
  <c r="Q95" i="17"/>
  <c r="Y95" i="17"/>
  <c r="Q94" i="17"/>
  <c r="Y94" i="17"/>
  <c r="Q93" i="17"/>
  <c r="Y93" i="17"/>
  <c r="Q92" i="17"/>
  <c r="Y92" i="17"/>
  <c r="Q91" i="17"/>
  <c r="Y91" i="17"/>
  <c r="Q90" i="17"/>
  <c r="Y90" i="17"/>
  <c r="Q89" i="17"/>
  <c r="Y89" i="17"/>
  <c r="Q88" i="17"/>
  <c r="Y88" i="17"/>
  <c r="Q87" i="17"/>
  <c r="Y87" i="17"/>
  <c r="Q86" i="17"/>
  <c r="Y86" i="17"/>
  <c r="Q85" i="17"/>
  <c r="Y85" i="17"/>
  <c r="Q84" i="17"/>
  <c r="Y84" i="17"/>
  <c r="Q83" i="17"/>
  <c r="Y83" i="17"/>
  <c r="Q82" i="17"/>
  <c r="Y82" i="17"/>
  <c r="U81" i="17"/>
  <c r="Q81" i="17"/>
  <c r="Y81" i="17"/>
  <c r="Q80" i="17"/>
  <c r="Y80" i="17"/>
  <c r="Q79" i="17"/>
  <c r="Y79" i="17"/>
  <c r="U78" i="17"/>
  <c r="Q78" i="17"/>
  <c r="Y78" i="17"/>
  <c r="Q77" i="17"/>
  <c r="Y77" i="17"/>
  <c r="Q76" i="17"/>
  <c r="Y76" i="17"/>
  <c r="Q75" i="17"/>
  <c r="Y75" i="17"/>
  <c r="Q74" i="17"/>
  <c r="Y74" i="17"/>
  <c r="Q73" i="17"/>
  <c r="Y73" i="17"/>
  <c r="Q72" i="17"/>
  <c r="Y72" i="17"/>
  <c r="Q71" i="17"/>
  <c r="Y71" i="17"/>
  <c r="Q70" i="17"/>
  <c r="Y70" i="17"/>
  <c r="Q69" i="17"/>
  <c r="Y69" i="17"/>
  <c r="Q68" i="17"/>
  <c r="Y68" i="17"/>
  <c r="Q67" i="17"/>
  <c r="Y67" i="17"/>
  <c r="Q66" i="17"/>
  <c r="Y66" i="17"/>
  <c r="Q65" i="17"/>
  <c r="Y65" i="17"/>
  <c r="Q64" i="17"/>
  <c r="Y64" i="17"/>
  <c r="Q63" i="17"/>
  <c r="Y63" i="17"/>
  <c r="Q62" i="17"/>
  <c r="Y62" i="17"/>
  <c r="Q61" i="17"/>
  <c r="Y61" i="17"/>
  <c r="Q60" i="17"/>
  <c r="Y60" i="17"/>
  <c r="Q59" i="17"/>
  <c r="Y59" i="17"/>
  <c r="Q58" i="17"/>
  <c r="Y58" i="17"/>
  <c r="Q57" i="17"/>
  <c r="Y57" i="17"/>
  <c r="Q56" i="17"/>
  <c r="Y56" i="17"/>
  <c r="Q55" i="17"/>
  <c r="Y55" i="17"/>
  <c r="Q54" i="17"/>
  <c r="Y54" i="17"/>
  <c r="Q53" i="17"/>
  <c r="Y53" i="17"/>
  <c r="Q52" i="17"/>
  <c r="Y52" i="17"/>
  <c r="Q51" i="17"/>
  <c r="Y51" i="17"/>
  <c r="Q50" i="17"/>
  <c r="Y50" i="17"/>
  <c r="Q49" i="17"/>
  <c r="Y49" i="17"/>
  <c r="Q48" i="17"/>
  <c r="Y48" i="17"/>
  <c r="Q47" i="17"/>
  <c r="Y47" i="17"/>
  <c r="Q46" i="17"/>
  <c r="Y46" i="17"/>
  <c r="Q45" i="17"/>
  <c r="Y45" i="17"/>
  <c r="U44" i="17"/>
  <c r="Q44" i="17"/>
  <c r="Y44" i="17"/>
  <c r="Q43" i="17"/>
  <c r="Y43" i="17"/>
  <c r="Q42" i="17"/>
  <c r="Y42" i="17"/>
  <c r="Q41" i="17"/>
  <c r="Y41" i="17"/>
  <c r="Q40" i="17"/>
  <c r="Y40" i="17"/>
  <c r="Q39" i="17"/>
  <c r="Y39" i="17"/>
  <c r="U38" i="17"/>
  <c r="Q38" i="17"/>
  <c r="Y38" i="17"/>
  <c r="Q37" i="17"/>
  <c r="Y37" i="17"/>
  <c r="Q36" i="17"/>
  <c r="Y36" i="17"/>
  <c r="Q35" i="17"/>
  <c r="Y35" i="17"/>
  <c r="Q34" i="17"/>
  <c r="Y34" i="17"/>
  <c r="Q33" i="17"/>
  <c r="Y33" i="17"/>
  <c r="Q32" i="17"/>
  <c r="Y32" i="17"/>
  <c r="U31" i="17"/>
  <c r="Q31" i="17"/>
  <c r="Y31" i="17"/>
  <c r="Q30" i="17"/>
  <c r="Y30" i="17"/>
  <c r="Q29" i="17"/>
  <c r="Y29" i="17"/>
  <c r="Q28" i="17"/>
  <c r="Y28" i="17"/>
  <c r="Q27" i="17"/>
  <c r="Y27" i="17"/>
  <c r="Q26" i="17"/>
  <c r="Y26" i="17"/>
  <c r="Q25" i="17"/>
  <c r="Y25" i="17"/>
  <c r="Q24" i="17"/>
  <c r="Y24" i="17"/>
  <c r="Q23" i="17"/>
  <c r="Y23" i="17"/>
  <c r="Q22" i="17"/>
  <c r="Y22" i="17"/>
  <c r="Q21" i="17"/>
  <c r="Y21" i="17"/>
  <c r="Q20" i="17"/>
  <c r="Y20" i="17"/>
  <c r="Q19" i="17"/>
  <c r="Y19" i="17"/>
  <c r="Q18" i="17"/>
  <c r="Y18" i="17"/>
  <c r="Q17" i="17"/>
  <c r="Y17" i="17"/>
  <c r="Q16" i="17"/>
  <c r="Y16" i="17"/>
  <c r="Q15" i="17"/>
  <c r="Y15" i="17"/>
  <c r="Q14" i="17"/>
  <c r="Y14" i="17"/>
  <c r="Q13" i="17"/>
  <c r="Y13" i="17"/>
  <c r="Q12" i="17"/>
  <c r="Y12" i="17"/>
  <c r="Q11" i="17"/>
  <c r="Y11" i="17"/>
  <c r="Q10" i="17"/>
  <c r="Y10" i="17"/>
  <c r="Q9" i="17"/>
  <c r="Y9" i="17"/>
  <c r="Q8" i="17"/>
  <c r="Y8" i="17"/>
  <c r="AC99" i="17"/>
  <c r="Z99" i="17"/>
  <c r="X99" i="17"/>
  <c r="W99" i="17"/>
  <c r="V99" i="17"/>
  <c r="R99" i="17"/>
  <c r="P99" i="17"/>
  <c r="O99" i="17"/>
  <c r="Q99" i="17" s="1"/>
  <c r="M99" i="17"/>
  <c r="L99" i="17"/>
  <c r="K99" i="17"/>
  <c r="J99" i="17"/>
  <c r="I99" i="17"/>
  <c r="H99" i="17"/>
  <c r="B6" i="17"/>
  <c r="C6" i="17" s="1"/>
  <c r="D6" i="17" s="1"/>
  <c r="E6" i="17" s="1"/>
  <c r="F6" i="17" s="1"/>
  <c r="G6" i="17" s="1"/>
  <c r="H6" i="17" s="1"/>
  <c r="I6" i="17" s="1"/>
  <c r="J6" i="17" s="1"/>
  <c r="K6" i="17" s="1"/>
  <c r="AB93" i="18" l="1"/>
  <c r="AF98" i="18"/>
  <c r="AE98" i="18"/>
  <c r="AD98" i="18"/>
  <c r="AE97" i="18"/>
  <c r="AF97" i="18" s="1"/>
  <c r="AD97" i="18"/>
  <c r="AF96" i="18"/>
  <c r="AE96" i="18"/>
  <c r="AD96" i="18"/>
  <c r="AE95" i="18"/>
  <c r="AF95" i="18" s="1"/>
  <c r="AD95" i="18"/>
  <c r="AE94" i="18"/>
  <c r="AF94" i="18" s="1"/>
  <c r="AD94" i="18"/>
  <c r="AB98" i="18"/>
  <c r="U98" i="18"/>
  <c r="AB97" i="18"/>
  <c r="U97" i="18"/>
  <c r="AB96" i="18"/>
  <c r="U96" i="18"/>
  <c r="AB95" i="18"/>
  <c r="U95" i="18"/>
  <c r="AB94" i="18"/>
  <c r="U94" i="18"/>
  <c r="AF93" i="18"/>
  <c r="AE93" i="18"/>
  <c r="AD93" i="18"/>
  <c r="AE92" i="18"/>
  <c r="AF92" i="18" s="1"/>
  <c r="AD92" i="18"/>
  <c r="AF91" i="18"/>
  <c r="AE91" i="18"/>
  <c r="AD91" i="18"/>
  <c r="AF90" i="18"/>
  <c r="AE90" i="18"/>
  <c r="AD90" i="18"/>
  <c r="AE89" i="18"/>
  <c r="AF89" i="18" s="1"/>
  <c r="AD89" i="18"/>
  <c r="AF88" i="18"/>
  <c r="AE88" i="18"/>
  <c r="AD88" i="18"/>
  <c r="AE87" i="18"/>
  <c r="AF87" i="18" s="1"/>
  <c r="AD87" i="18"/>
  <c r="AE86" i="18"/>
  <c r="AF86" i="18" s="1"/>
  <c r="AD86" i="18"/>
  <c r="AF85" i="18"/>
  <c r="AE85" i="18"/>
  <c r="AD85" i="18"/>
  <c r="AE84" i="18"/>
  <c r="AF84" i="18" s="1"/>
  <c r="AD84" i="18"/>
  <c r="AE83" i="18"/>
  <c r="AF83" i="18" s="1"/>
  <c r="AD83" i="18"/>
  <c r="AE82" i="18"/>
  <c r="AF82" i="18" s="1"/>
  <c r="AD82" i="18"/>
  <c r="AF81" i="18"/>
  <c r="AE81" i="18"/>
  <c r="AD81" i="18"/>
  <c r="AE80" i="18"/>
  <c r="AF80" i="18" s="1"/>
  <c r="AD80" i="18"/>
  <c r="U93" i="18"/>
  <c r="AB92" i="18"/>
  <c r="U92" i="18"/>
  <c r="AB91" i="18"/>
  <c r="U91" i="18"/>
  <c r="AB90" i="18"/>
  <c r="U90" i="18"/>
  <c r="AB89" i="18"/>
  <c r="U89" i="18"/>
  <c r="AB88" i="18"/>
  <c r="U88" i="18"/>
  <c r="AB87" i="18"/>
  <c r="U87" i="18"/>
  <c r="AB86" i="18"/>
  <c r="U86" i="18"/>
  <c r="AB85" i="18"/>
  <c r="U85" i="18"/>
  <c r="AB84" i="18"/>
  <c r="U84" i="18"/>
  <c r="AB83" i="18"/>
  <c r="U83" i="18"/>
  <c r="AB82" i="18"/>
  <c r="U82" i="18"/>
  <c r="AB81" i="18"/>
  <c r="AB80" i="18"/>
  <c r="U80" i="18"/>
  <c r="AE79" i="18"/>
  <c r="AF79" i="18" s="1"/>
  <c r="AD79" i="18"/>
  <c r="U79" i="18"/>
  <c r="AE78" i="18"/>
  <c r="AF78" i="18" s="1"/>
  <c r="AD78" i="18"/>
  <c r="AE77" i="18"/>
  <c r="AF77" i="18" s="1"/>
  <c r="AD77" i="18"/>
  <c r="AF76" i="18"/>
  <c r="AE76" i="18"/>
  <c r="AD76" i="18"/>
  <c r="AF75" i="18"/>
  <c r="AE75" i="18"/>
  <c r="AD75" i="18"/>
  <c r="AE74" i="18"/>
  <c r="AF74" i="18" s="1"/>
  <c r="AD74" i="18"/>
  <c r="AE73" i="18"/>
  <c r="AF73" i="18" s="1"/>
  <c r="AD73" i="18"/>
  <c r="AE72" i="18"/>
  <c r="AF72" i="18" s="1"/>
  <c r="AD72" i="18"/>
  <c r="AE71" i="18"/>
  <c r="AF71" i="18" s="1"/>
  <c r="AD71" i="18"/>
  <c r="AE70" i="18"/>
  <c r="AF70" i="18" s="1"/>
  <c r="AD70" i="18"/>
  <c r="AE69" i="18"/>
  <c r="AF69" i="18" s="1"/>
  <c r="AD69" i="18"/>
  <c r="AE68" i="18"/>
  <c r="AF68" i="18" s="1"/>
  <c r="AD68" i="18"/>
  <c r="AE67" i="18"/>
  <c r="AF67" i="18" s="1"/>
  <c r="AD67" i="18"/>
  <c r="AE66" i="18"/>
  <c r="AF66" i="18" s="1"/>
  <c r="AD66" i="18"/>
  <c r="AE65" i="18"/>
  <c r="AF65" i="18" s="1"/>
  <c r="AD65" i="18"/>
  <c r="AE64" i="18"/>
  <c r="AF64" i="18" s="1"/>
  <c r="AD64" i="18"/>
  <c r="AE63" i="18"/>
  <c r="AF63" i="18" s="1"/>
  <c r="AD63" i="18"/>
  <c r="AE62" i="18"/>
  <c r="AF62" i="18" s="1"/>
  <c r="AD62" i="18"/>
  <c r="AE61" i="18"/>
  <c r="AF61" i="18" s="1"/>
  <c r="AD61" i="18"/>
  <c r="AE60" i="18"/>
  <c r="AF60" i="18" s="1"/>
  <c r="AD60" i="18"/>
  <c r="AE59" i="18"/>
  <c r="AF59" i="18" s="1"/>
  <c r="AD59" i="18"/>
  <c r="AF58" i="18"/>
  <c r="AE58" i="18"/>
  <c r="AD58" i="18"/>
  <c r="AE57" i="18"/>
  <c r="AF57" i="18" s="1"/>
  <c r="AD57" i="18"/>
  <c r="AF56" i="18"/>
  <c r="AE56" i="18"/>
  <c r="AD56" i="18"/>
  <c r="AF55" i="18"/>
  <c r="AE55" i="18"/>
  <c r="AD55" i="18"/>
  <c r="AE54" i="18"/>
  <c r="AF54" i="18" s="1"/>
  <c r="AD54" i="18"/>
  <c r="AF53" i="18"/>
  <c r="AE53" i="18"/>
  <c r="AD53" i="18"/>
  <c r="AE52" i="18"/>
  <c r="AF52" i="18" s="1"/>
  <c r="AD52" i="18"/>
  <c r="AE51" i="18"/>
  <c r="AF51" i="18" s="1"/>
  <c r="AD51" i="18"/>
  <c r="AB78" i="18"/>
  <c r="AB77" i="18"/>
  <c r="U77" i="18"/>
  <c r="AB76" i="18"/>
  <c r="U76" i="18"/>
  <c r="AB75" i="18"/>
  <c r="U75" i="18"/>
  <c r="AB74" i="18"/>
  <c r="U74" i="18"/>
  <c r="AB73" i="18"/>
  <c r="U73" i="18"/>
  <c r="AB72" i="18"/>
  <c r="U72" i="18"/>
  <c r="AB71" i="18"/>
  <c r="U71" i="18"/>
  <c r="AB70" i="18"/>
  <c r="U70" i="18"/>
  <c r="AB69" i="18"/>
  <c r="U69" i="18"/>
  <c r="AB68" i="18"/>
  <c r="U68" i="18"/>
  <c r="AB67" i="18"/>
  <c r="U67" i="18"/>
  <c r="AB66" i="18"/>
  <c r="U66" i="18"/>
  <c r="AB65" i="18"/>
  <c r="U65" i="18"/>
  <c r="AB64" i="18"/>
  <c r="U64" i="18"/>
  <c r="AB63" i="18"/>
  <c r="U63" i="18"/>
  <c r="AB62" i="18"/>
  <c r="U62" i="18"/>
  <c r="AB61" i="18"/>
  <c r="U61" i="18"/>
  <c r="AB60" i="18"/>
  <c r="U60" i="18"/>
  <c r="AB59" i="18"/>
  <c r="U59" i="18"/>
  <c r="AB58" i="18"/>
  <c r="U58" i="18"/>
  <c r="AB57" i="18"/>
  <c r="U57" i="18"/>
  <c r="AB56" i="18"/>
  <c r="U56" i="18"/>
  <c r="AB55" i="18"/>
  <c r="U55" i="18"/>
  <c r="AB54" i="18"/>
  <c r="U54" i="18"/>
  <c r="AB53" i="18"/>
  <c r="U53" i="18"/>
  <c r="AB52" i="18"/>
  <c r="U52" i="18"/>
  <c r="AB51" i="18"/>
  <c r="U51" i="18"/>
  <c r="AE50" i="18"/>
  <c r="AF50" i="18" s="1"/>
  <c r="AD50" i="18"/>
  <c r="AE49" i="18"/>
  <c r="AF49" i="18" s="1"/>
  <c r="AD49" i="18"/>
  <c r="AF48" i="18"/>
  <c r="AE48" i="18"/>
  <c r="AD48" i="18"/>
  <c r="AE47" i="18"/>
  <c r="AF47" i="18" s="1"/>
  <c r="AD47" i="18"/>
  <c r="AE46" i="18"/>
  <c r="AF46" i="18" s="1"/>
  <c r="AD46" i="18"/>
  <c r="AF45" i="18"/>
  <c r="AE45" i="18"/>
  <c r="AD45" i="18"/>
  <c r="AF44" i="18"/>
  <c r="AE44" i="18"/>
  <c r="AD44" i="18"/>
  <c r="AE43" i="18"/>
  <c r="AF43" i="18" s="1"/>
  <c r="AD43" i="18"/>
  <c r="AE42" i="18"/>
  <c r="AF42" i="18" s="1"/>
  <c r="AD42" i="18"/>
  <c r="AE41" i="18"/>
  <c r="AF41" i="18" s="1"/>
  <c r="AD41" i="18"/>
  <c r="AE40" i="18"/>
  <c r="AF40" i="18" s="1"/>
  <c r="AD40" i="18"/>
  <c r="AE39" i="18"/>
  <c r="AF39" i="18" s="1"/>
  <c r="AD39" i="18"/>
  <c r="AF38" i="18"/>
  <c r="AE38" i="18"/>
  <c r="AD38" i="18"/>
  <c r="AF37" i="18"/>
  <c r="AE37" i="18"/>
  <c r="AD37" i="18"/>
  <c r="AF36" i="18"/>
  <c r="AE36" i="18"/>
  <c r="AD36" i="18"/>
  <c r="AF35" i="18"/>
  <c r="AE35" i="18"/>
  <c r="AD35" i="18"/>
  <c r="AE34" i="18"/>
  <c r="AF34" i="18" s="1"/>
  <c r="AD34" i="18"/>
  <c r="AF33" i="18"/>
  <c r="AE33" i="18"/>
  <c r="AD33" i="18"/>
  <c r="AF32" i="18"/>
  <c r="AE32" i="18"/>
  <c r="AD32" i="18"/>
  <c r="AE31" i="18"/>
  <c r="AF31" i="18" s="1"/>
  <c r="AD31" i="18"/>
  <c r="AF30" i="18"/>
  <c r="AE30" i="18"/>
  <c r="AD30" i="18"/>
  <c r="AE29" i="18"/>
  <c r="AF29" i="18" s="1"/>
  <c r="AD29" i="18"/>
  <c r="AE28" i="18"/>
  <c r="AF28" i="18" s="1"/>
  <c r="AD28" i="18"/>
  <c r="AF27" i="18"/>
  <c r="AE27" i="18"/>
  <c r="AD27" i="18"/>
  <c r="AE26" i="18"/>
  <c r="AF26" i="18" s="1"/>
  <c r="AD26" i="18"/>
  <c r="AE25" i="18"/>
  <c r="AF25" i="18" s="1"/>
  <c r="AD25" i="18"/>
  <c r="AE24" i="18"/>
  <c r="AF24" i="18" s="1"/>
  <c r="AD24" i="18"/>
  <c r="AE23" i="18"/>
  <c r="AF23" i="18" s="1"/>
  <c r="AD23" i="18"/>
  <c r="AF22" i="18"/>
  <c r="AE22" i="18"/>
  <c r="AD22" i="18"/>
  <c r="AE21" i="18"/>
  <c r="AF21" i="18" s="1"/>
  <c r="AD21" i="18"/>
  <c r="AE20" i="18"/>
  <c r="AF20" i="18" s="1"/>
  <c r="AD20" i="18"/>
  <c r="AE19" i="18"/>
  <c r="AF19" i="18" s="1"/>
  <c r="AD19" i="18"/>
  <c r="AE18" i="18"/>
  <c r="AF18" i="18" s="1"/>
  <c r="AD18" i="18"/>
  <c r="AF17" i="18"/>
  <c r="AE17" i="18"/>
  <c r="AD17" i="18"/>
  <c r="AF16" i="18"/>
  <c r="AE16" i="18"/>
  <c r="AD16" i="18"/>
  <c r="AE15" i="18"/>
  <c r="AF15" i="18" s="1"/>
  <c r="AD15" i="18"/>
  <c r="AE14" i="18"/>
  <c r="AF14" i="18" s="1"/>
  <c r="AD14" i="18"/>
  <c r="AE13" i="18"/>
  <c r="AF13" i="18" s="1"/>
  <c r="AD13" i="18"/>
  <c r="AF12" i="18"/>
  <c r="AE12" i="18"/>
  <c r="AD12" i="18"/>
  <c r="AE11" i="18"/>
  <c r="AF11" i="18" s="1"/>
  <c r="AD11" i="18"/>
  <c r="AE10" i="18"/>
  <c r="AF10" i="18" s="1"/>
  <c r="AD10" i="18"/>
  <c r="AE9" i="18"/>
  <c r="AF9" i="18" s="1"/>
  <c r="AD9" i="18"/>
  <c r="AE8" i="18"/>
  <c r="AF8" i="18" s="1"/>
  <c r="AD8" i="18"/>
  <c r="T99" i="18"/>
  <c r="U99" i="18" s="1"/>
  <c r="AA7" i="18"/>
  <c r="U50" i="18"/>
  <c r="AB49" i="18"/>
  <c r="U49" i="18"/>
  <c r="AB48" i="18"/>
  <c r="U48" i="18"/>
  <c r="AB47" i="18"/>
  <c r="U47" i="18"/>
  <c r="AB46" i="18"/>
  <c r="U46" i="18"/>
  <c r="AB45" i="18"/>
  <c r="U45" i="18"/>
  <c r="AB44" i="18"/>
  <c r="AB43" i="18"/>
  <c r="U43" i="18"/>
  <c r="AB42" i="18"/>
  <c r="U42" i="18"/>
  <c r="AB41" i="18"/>
  <c r="U41" i="18"/>
  <c r="AB40" i="18"/>
  <c r="U40" i="18"/>
  <c r="AB39" i="18"/>
  <c r="U39" i="18"/>
  <c r="AB38" i="18"/>
  <c r="AB37" i="18"/>
  <c r="U37" i="18"/>
  <c r="AB36" i="18"/>
  <c r="U36" i="18"/>
  <c r="AB35" i="18"/>
  <c r="U35" i="18"/>
  <c r="AB34" i="18"/>
  <c r="U34" i="18"/>
  <c r="AB33" i="18"/>
  <c r="U33" i="18"/>
  <c r="AB32" i="18"/>
  <c r="U32" i="18"/>
  <c r="AB31" i="18"/>
  <c r="AB30" i="18"/>
  <c r="U30" i="18"/>
  <c r="AB29" i="18"/>
  <c r="U29" i="18"/>
  <c r="AB28" i="18"/>
  <c r="U28" i="18"/>
  <c r="AB27" i="18"/>
  <c r="U27" i="18"/>
  <c r="AB26" i="18"/>
  <c r="U26" i="18"/>
  <c r="AB25" i="18"/>
  <c r="U25" i="18"/>
  <c r="AB24" i="18"/>
  <c r="U24" i="18"/>
  <c r="AB23" i="18"/>
  <c r="U23" i="18"/>
  <c r="AB22" i="18"/>
  <c r="U22" i="18"/>
  <c r="AB21" i="18"/>
  <c r="U21" i="18"/>
  <c r="AB20" i="18"/>
  <c r="U20" i="18"/>
  <c r="AB19" i="18"/>
  <c r="U19" i="18"/>
  <c r="AB18" i="18"/>
  <c r="U18" i="18"/>
  <c r="AB17" i="18"/>
  <c r="U17" i="18"/>
  <c r="AB16" i="18"/>
  <c r="U16" i="18"/>
  <c r="AB15" i="18"/>
  <c r="U15" i="18"/>
  <c r="AB14" i="18"/>
  <c r="U14" i="18"/>
  <c r="AB13" i="18"/>
  <c r="U13" i="18"/>
  <c r="AB12" i="18"/>
  <c r="U12" i="18"/>
  <c r="AB11" i="18"/>
  <c r="U11" i="18"/>
  <c r="AB10" i="18"/>
  <c r="U10" i="18"/>
  <c r="AB9" i="18"/>
  <c r="U9" i="18"/>
  <c r="AB8" i="18"/>
  <c r="U8" i="18"/>
  <c r="Q6" i="18"/>
  <c r="R6" i="18" s="1"/>
  <c r="Q5" i="18"/>
  <c r="Y99" i="17"/>
  <c r="N99" i="17"/>
  <c r="N7" i="17"/>
  <c r="S99" i="17"/>
  <c r="Q7" i="17"/>
  <c r="S7" i="17"/>
  <c r="T7" i="17"/>
  <c r="U7" i="17" s="1"/>
  <c r="Y7" i="17"/>
  <c r="N8" i="17"/>
  <c r="S8" i="17"/>
  <c r="T8" i="17"/>
  <c r="AA8" i="17" s="1"/>
  <c r="N9" i="17"/>
  <c r="S9" i="17"/>
  <c r="T9" i="17"/>
  <c r="AA9" i="17" s="1"/>
  <c r="N10" i="17"/>
  <c r="S10" i="17"/>
  <c r="T10" i="17"/>
  <c r="AA10" i="17" s="1"/>
  <c r="N11" i="17"/>
  <c r="S11" i="17"/>
  <c r="T11" i="17"/>
  <c r="AA11" i="17" s="1"/>
  <c r="N12" i="17"/>
  <c r="S12" i="17"/>
  <c r="T12" i="17"/>
  <c r="AA12" i="17" s="1"/>
  <c r="N13" i="17"/>
  <c r="S13" i="17"/>
  <c r="T13" i="17"/>
  <c r="AA13" i="17" s="1"/>
  <c r="N14" i="17"/>
  <c r="S14" i="17"/>
  <c r="T14" i="17"/>
  <c r="AA14" i="17" s="1"/>
  <c r="N15" i="17"/>
  <c r="S15" i="17"/>
  <c r="T15" i="17"/>
  <c r="AA15" i="17" s="1"/>
  <c r="N16" i="17"/>
  <c r="S16" i="17"/>
  <c r="T16" i="17"/>
  <c r="AA16" i="17" s="1"/>
  <c r="N17" i="17"/>
  <c r="S17" i="17"/>
  <c r="T17" i="17"/>
  <c r="AA17" i="17" s="1"/>
  <c r="N18" i="17"/>
  <c r="S18" i="17"/>
  <c r="T18" i="17"/>
  <c r="AA18" i="17" s="1"/>
  <c r="N19" i="17"/>
  <c r="S19" i="17"/>
  <c r="T19" i="17"/>
  <c r="AA19" i="17" s="1"/>
  <c r="N20" i="17"/>
  <c r="S20" i="17"/>
  <c r="T20" i="17"/>
  <c r="AA20" i="17" s="1"/>
  <c r="N21" i="17"/>
  <c r="S21" i="17"/>
  <c r="T21" i="17"/>
  <c r="AA21" i="17" s="1"/>
  <c r="N22" i="17"/>
  <c r="S22" i="17"/>
  <c r="T22" i="17"/>
  <c r="AA22" i="17" s="1"/>
  <c r="N23" i="17"/>
  <c r="S23" i="17"/>
  <c r="T23" i="17"/>
  <c r="AA23" i="17" s="1"/>
  <c r="N24" i="17"/>
  <c r="S24" i="17"/>
  <c r="T24" i="17"/>
  <c r="AA24" i="17" s="1"/>
  <c r="N25" i="17"/>
  <c r="S25" i="17"/>
  <c r="T25" i="17"/>
  <c r="AA25" i="17" s="1"/>
  <c r="N26" i="17"/>
  <c r="S26" i="17"/>
  <c r="T26" i="17"/>
  <c r="AA26" i="17" s="1"/>
  <c r="N27" i="17"/>
  <c r="S27" i="17"/>
  <c r="T27" i="17"/>
  <c r="AA27" i="17" s="1"/>
  <c r="N28" i="17"/>
  <c r="S28" i="17"/>
  <c r="T28" i="17"/>
  <c r="AA28" i="17" s="1"/>
  <c r="N29" i="17"/>
  <c r="S29" i="17"/>
  <c r="T29" i="17"/>
  <c r="AA29" i="17" s="1"/>
  <c r="N30" i="17"/>
  <c r="S30" i="17"/>
  <c r="T30" i="17"/>
  <c r="AA30" i="17" s="1"/>
  <c r="N31" i="17"/>
  <c r="S31" i="17"/>
  <c r="T31" i="17"/>
  <c r="AA31" i="17" s="1"/>
  <c r="N32" i="17"/>
  <c r="S32" i="17"/>
  <c r="T32" i="17"/>
  <c r="AA32" i="17" s="1"/>
  <c r="N33" i="17"/>
  <c r="S33" i="17"/>
  <c r="T33" i="17"/>
  <c r="AA33" i="17" s="1"/>
  <c r="N34" i="17"/>
  <c r="S34" i="17"/>
  <c r="T34" i="17"/>
  <c r="AA34" i="17" s="1"/>
  <c r="N35" i="17"/>
  <c r="S35" i="17"/>
  <c r="T35" i="17"/>
  <c r="AA35" i="17" s="1"/>
  <c r="N36" i="17"/>
  <c r="S36" i="17"/>
  <c r="T36" i="17"/>
  <c r="AA36" i="17" s="1"/>
  <c r="N37" i="17"/>
  <c r="S37" i="17"/>
  <c r="T37" i="17"/>
  <c r="AA37" i="17" s="1"/>
  <c r="N38" i="17"/>
  <c r="S38" i="17"/>
  <c r="T38" i="17"/>
  <c r="AA38" i="17" s="1"/>
  <c r="N39" i="17"/>
  <c r="S39" i="17"/>
  <c r="T39" i="17"/>
  <c r="AA39" i="17" s="1"/>
  <c r="N40" i="17"/>
  <c r="S40" i="17"/>
  <c r="T40" i="17"/>
  <c r="AA40" i="17" s="1"/>
  <c r="N41" i="17"/>
  <c r="S41" i="17"/>
  <c r="T41" i="17"/>
  <c r="AA41" i="17" s="1"/>
  <c r="N42" i="17"/>
  <c r="S42" i="17"/>
  <c r="T42" i="17"/>
  <c r="AA42" i="17" s="1"/>
  <c r="N43" i="17"/>
  <c r="S43" i="17"/>
  <c r="T43" i="17"/>
  <c r="AA43" i="17" s="1"/>
  <c r="N44" i="17"/>
  <c r="S44" i="17"/>
  <c r="T44" i="17"/>
  <c r="AA44" i="17" s="1"/>
  <c r="N45" i="17"/>
  <c r="S45" i="17"/>
  <c r="T45" i="17"/>
  <c r="AA45" i="17" s="1"/>
  <c r="N46" i="17"/>
  <c r="S46" i="17"/>
  <c r="T46" i="17"/>
  <c r="AA46" i="17" s="1"/>
  <c r="N47" i="17"/>
  <c r="S47" i="17"/>
  <c r="T47" i="17"/>
  <c r="AA47" i="17" s="1"/>
  <c r="N48" i="17"/>
  <c r="S48" i="17"/>
  <c r="T48" i="17"/>
  <c r="AA48" i="17" s="1"/>
  <c r="N49" i="17"/>
  <c r="S49" i="17"/>
  <c r="T49" i="17"/>
  <c r="AA49" i="17" s="1"/>
  <c r="N50" i="17"/>
  <c r="S50" i="17"/>
  <c r="T50" i="17"/>
  <c r="AA50" i="17" s="1"/>
  <c r="AB50" i="17"/>
  <c r="N51" i="17"/>
  <c r="S51" i="17"/>
  <c r="T51" i="17"/>
  <c r="AA51" i="17" s="1"/>
  <c r="N52" i="17"/>
  <c r="S52" i="17"/>
  <c r="T52" i="17"/>
  <c r="AA52" i="17" s="1"/>
  <c r="N53" i="17"/>
  <c r="S53" i="17"/>
  <c r="T53" i="17"/>
  <c r="AA53" i="17" s="1"/>
  <c r="N54" i="17"/>
  <c r="S54" i="17"/>
  <c r="T54" i="17"/>
  <c r="AA54" i="17" s="1"/>
  <c r="N55" i="17"/>
  <c r="S55" i="17"/>
  <c r="T55" i="17"/>
  <c r="AA55" i="17" s="1"/>
  <c r="N56" i="17"/>
  <c r="S56" i="17"/>
  <c r="T56" i="17"/>
  <c r="AA56" i="17" s="1"/>
  <c r="N57" i="17"/>
  <c r="S57" i="17"/>
  <c r="T57" i="17"/>
  <c r="AA57" i="17" s="1"/>
  <c r="N58" i="17"/>
  <c r="S58" i="17"/>
  <c r="T58" i="17"/>
  <c r="AA58" i="17" s="1"/>
  <c r="N59" i="17"/>
  <c r="S59" i="17"/>
  <c r="T59" i="17"/>
  <c r="AA59" i="17" s="1"/>
  <c r="N60" i="17"/>
  <c r="S60" i="17"/>
  <c r="T60" i="17"/>
  <c r="AA60" i="17" s="1"/>
  <c r="N61" i="17"/>
  <c r="S61" i="17"/>
  <c r="T61" i="17"/>
  <c r="AA61" i="17" s="1"/>
  <c r="N62" i="17"/>
  <c r="S62" i="17"/>
  <c r="T62" i="17"/>
  <c r="AA62" i="17" s="1"/>
  <c r="N63" i="17"/>
  <c r="S63" i="17"/>
  <c r="T63" i="17"/>
  <c r="AA63" i="17" s="1"/>
  <c r="N64" i="17"/>
  <c r="S64" i="17"/>
  <c r="T64" i="17"/>
  <c r="AA64" i="17" s="1"/>
  <c r="N65" i="17"/>
  <c r="S65" i="17"/>
  <c r="T65" i="17"/>
  <c r="AA65" i="17" s="1"/>
  <c r="N66" i="17"/>
  <c r="S66" i="17"/>
  <c r="T66" i="17"/>
  <c r="AA66" i="17" s="1"/>
  <c r="N67" i="17"/>
  <c r="S67" i="17"/>
  <c r="T67" i="17"/>
  <c r="AA67" i="17" s="1"/>
  <c r="N68" i="17"/>
  <c r="S68" i="17"/>
  <c r="T68" i="17"/>
  <c r="AA68" i="17" s="1"/>
  <c r="N69" i="17"/>
  <c r="S69" i="17"/>
  <c r="T69" i="17"/>
  <c r="AA69" i="17" s="1"/>
  <c r="N70" i="17"/>
  <c r="S70" i="17"/>
  <c r="T70" i="17"/>
  <c r="AA70" i="17" s="1"/>
  <c r="N71" i="17"/>
  <c r="S71" i="17"/>
  <c r="T71" i="17"/>
  <c r="AA71" i="17" s="1"/>
  <c r="N72" i="17"/>
  <c r="S72" i="17"/>
  <c r="T72" i="17"/>
  <c r="AA72" i="17" s="1"/>
  <c r="N73" i="17"/>
  <c r="S73" i="17"/>
  <c r="T73" i="17"/>
  <c r="AA73" i="17" s="1"/>
  <c r="N74" i="17"/>
  <c r="S74" i="17"/>
  <c r="T74" i="17"/>
  <c r="AA74" i="17" s="1"/>
  <c r="N75" i="17"/>
  <c r="S75" i="17"/>
  <c r="T75" i="17"/>
  <c r="AA75" i="17" s="1"/>
  <c r="N76" i="17"/>
  <c r="S76" i="17"/>
  <c r="T76" i="17"/>
  <c r="AA76" i="17" s="1"/>
  <c r="N77" i="17"/>
  <c r="S77" i="17"/>
  <c r="T77" i="17"/>
  <c r="AA77" i="17" s="1"/>
  <c r="N78" i="17"/>
  <c r="S78" i="17"/>
  <c r="T78" i="17"/>
  <c r="AA78" i="17" s="1"/>
  <c r="N79" i="17"/>
  <c r="T79" i="17"/>
  <c r="AA79" i="17" s="1"/>
  <c r="S79" i="17"/>
  <c r="AB79" i="17"/>
  <c r="N80" i="17"/>
  <c r="S80" i="17"/>
  <c r="T80" i="17"/>
  <c r="AA80" i="17" s="1"/>
  <c r="N81" i="17"/>
  <c r="S81" i="17"/>
  <c r="T81" i="17"/>
  <c r="AA81" i="17" s="1"/>
  <c r="N82" i="17"/>
  <c r="S82" i="17"/>
  <c r="T82" i="17"/>
  <c r="AA82" i="17" s="1"/>
  <c r="N83" i="17"/>
  <c r="S83" i="17"/>
  <c r="T83" i="17"/>
  <c r="AA83" i="17" s="1"/>
  <c r="N84" i="17"/>
  <c r="S84" i="17"/>
  <c r="T84" i="17"/>
  <c r="AA84" i="17" s="1"/>
  <c r="N85" i="17"/>
  <c r="S85" i="17"/>
  <c r="T85" i="17"/>
  <c r="AA85" i="17" s="1"/>
  <c r="N86" i="17"/>
  <c r="S86" i="17"/>
  <c r="T86" i="17"/>
  <c r="AA86" i="17" s="1"/>
  <c r="N87" i="17"/>
  <c r="S87" i="17"/>
  <c r="T87" i="17"/>
  <c r="AA87" i="17" s="1"/>
  <c r="N88" i="17"/>
  <c r="S88" i="17"/>
  <c r="T88" i="17"/>
  <c r="AA88" i="17" s="1"/>
  <c r="N89" i="17"/>
  <c r="S89" i="17"/>
  <c r="T89" i="17"/>
  <c r="AA89" i="17" s="1"/>
  <c r="N90" i="17"/>
  <c r="S90" i="17"/>
  <c r="T90" i="17"/>
  <c r="AA90" i="17" s="1"/>
  <c r="N91" i="17"/>
  <c r="S91" i="17"/>
  <c r="T91" i="17"/>
  <c r="AA91" i="17" s="1"/>
  <c r="N92" i="17"/>
  <c r="S92" i="17"/>
  <c r="T92" i="17"/>
  <c r="AA92" i="17" s="1"/>
  <c r="N93" i="17"/>
  <c r="S93" i="17"/>
  <c r="T93" i="17"/>
  <c r="AA93" i="17" s="1"/>
  <c r="N94" i="17"/>
  <c r="S94" i="17"/>
  <c r="T94" i="17"/>
  <c r="AA94" i="17" s="1"/>
  <c r="N95" i="17"/>
  <c r="S95" i="17"/>
  <c r="T95" i="17"/>
  <c r="AA95" i="17" s="1"/>
  <c r="N96" i="17"/>
  <c r="S96" i="17"/>
  <c r="T96" i="17"/>
  <c r="AA96" i="17" s="1"/>
  <c r="N97" i="17"/>
  <c r="S97" i="17"/>
  <c r="T97" i="17"/>
  <c r="AA97" i="17" s="1"/>
  <c r="N98" i="17"/>
  <c r="S98" i="17"/>
  <c r="T98" i="17"/>
  <c r="AA98" i="17" s="1"/>
  <c r="L6" i="17"/>
  <c r="M6" i="17" s="1"/>
  <c r="N6" i="17" s="1"/>
  <c r="O6" i="17" s="1"/>
  <c r="P6" i="17" s="1"/>
  <c r="N4" i="17"/>
  <c r="B6" i="16"/>
  <c r="C6" i="16" s="1"/>
  <c r="D6" i="16" s="1"/>
  <c r="E6" i="16" s="1"/>
  <c r="F6" i="16" s="1"/>
  <c r="G6" i="16" s="1"/>
  <c r="H6" i="16" s="1"/>
  <c r="I6" i="16" s="1"/>
  <c r="J6" i="16" s="1"/>
  <c r="K6" i="16" s="1"/>
  <c r="AB93" i="17" l="1"/>
  <c r="AA99" i="18"/>
  <c r="AE7" i="18"/>
  <c r="AE99" i="18" s="1"/>
  <c r="AD7" i="18"/>
  <c r="AB7" i="18"/>
  <c r="S6" i="18"/>
  <c r="T6" i="18" s="1"/>
  <c r="S5" i="18"/>
  <c r="AF98" i="17"/>
  <c r="AE98" i="17"/>
  <c r="AD98" i="17"/>
  <c r="AE97" i="17"/>
  <c r="AF97" i="17" s="1"/>
  <c r="AD97" i="17"/>
  <c r="AF96" i="17"/>
  <c r="AE96" i="17"/>
  <c r="AD96" i="17"/>
  <c r="AE95" i="17"/>
  <c r="AF95" i="17" s="1"/>
  <c r="AD95" i="17"/>
  <c r="AE94" i="17"/>
  <c r="AF94" i="17" s="1"/>
  <c r="AD94" i="17"/>
  <c r="AB98" i="17"/>
  <c r="U98" i="17"/>
  <c r="AB97" i="17"/>
  <c r="U97" i="17"/>
  <c r="AB96" i="17"/>
  <c r="U96" i="17"/>
  <c r="AB95" i="17"/>
  <c r="U95" i="17"/>
  <c r="AB94" i="17"/>
  <c r="U94" i="17"/>
  <c r="AF93" i="17"/>
  <c r="AE93" i="17"/>
  <c r="AD93" i="17"/>
  <c r="AE92" i="17"/>
  <c r="AF92" i="17" s="1"/>
  <c r="AD92" i="17"/>
  <c r="AF91" i="17"/>
  <c r="AE91" i="17"/>
  <c r="AD91" i="17"/>
  <c r="AF90" i="17"/>
  <c r="AE90" i="17"/>
  <c r="AD90" i="17"/>
  <c r="AE89" i="17"/>
  <c r="AF89" i="17" s="1"/>
  <c r="AD89" i="17"/>
  <c r="AF88" i="17"/>
  <c r="AE88" i="17"/>
  <c r="AD88" i="17"/>
  <c r="AE87" i="17"/>
  <c r="AF87" i="17" s="1"/>
  <c r="AD87" i="17"/>
  <c r="AE86" i="17"/>
  <c r="AF86" i="17" s="1"/>
  <c r="AD86" i="17"/>
  <c r="AF85" i="17"/>
  <c r="AE85" i="17"/>
  <c r="AD85" i="17"/>
  <c r="AE84" i="17"/>
  <c r="AF84" i="17" s="1"/>
  <c r="AD84" i="17"/>
  <c r="AE83" i="17"/>
  <c r="AF83" i="17" s="1"/>
  <c r="AD83" i="17"/>
  <c r="AE82" i="17"/>
  <c r="AF82" i="17" s="1"/>
  <c r="AD82" i="17"/>
  <c r="AF81" i="17"/>
  <c r="AE81" i="17"/>
  <c r="AD81" i="17"/>
  <c r="AE80" i="17"/>
  <c r="AF80" i="17" s="1"/>
  <c r="AD80" i="17"/>
  <c r="U93" i="17"/>
  <c r="AB92" i="17"/>
  <c r="U92" i="17"/>
  <c r="AB91" i="17"/>
  <c r="U91" i="17"/>
  <c r="AB90" i="17"/>
  <c r="U90" i="17"/>
  <c r="AB89" i="17"/>
  <c r="U89" i="17"/>
  <c r="AB88" i="17"/>
  <c r="U88" i="17"/>
  <c r="AB87" i="17"/>
  <c r="U87" i="17"/>
  <c r="AB86" i="17"/>
  <c r="U86" i="17"/>
  <c r="AB85" i="17"/>
  <c r="U85" i="17"/>
  <c r="AB84" i="17"/>
  <c r="U84" i="17"/>
  <c r="AB83" i="17"/>
  <c r="U83" i="17"/>
  <c r="AB82" i="17"/>
  <c r="U82" i="17"/>
  <c r="AB81" i="17"/>
  <c r="AB80" i="17"/>
  <c r="U80" i="17"/>
  <c r="AE79" i="17"/>
  <c r="AF79" i="17" s="1"/>
  <c r="AD79" i="17"/>
  <c r="U79" i="17"/>
  <c r="AE78" i="17"/>
  <c r="AF78" i="17" s="1"/>
  <c r="AD78" i="17"/>
  <c r="AE77" i="17"/>
  <c r="AF77" i="17" s="1"/>
  <c r="AD77" i="17"/>
  <c r="AF76" i="17"/>
  <c r="AE76" i="17"/>
  <c r="AD76" i="17"/>
  <c r="AF75" i="17"/>
  <c r="AE75" i="17"/>
  <c r="AD75" i="17"/>
  <c r="AE74" i="17"/>
  <c r="AF74" i="17" s="1"/>
  <c r="AD74" i="17"/>
  <c r="AE73" i="17"/>
  <c r="AF73" i="17" s="1"/>
  <c r="AD73" i="17"/>
  <c r="AE72" i="17"/>
  <c r="AF72" i="17" s="1"/>
  <c r="AD72" i="17"/>
  <c r="AE71" i="17"/>
  <c r="AF71" i="17" s="1"/>
  <c r="AD71" i="17"/>
  <c r="AE70" i="17"/>
  <c r="AF70" i="17" s="1"/>
  <c r="AD70" i="17"/>
  <c r="AE69" i="17"/>
  <c r="AF69" i="17" s="1"/>
  <c r="AD69" i="17"/>
  <c r="AE68" i="17"/>
  <c r="AF68" i="17" s="1"/>
  <c r="AD68" i="17"/>
  <c r="AE67" i="17"/>
  <c r="AF67" i="17" s="1"/>
  <c r="AD67" i="17"/>
  <c r="AE66" i="17"/>
  <c r="AF66" i="17" s="1"/>
  <c r="AD66" i="17"/>
  <c r="AE65" i="17"/>
  <c r="AF65" i="17" s="1"/>
  <c r="AD65" i="17"/>
  <c r="AF64" i="17"/>
  <c r="AE64" i="17"/>
  <c r="AD64" i="17"/>
  <c r="AE63" i="17"/>
  <c r="AF63" i="17" s="1"/>
  <c r="AD63" i="17"/>
  <c r="AE62" i="17"/>
  <c r="AF62" i="17" s="1"/>
  <c r="AD62" i="17"/>
  <c r="AE61" i="17"/>
  <c r="AF61" i="17" s="1"/>
  <c r="AD61" i="17"/>
  <c r="AE60" i="17"/>
  <c r="AF60" i="17" s="1"/>
  <c r="AD60" i="17"/>
  <c r="AE59" i="17"/>
  <c r="AF59" i="17" s="1"/>
  <c r="AD59" i="17"/>
  <c r="AF58" i="17"/>
  <c r="AE58" i="17"/>
  <c r="AD58" i="17"/>
  <c r="AE57" i="17"/>
  <c r="AF57" i="17" s="1"/>
  <c r="AD57" i="17"/>
  <c r="AF56" i="17"/>
  <c r="AE56" i="17"/>
  <c r="AD56" i="17"/>
  <c r="AF55" i="17"/>
  <c r="AE55" i="17"/>
  <c r="AD55" i="17"/>
  <c r="AF54" i="17"/>
  <c r="AE54" i="17"/>
  <c r="AD54" i="17"/>
  <c r="AF53" i="17"/>
  <c r="AE53" i="17"/>
  <c r="AD53" i="17"/>
  <c r="AE52" i="17"/>
  <c r="AF52" i="17" s="1"/>
  <c r="AD52" i="17"/>
  <c r="AE51" i="17"/>
  <c r="AF51" i="17" s="1"/>
  <c r="AD51" i="17"/>
  <c r="AB78" i="17"/>
  <c r="AB77" i="17"/>
  <c r="U77" i="17"/>
  <c r="AB76" i="17"/>
  <c r="U76" i="17"/>
  <c r="AB75" i="17"/>
  <c r="U75" i="17"/>
  <c r="AB74" i="17"/>
  <c r="U74" i="17"/>
  <c r="AB73" i="17"/>
  <c r="U73" i="17"/>
  <c r="AB72" i="17"/>
  <c r="U72" i="17"/>
  <c r="AB71" i="17"/>
  <c r="U71" i="17"/>
  <c r="AB70" i="17"/>
  <c r="U70" i="17"/>
  <c r="AB69" i="17"/>
  <c r="U69" i="17"/>
  <c r="AB68" i="17"/>
  <c r="U68" i="17"/>
  <c r="AB67" i="17"/>
  <c r="U67" i="17"/>
  <c r="AB66" i="17"/>
  <c r="U66" i="17"/>
  <c r="AB65" i="17"/>
  <c r="U65" i="17"/>
  <c r="AB64" i="17"/>
  <c r="U64" i="17"/>
  <c r="AB63" i="17"/>
  <c r="U63" i="17"/>
  <c r="AB62" i="17"/>
  <c r="U62" i="17"/>
  <c r="AB61" i="17"/>
  <c r="U61" i="17"/>
  <c r="AB60" i="17"/>
  <c r="U60" i="17"/>
  <c r="AB59" i="17"/>
  <c r="U59" i="17"/>
  <c r="AB58" i="17"/>
  <c r="U58" i="17"/>
  <c r="AB57" i="17"/>
  <c r="U57" i="17"/>
  <c r="AB56" i="17"/>
  <c r="U56" i="17"/>
  <c r="AB55" i="17"/>
  <c r="U55" i="17"/>
  <c r="AB54" i="17"/>
  <c r="U54" i="17"/>
  <c r="AB53" i="17"/>
  <c r="U53" i="17"/>
  <c r="AB52" i="17"/>
  <c r="U52" i="17"/>
  <c r="AB51" i="17"/>
  <c r="U51" i="17"/>
  <c r="AE50" i="17"/>
  <c r="AF50" i="17" s="1"/>
  <c r="AD50" i="17"/>
  <c r="AE49" i="17"/>
  <c r="AF49" i="17" s="1"/>
  <c r="AD49" i="17"/>
  <c r="AF48" i="17"/>
  <c r="AE48" i="17"/>
  <c r="AD48" i="17"/>
  <c r="AE47" i="17"/>
  <c r="AF47" i="17" s="1"/>
  <c r="AD47" i="17"/>
  <c r="AF46" i="17"/>
  <c r="AE46" i="17"/>
  <c r="AD46" i="17"/>
  <c r="AF45" i="17"/>
  <c r="AE45" i="17"/>
  <c r="AD45" i="17"/>
  <c r="AF44" i="17"/>
  <c r="AE44" i="17"/>
  <c r="AD44" i="17"/>
  <c r="AE43" i="17"/>
  <c r="AF43" i="17" s="1"/>
  <c r="AD43" i="17"/>
  <c r="AE42" i="17"/>
  <c r="AF42" i="17" s="1"/>
  <c r="AD42" i="17"/>
  <c r="AE41" i="17"/>
  <c r="AF41" i="17" s="1"/>
  <c r="AD41" i="17"/>
  <c r="AE40" i="17"/>
  <c r="AF40" i="17" s="1"/>
  <c r="AD40" i="17"/>
  <c r="AE39" i="17"/>
  <c r="AF39" i="17" s="1"/>
  <c r="AD39" i="17"/>
  <c r="AF38" i="17"/>
  <c r="AE38" i="17"/>
  <c r="AD38" i="17"/>
  <c r="AF37" i="17"/>
  <c r="AE37" i="17"/>
  <c r="AD37" i="17"/>
  <c r="AF36" i="17"/>
  <c r="AE36" i="17"/>
  <c r="AD36" i="17"/>
  <c r="AF35" i="17"/>
  <c r="AE35" i="17"/>
  <c r="AD35" i="17"/>
  <c r="AE34" i="17"/>
  <c r="AF34" i="17" s="1"/>
  <c r="AD34" i="17"/>
  <c r="AF33" i="17"/>
  <c r="AE33" i="17"/>
  <c r="AD33" i="17"/>
  <c r="AF32" i="17"/>
  <c r="AE32" i="17"/>
  <c r="AD32" i="17"/>
  <c r="AE31" i="17"/>
  <c r="AF31" i="17" s="1"/>
  <c r="AD31" i="17"/>
  <c r="AF30" i="17"/>
  <c r="AE30" i="17"/>
  <c r="AD30" i="17"/>
  <c r="AE29" i="17"/>
  <c r="AF29" i="17" s="1"/>
  <c r="AD29" i="17"/>
  <c r="AE28" i="17"/>
  <c r="AF28" i="17" s="1"/>
  <c r="AD28" i="17"/>
  <c r="AF27" i="17"/>
  <c r="AE27" i="17"/>
  <c r="AD27" i="17"/>
  <c r="AE26" i="17"/>
  <c r="AF26" i="17" s="1"/>
  <c r="AD26" i="17"/>
  <c r="AE25" i="17"/>
  <c r="AF25" i="17" s="1"/>
  <c r="AD25" i="17"/>
  <c r="AE24" i="17"/>
  <c r="AF24" i="17" s="1"/>
  <c r="AD24" i="17"/>
  <c r="AE23" i="17"/>
  <c r="AF23" i="17" s="1"/>
  <c r="AD23" i="17"/>
  <c r="AF22" i="17"/>
  <c r="AE22" i="17"/>
  <c r="AD22" i="17"/>
  <c r="AE21" i="17"/>
  <c r="AF21" i="17" s="1"/>
  <c r="AD21" i="17"/>
  <c r="AE20" i="17"/>
  <c r="AF20" i="17" s="1"/>
  <c r="AD20" i="17"/>
  <c r="AE19" i="17"/>
  <c r="AF19" i="17" s="1"/>
  <c r="AD19" i="17"/>
  <c r="AE18" i="17"/>
  <c r="AF18" i="17" s="1"/>
  <c r="AD18" i="17"/>
  <c r="AF17" i="17"/>
  <c r="AE17" i="17"/>
  <c r="AD17" i="17"/>
  <c r="AF16" i="17"/>
  <c r="AE16" i="17"/>
  <c r="AD16" i="17"/>
  <c r="AE15" i="17"/>
  <c r="AF15" i="17" s="1"/>
  <c r="AD15" i="17"/>
  <c r="AE14" i="17"/>
  <c r="AF14" i="17" s="1"/>
  <c r="AD14" i="17"/>
  <c r="AE13" i="17"/>
  <c r="AF13" i="17" s="1"/>
  <c r="AD13" i="17"/>
  <c r="AF12" i="17"/>
  <c r="AE12" i="17"/>
  <c r="AD12" i="17"/>
  <c r="AE11" i="17"/>
  <c r="AF11" i="17" s="1"/>
  <c r="AD11" i="17"/>
  <c r="AE10" i="17"/>
  <c r="AF10" i="17" s="1"/>
  <c r="AD10" i="17"/>
  <c r="AE9" i="17"/>
  <c r="AF9" i="17" s="1"/>
  <c r="AD9" i="17"/>
  <c r="AE8" i="17"/>
  <c r="AF8" i="17" s="1"/>
  <c r="AD8" i="17"/>
  <c r="T99" i="17"/>
  <c r="U99" i="17" s="1"/>
  <c r="AA7" i="17"/>
  <c r="U50" i="17"/>
  <c r="AB49" i="17"/>
  <c r="U49" i="17"/>
  <c r="AB48" i="17"/>
  <c r="U48" i="17"/>
  <c r="AB47" i="17"/>
  <c r="U47" i="17"/>
  <c r="AB46" i="17"/>
  <c r="U46" i="17"/>
  <c r="AB45" i="17"/>
  <c r="U45" i="17"/>
  <c r="AB44" i="17"/>
  <c r="AB43" i="17"/>
  <c r="U43" i="17"/>
  <c r="AB42" i="17"/>
  <c r="U42" i="17"/>
  <c r="AB41" i="17"/>
  <c r="U41" i="17"/>
  <c r="AB40" i="17"/>
  <c r="U40" i="17"/>
  <c r="AB39" i="17"/>
  <c r="U39" i="17"/>
  <c r="AB38" i="17"/>
  <c r="AB37" i="17"/>
  <c r="U37" i="17"/>
  <c r="AB36" i="17"/>
  <c r="U36" i="17"/>
  <c r="AB35" i="17"/>
  <c r="U35" i="17"/>
  <c r="AB34" i="17"/>
  <c r="U34" i="17"/>
  <c r="AB33" i="17"/>
  <c r="U33" i="17"/>
  <c r="AB32" i="17"/>
  <c r="U32" i="17"/>
  <c r="AB31" i="17"/>
  <c r="AB30" i="17"/>
  <c r="U30" i="17"/>
  <c r="AB29" i="17"/>
  <c r="U29" i="17"/>
  <c r="AB28" i="17"/>
  <c r="U28" i="17"/>
  <c r="AB27" i="17"/>
  <c r="U27" i="17"/>
  <c r="AB26" i="17"/>
  <c r="U26" i="17"/>
  <c r="AB25" i="17"/>
  <c r="U25" i="17"/>
  <c r="AB24" i="17"/>
  <c r="U24" i="17"/>
  <c r="AB23" i="17"/>
  <c r="U23" i="17"/>
  <c r="AB22" i="17"/>
  <c r="U22" i="17"/>
  <c r="AB21" i="17"/>
  <c r="U21" i="17"/>
  <c r="AB20" i="17"/>
  <c r="U20" i="17"/>
  <c r="AB19" i="17"/>
  <c r="U19" i="17"/>
  <c r="AB18" i="17"/>
  <c r="U18" i="17"/>
  <c r="AB17" i="17"/>
  <c r="U17" i="17"/>
  <c r="AB16" i="17"/>
  <c r="U16" i="17"/>
  <c r="AB15" i="17"/>
  <c r="U15" i="17"/>
  <c r="AB14" i="17"/>
  <c r="U14" i="17"/>
  <c r="AB13" i="17"/>
  <c r="U13" i="17"/>
  <c r="AB12" i="17"/>
  <c r="U12" i="17"/>
  <c r="AB11" i="17"/>
  <c r="U11" i="17"/>
  <c r="AB10" i="17"/>
  <c r="U10" i="17"/>
  <c r="AB9" i="17"/>
  <c r="U9" i="17"/>
  <c r="AB8" i="17"/>
  <c r="U8" i="17"/>
  <c r="Q6" i="17"/>
  <c r="R6" i="17" s="1"/>
  <c r="Q5" i="17"/>
  <c r="L6" i="16"/>
  <c r="M6" i="16" s="1"/>
  <c r="N6" i="16" s="1"/>
  <c r="O6" i="16" s="1"/>
  <c r="P6" i="16" s="1"/>
  <c r="N4" i="16"/>
  <c r="Q98" i="15"/>
  <c r="Y98" i="15"/>
  <c r="Q97" i="15"/>
  <c r="Y97" i="15"/>
  <c r="Q96" i="15"/>
  <c r="Y96" i="15"/>
  <c r="Q95" i="15"/>
  <c r="Y95" i="15"/>
  <c r="Q94" i="15"/>
  <c r="M99" i="15"/>
  <c r="L99" i="15"/>
  <c r="Y94" i="15"/>
  <c r="Q93" i="15"/>
  <c r="Y93" i="15"/>
  <c r="Q92" i="15"/>
  <c r="Y92" i="15"/>
  <c r="Q91" i="15"/>
  <c r="Y91" i="15"/>
  <c r="Q90" i="15"/>
  <c r="Y90" i="15"/>
  <c r="Q89" i="15"/>
  <c r="Y89" i="15"/>
  <c r="Q88" i="15"/>
  <c r="Y88" i="15"/>
  <c r="Q87" i="15"/>
  <c r="Y87" i="15"/>
  <c r="Q86" i="15"/>
  <c r="Y86" i="15"/>
  <c r="Q85" i="15"/>
  <c r="Y85" i="15"/>
  <c r="Q84" i="15"/>
  <c r="Y84" i="15"/>
  <c r="Q83" i="15"/>
  <c r="Y83" i="15"/>
  <c r="Q82" i="15"/>
  <c r="Y82" i="15"/>
  <c r="U81" i="15"/>
  <c r="Q81" i="15"/>
  <c r="Y81" i="15"/>
  <c r="Q80" i="15"/>
  <c r="Y80" i="15"/>
  <c r="Q79" i="15"/>
  <c r="Y79" i="15"/>
  <c r="U78" i="15"/>
  <c r="Q78" i="15"/>
  <c r="Y78" i="15"/>
  <c r="Q77" i="15"/>
  <c r="Y77" i="15"/>
  <c r="Q76" i="15"/>
  <c r="Y76" i="15"/>
  <c r="Q75" i="15"/>
  <c r="Y75" i="15"/>
  <c r="Q74" i="15"/>
  <c r="Y74" i="15"/>
  <c r="Q73" i="15"/>
  <c r="Y73" i="15"/>
  <c r="Q72" i="15"/>
  <c r="Y72" i="15"/>
  <c r="Q71" i="15"/>
  <c r="Y71" i="15"/>
  <c r="Q70" i="15"/>
  <c r="Y70" i="15"/>
  <c r="Q69" i="15"/>
  <c r="Y69" i="15"/>
  <c r="Q68" i="15"/>
  <c r="Y68" i="15"/>
  <c r="Q67" i="15"/>
  <c r="Y67" i="15"/>
  <c r="Q66" i="15"/>
  <c r="Y66" i="15"/>
  <c r="Q65" i="15"/>
  <c r="Y65" i="15"/>
  <c r="Q64" i="15"/>
  <c r="Y64" i="15"/>
  <c r="Q63" i="15"/>
  <c r="Y63" i="15"/>
  <c r="Q62" i="15"/>
  <c r="Y62" i="15"/>
  <c r="Q61" i="15"/>
  <c r="Y61" i="15"/>
  <c r="Q60" i="15"/>
  <c r="Y60" i="15"/>
  <c r="Q59" i="15"/>
  <c r="Y59" i="15"/>
  <c r="Q58" i="15"/>
  <c r="Y58" i="15"/>
  <c r="Q57" i="15"/>
  <c r="Y57" i="15"/>
  <c r="Q56" i="15"/>
  <c r="Y56" i="15"/>
  <c r="Q55" i="15"/>
  <c r="Y55" i="15"/>
  <c r="Q54" i="15"/>
  <c r="Y54" i="15"/>
  <c r="Q53" i="15"/>
  <c r="Y53" i="15"/>
  <c r="Q52" i="15"/>
  <c r="Y52" i="15"/>
  <c r="Q51" i="15"/>
  <c r="Y51" i="15"/>
  <c r="Q50" i="15"/>
  <c r="Y50" i="15"/>
  <c r="Q49" i="15"/>
  <c r="Y49" i="15"/>
  <c r="Q48" i="15"/>
  <c r="Y48" i="15"/>
  <c r="Q47" i="15"/>
  <c r="Y47" i="15"/>
  <c r="Q46" i="15"/>
  <c r="Y46" i="15"/>
  <c r="Q45" i="15"/>
  <c r="Y45" i="15"/>
  <c r="U44" i="15"/>
  <c r="Q44" i="15"/>
  <c r="Y44" i="15"/>
  <c r="Q43" i="15"/>
  <c r="Y43" i="15"/>
  <c r="Q42" i="15"/>
  <c r="Y42" i="15"/>
  <c r="Q41" i="15"/>
  <c r="Y41" i="15"/>
  <c r="Q40" i="15"/>
  <c r="Y40" i="15"/>
  <c r="Q39" i="15"/>
  <c r="Y39" i="15"/>
  <c r="U38" i="15"/>
  <c r="Q38" i="15"/>
  <c r="Y38" i="15"/>
  <c r="Q37" i="15"/>
  <c r="Y37" i="15"/>
  <c r="Q36" i="15"/>
  <c r="Y36" i="15"/>
  <c r="Q35" i="15"/>
  <c r="Y35" i="15"/>
  <c r="Q34" i="15"/>
  <c r="Y34" i="15"/>
  <c r="Q33" i="15"/>
  <c r="Y33" i="15"/>
  <c r="Q32" i="15"/>
  <c r="Y32" i="15"/>
  <c r="U31" i="15"/>
  <c r="Q31" i="15"/>
  <c r="Y31" i="15"/>
  <c r="Q30" i="15"/>
  <c r="Y30" i="15"/>
  <c r="Q29" i="15"/>
  <c r="Y29" i="15"/>
  <c r="Q28" i="15"/>
  <c r="Y28" i="15"/>
  <c r="Q27" i="15"/>
  <c r="Y27" i="15"/>
  <c r="Q26" i="15"/>
  <c r="Y26" i="15"/>
  <c r="Q25" i="15"/>
  <c r="Y25" i="15"/>
  <c r="Q24" i="15"/>
  <c r="Y24" i="15"/>
  <c r="Q23" i="15"/>
  <c r="Y23" i="15"/>
  <c r="Q22" i="15"/>
  <c r="Y22" i="15"/>
  <c r="Q21" i="15"/>
  <c r="Y21" i="15"/>
  <c r="Q20" i="15"/>
  <c r="Y20" i="15"/>
  <c r="Q19" i="15"/>
  <c r="Y19" i="15"/>
  <c r="Q18" i="15"/>
  <c r="Y18" i="15"/>
  <c r="Q17" i="15"/>
  <c r="Y17" i="15"/>
  <c r="Q16" i="15"/>
  <c r="Y16" i="15"/>
  <c r="Q15" i="15"/>
  <c r="Y15" i="15"/>
  <c r="Q14" i="15"/>
  <c r="Y14" i="15"/>
  <c r="Q13" i="15"/>
  <c r="Y13" i="15"/>
  <c r="Q12" i="15"/>
  <c r="Y12" i="15"/>
  <c r="Q11" i="15"/>
  <c r="Y11" i="15"/>
  <c r="Q10" i="15"/>
  <c r="Y10" i="15"/>
  <c r="Q9" i="15"/>
  <c r="Y9" i="15"/>
  <c r="Q8" i="15"/>
  <c r="Y8" i="15"/>
  <c r="AC99" i="15"/>
  <c r="Z99" i="15"/>
  <c r="X99" i="15"/>
  <c r="W99" i="15"/>
  <c r="V99" i="15"/>
  <c r="R99" i="15"/>
  <c r="P99" i="15"/>
  <c r="O99" i="15"/>
  <c r="K99" i="15"/>
  <c r="J99" i="15"/>
  <c r="I99" i="15"/>
  <c r="H99" i="15"/>
  <c r="B6" i="15"/>
  <c r="C6" i="15" s="1"/>
  <c r="D6" i="15" s="1"/>
  <c r="E6" i="15" s="1"/>
  <c r="F6" i="15" s="1"/>
  <c r="G6" i="15" s="1"/>
  <c r="H6" i="15" s="1"/>
  <c r="I6" i="15" s="1"/>
  <c r="J6" i="15" s="1"/>
  <c r="K6" i="15" s="1"/>
  <c r="Q99" i="15" l="1"/>
  <c r="AF7" i="18"/>
  <c r="AF99" i="18"/>
  <c r="AB99" i="18"/>
  <c r="AD99" i="18"/>
  <c r="U6" i="18"/>
  <c r="V6" i="18" s="1"/>
  <c r="W6" i="18" s="1"/>
  <c r="X6" i="18" s="1"/>
  <c r="Y6" i="18" s="1"/>
  <c r="Z6" i="18" s="1"/>
  <c r="AA6" i="18" s="1"/>
  <c r="U5" i="18"/>
  <c r="AA99" i="17"/>
  <c r="AE7" i="17"/>
  <c r="AE99" i="17" s="1"/>
  <c r="AD7" i="17"/>
  <c r="AB7" i="17"/>
  <c r="S6" i="17"/>
  <c r="T6" i="17" s="1"/>
  <c r="S5" i="17"/>
  <c r="Q6" i="16"/>
  <c r="R6" i="16" s="1"/>
  <c r="Q5" i="16"/>
  <c r="Y99" i="15"/>
  <c r="N99" i="15"/>
  <c r="N7" i="15"/>
  <c r="S99" i="15"/>
  <c r="Q7" i="15"/>
  <c r="S7" i="15"/>
  <c r="T7" i="15"/>
  <c r="U7" i="15"/>
  <c r="Y7" i="15"/>
  <c r="N8" i="15"/>
  <c r="S8" i="15"/>
  <c r="T8" i="15"/>
  <c r="AA8" i="15" s="1"/>
  <c r="N9" i="15"/>
  <c r="S9" i="15"/>
  <c r="T9" i="15"/>
  <c r="AA9" i="15" s="1"/>
  <c r="N10" i="15"/>
  <c r="S10" i="15"/>
  <c r="T10" i="15"/>
  <c r="AA10" i="15" s="1"/>
  <c r="N11" i="15"/>
  <c r="S11" i="15"/>
  <c r="T11" i="15"/>
  <c r="AA11" i="15" s="1"/>
  <c r="N12" i="15"/>
  <c r="S12" i="15"/>
  <c r="T12" i="15"/>
  <c r="AA12" i="15" s="1"/>
  <c r="N13" i="15"/>
  <c r="S13" i="15"/>
  <c r="T13" i="15"/>
  <c r="AA13" i="15" s="1"/>
  <c r="N14" i="15"/>
  <c r="S14" i="15"/>
  <c r="T14" i="15"/>
  <c r="AA14" i="15" s="1"/>
  <c r="N15" i="15"/>
  <c r="S15" i="15"/>
  <c r="T15" i="15"/>
  <c r="AA15" i="15" s="1"/>
  <c r="N16" i="15"/>
  <c r="S16" i="15"/>
  <c r="T16" i="15"/>
  <c r="AA16" i="15" s="1"/>
  <c r="N17" i="15"/>
  <c r="S17" i="15"/>
  <c r="T17" i="15"/>
  <c r="AA17" i="15" s="1"/>
  <c r="N18" i="15"/>
  <c r="S18" i="15"/>
  <c r="T18" i="15"/>
  <c r="AA18" i="15" s="1"/>
  <c r="N19" i="15"/>
  <c r="S19" i="15"/>
  <c r="T19" i="15"/>
  <c r="AA19" i="15" s="1"/>
  <c r="N20" i="15"/>
  <c r="S20" i="15"/>
  <c r="T20" i="15"/>
  <c r="AA20" i="15" s="1"/>
  <c r="N21" i="15"/>
  <c r="S21" i="15"/>
  <c r="T21" i="15"/>
  <c r="AA21" i="15" s="1"/>
  <c r="N22" i="15"/>
  <c r="S22" i="15"/>
  <c r="T22" i="15"/>
  <c r="AA22" i="15" s="1"/>
  <c r="N23" i="15"/>
  <c r="S23" i="15"/>
  <c r="T23" i="15"/>
  <c r="AA23" i="15" s="1"/>
  <c r="N24" i="15"/>
  <c r="S24" i="15"/>
  <c r="T24" i="15"/>
  <c r="AA24" i="15" s="1"/>
  <c r="N25" i="15"/>
  <c r="S25" i="15"/>
  <c r="T25" i="15"/>
  <c r="AA25" i="15" s="1"/>
  <c r="N26" i="15"/>
  <c r="S26" i="15"/>
  <c r="T26" i="15"/>
  <c r="AA26" i="15" s="1"/>
  <c r="N27" i="15"/>
  <c r="S27" i="15"/>
  <c r="T27" i="15"/>
  <c r="AA27" i="15" s="1"/>
  <c r="N28" i="15"/>
  <c r="S28" i="15"/>
  <c r="T28" i="15"/>
  <c r="AA28" i="15" s="1"/>
  <c r="N29" i="15"/>
  <c r="S29" i="15"/>
  <c r="T29" i="15"/>
  <c r="AA29" i="15" s="1"/>
  <c r="N30" i="15"/>
  <c r="S30" i="15"/>
  <c r="T30" i="15"/>
  <c r="AA30" i="15" s="1"/>
  <c r="N31" i="15"/>
  <c r="S31" i="15"/>
  <c r="T31" i="15"/>
  <c r="AA31" i="15" s="1"/>
  <c r="N32" i="15"/>
  <c r="S32" i="15"/>
  <c r="T32" i="15"/>
  <c r="AA32" i="15" s="1"/>
  <c r="N33" i="15"/>
  <c r="S33" i="15"/>
  <c r="T33" i="15"/>
  <c r="AA33" i="15" s="1"/>
  <c r="N34" i="15"/>
  <c r="S34" i="15"/>
  <c r="T34" i="15"/>
  <c r="AA34" i="15" s="1"/>
  <c r="N35" i="15"/>
  <c r="S35" i="15"/>
  <c r="T35" i="15"/>
  <c r="AA35" i="15" s="1"/>
  <c r="N36" i="15"/>
  <c r="S36" i="15"/>
  <c r="T36" i="15"/>
  <c r="AA36" i="15" s="1"/>
  <c r="N37" i="15"/>
  <c r="S37" i="15"/>
  <c r="T37" i="15"/>
  <c r="AA37" i="15" s="1"/>
  <c r="N38" i="15"/>
  <c r="S38" i="15"/>
  <c r="T38" i="15"/>
  <c r="AA38" i="15" s="1"/>
  <c r="N39" i="15"/>
  <c r="S39" i="15"/>
  <c r="T39" i="15"/>
  <c r="AA39" i="15" s="1"/>
  <c r="N40" i="15"/>
  <c r="S40" i="15"/>
  <c r="T40" i="15"/>
  <c r="AA40" i="15" s="1"/>
  <c r="N41" i="15"/>
  <c r="S41" i="15"/>
  <c r="T41" i="15"/>
  <c r="AA41" i="15" s="1"/>
  <c r="N42" i="15"/>
  <c r="S42" i="15"/>
  <c r="T42" i="15"/>
  <c r="AA42" i="15" s="1"/>
  <c r="N43" i="15"/>
  <c r="S43" i="15"/>
  <c r="T43" i="15"/>
  <c r="AA43" i="15" s="1"/>
  <c r="N44" i="15"/>
  <c r="S44" i="15"/>
  <c r="T44" i="15"/>
  <c r="AA44" i="15" s="1"/>
  <c r="N45" i="15"/>
  <c r="S45" i="15"/>
  <c r="T45" i="15"/>
  <c r="AA45" i="15" s="1"/>
  <c r="N46" i="15"/>
  <c r="S46" i="15"/>
  <c r="T46" i="15"/>
  <c r="AA46" i="15" s="1"/>
  <c r="N47" i="15"/>
  <c r="S47" i="15"/>
  <c r="T47" i="15"/>
  <c r="AA47" i="15" s="1"/>
  <c r="N48" i="15"/>
  <c r="S48" i="15"/>
  <c r="T48" i="15"/>
  <c r="AA48" i="15" s="1"/>
  <c r="N49" i="15"/>
  <c r="S49" i="15"/>
  <c r="T49" i="15"/>
  <c r="AA49" i="15" s="1"/>
  <c r="N50" i="15"/>
  <c r="S50" i="15"/>
  <c r="T50" i="15"/>
  <c r="AA50" i="15" s="1"/>
  <c r="N51" i="15"/>
  <c r="S51" i="15"/>
  <c r="T51" i="15"/>
  <c r="AA51" i="15" s="1"/>
  <c r="N52" i="15"/>
  <c r="S52" i="15"/>
  <c r="T52" i="15"/>
  <c r="AA52" i="15" s="1"/>
  <c r="N53" i="15"/>
  <c r="S53" i="15"/>
  <c r="T53" i="15"/>
  <c r="AA53" i="15" s="1"/>
  <c r="N54" i="15"/>
  <c r="S54" i="15"/>
  <c r="T54" i="15"/>
  <c r="AA54" i="15" s="1"/>
  <c r="N55" i="15"/>
  <c r="S55" i="15"/>
  <c r="T55" i="15"/>
  <c r="AA55" i="15" s="1"/>
  <c r="N56" i="15"/>
  <c r="S56" i="15"/>
  <c r="T56" i="15"/>
  <c r="AA56" i="15" s="1"/>
  <c r="N57" i="15"/>
  <c r="S57" i="15"/>
  <c r="T57" i="15"/>
  <c r="AA57" i="15" s="1"/>
  <c r="N58" i="15"/>
  <c r="S58" i="15"/>
  <c r="T58" i="15"/>
  <c r="AA58" i="15" s="1"/>
  <c r="N59" i="15"/>
  <c r="S59" i="15"/>
  <c r="T59" i="15"/>
  <c r="AA59" i="15" s="1"/>
  <c r="N60" i="15"/>
  <c r="S60" i="15"/>
  <c r="T60" i="15"/>
  <c r="AA60" i="15" s="1"/>
  <c r="N61" i="15"/>
  <c r="S61" i="15"/>
  <c r="T61" i="15"/>
  <c r="AA61" i="15" s="1"/>
  <c r="N62" i="15"/>
  <c r="S62" i="15"/>
  <c r="T62" i="15"/>
  <c r="AA62" i="15" s="1"/>
  <c r="N63" i="15"/>
  <c r="S63" i="15"/>
  <c r="T63" i="15"/>
  <c r="AA63" i="15" s="1"/>
  <c r="N64" i="15"/>
  <c r="S64" i="15"/>
  <c r="T64" i="15"/>
  <c r="AA64" i="15" s="1"/>
  <c r="N65" i="15"/>
  <c r="S65" i="15"/>
  <c r="T65" i="15"/>
  <c r="AA65" i="15" s="1"/>
  <c r="N66" i="15"/>
  <c r="S66" i="15"/>
  <c r="T66" i="15"/>
  <c r="AA66" i="15" s="1"/>
  <c r="N67" i="15"/>
  <c r="S67" i="15"/>
  <c r="T67" i="15"/>
  <c r="AA67" i="15" s="1"/>
  <c r="N68" i="15"/>
  <c r="S68" i="15"/>
  <c r="T68" i="15"/>
  <c r="AA68" i="15" s="1"/>
  <c r="N69" i="15"/>
  <c r="S69" i="15"/>
  <c r="T69" i="15"/>
  <c r="AA69" i="15" s="1"/>
  <c r="N70" i="15"/>
  <c r="S70" i="15"/>
  <c r="T70" i="15"/>
  <c r="AA70" i="15" s="1"/>
  <c r="N71" i="15"/>
  <c r="S71" i="15"/>
  <c r="T71" i="15"/>
  <c r="AA71" i="15" s="1"/>
  <c r="N72" i="15"/>
  <c r="S72" i="15"/>
  <c r="T72" i="15"/>
  <c r="AA72" i="15" s="1"/>
  <c r="N73" i="15"/>
  <c r="S73" i="15"/>
  <c r="T73" i="15"/>
  <c r="AA73" i="15" s="1"/>
  <c r="N74" i="15"/>
  <c r="S74" i="15"/>
  <c r="T74" i="15"/>
  <c r="AA74" i="15" s="1"/>
  <c r="N75" i="15"/>
  <c r="S75" i="15"/>
  <c r="T75" i="15"/>
  <c r="AA75" i="15" s="1"/>
  <c r="N76" i="15"/>
  <c r="S76" i="15"/>
  <c r="T76" i="15"/>
  <c r="AA76" i="15" s="1"/>
  <c r="N77" i="15"/>
  <c r="S77" i="15"/>
  <c r="T77" i="15"/>
  <c r="AA77" i="15" s="1"/>
  <c r="N78" i="15"/>
  <c r="S78" i="15"/>
  <c r="T78" i="15"/>
  <c r="AA78" i="15" s="1"/>
  <c r="N79" i="15"/>
  <c r="T79" i="15"/>
  <c r="AA79" i="15" s="1"/>
  <c r="S79" i="15"/>
  <c r="AB79" i="15"/>
  <c r="N80" i="15"/>
  <c r="S80" i="15"/>
  <c r="T80" i="15"/>
  <c r="AA80" i="15" s="1"/>
  <c r="N81" i="15"/>
  <c r="S81" i="15"/>
  <c r="T81" i="15"/>
  <c r="AA81" i="15" s="1"/>
  <c r="N82" i="15"/>
  <c r="S82" i="15"/>
  <c r="T82" i="15"/>
  <c r="AA82" i="15" s="1"/>
  <c r="N83" i="15"/>
  <c r="S83" i="15"/>
  <c r="T83" i="15"/>
  <c r="AA83" i="15" s="1"/>
  <c r="N84" i="15"/>
  <c r="S84" i="15"/>
  <c r="T84" i="15"/>
  <c r="AA84" i="15" s="1"/>
  <c r="N85" i="15"/>
  <c r="S85" i="15"/>
  <c r="T85" i="15"/>
  <c r="AA85" i="15" s="1"/>
  <c r="N86" i="15"/>
  <c r="S86" i="15"/>
  <c r="T86" i="15"/>
  <c r="AA86" i="15" s="1"/>
  <c r="N87" i="15"/>
  <c r="S87" i="15"/>
  <c r="T87" i="15"/>
  <c r="AA87" i="15" s="1"/>
  <c r="N88" i="15"/>
  <c r="S88" i="15"/>
  <c r="T88" i="15"/>
  <c r="AA88" i="15" s="1"/>
  <c r="N89" i="15"/>
  <c r="S89" i="15"/>
  <c r="T89" i="15"/>
  <c r="AA89" i="15" s="1"/>
  <c r="N90" i="15"/>
  <c r="S90" i="15"/>
  <c r="T90" i="15"/>
  <c r="AA90" i="15" s="1"/>
  <c r="N91" i="15"/>
  <c r="S91" i="15"/>
  <c r="T91" i="15"/>
  <c r="AA91" i="15" s="1"/>
  <c r="N92" i="15"/>
  <c r="S92" i="15"/>
  <c r="T92" i="15"/>
  <c r="AA92" i="15" s="1"/>
  <c r="N93" i="15"/>
  <c r="S93" i="15"/>
  <c r="T93" i="15"/>
  <c r="AA93" i="15" s="1"/>
  <c r="AB93" i="15"/>
  <c r="N94" i="15"/>
  <c r="S94" i="15"/>
  <c r="T94" i="15"/>
  <c r="AA94" i="15" s="1"/>
  <c r="N95" i="15"/>
  <c r="S95" i="15"/>
  <c r="T95" i="15"/>
  <c r="AA95" i="15" s="1"/>
  <c r="N96" i="15"/>
  <c r="S96" i="15"/>
  <c r="T96" i="15"/>
  <c r="AA96" i="15" s="1"/>
  <c r="N97" i="15"/>
  <c r="S97" i="15"/>
  <c r="T97" i="15"/>
  <c r="AA97" i="15" s="1"/>
  <c r="N98" i="15"/>
  <c r="S98" i="15"/>
  <c r="T98" i="15"/>
  <c r="AA98" i="15" s="1"/>
  <c r="L6" i="15"/>
  <c r="M6" i="15" s="1"/>
  <c r="N6" i="15" s="1"/>
  <c r="O6" i="15" s="1"/>
  <c r="P6" i="15" s="1"/>
  <c r="N4" i="15"/>
  <c r="AC99" i="14"/>
  <c r="AA99" i="14"/>
  <c r="Z99" i="14"/>
  <c r="X99" i="14"/>
  <c r="W99" i="14"/>
  <c r="V99" i="14"/>
  <c r="R99" i="14"/>
  <c r="P99" i="14"/>
  <c r="O99" i="14"/>
  <c r="Q99" i="14" s="1"/>
  <c r="M99" i="14"/>
  <c r="L99" i="14"/>
  <c r="K99" i="14"/>
  <c r="J99" i="14"/>
  <c r="I99" i="14"/>
  <c r="H99" i="14"/>
  <c r="Y99" i="14" s="1"/>
  <c r="AF98" i="14"/>
  <c r="AE98" i="14"/>
  <c r="AD98" i="14"/>
  <c r="Y98" i="14"/>
  <c r="T98" i="14"/>
  <c r="AB98" i="14" s="1"/>
  <c r="S98" i="14"/>
  <c r="Q98" i="14"/>
  <c r="N98" i="14"/>
  <c r="AE97" i="14"/>
  <c r="AF97" i="14" s="1"/>
  <c r="AD97" i="14"/>
  <c r="Y97" i="14"/>
  <c r="T97" i="14"/>
  <c r="AB97" i="14" s="1"/>
  <c r="S97" i="14"/>
  <c r="Q97" i="14"/>
  <c r="N97" i="14"/>
  <c r="AF96" i="14"/>
  <c r="AE96" i="14"/>
  <c r="AD96" i="14"/>
  <c r="Y96" i="14"/>
  <c r="T96" i="14"/>
  <c r="AB96" i="14" s="1"/>
  <c r="S96" i="14"/>
  <c r="Q96" i="14"/>
  <c r="N96" i="14"/>
  <c r="AE95" i="14"/>
  <c r="AF95" i="14" s="1"/>
  <c r="AD95" i="14"/>
  <c r="Y95" i="14"/>
  <c r="T95" i="14"/>
  <c r="AB95" i="14" s="1"/>
  <c r="S95" i="14"/>
  <c r="Q95" i="14"/>
  <c r="N95" i="14"/>
  <c r="AE94" i="14"/>
  <c r="AF94" i="14" s="1"/>
  <c r="AD94" i="14"/>
  <c r="Y94" i="14"/>
  <c r="T94" i="14"/>
  <c r="AB94" i="14" s="1"/>
  <c r="S94" i="14"/>
  <c r="Q94" i="14"/>
  <c r="N94" i="14"/>
  <c r="AF93" i="14"/>
  <c r="AE93" i="14"/>
  <c r="AD93" i="14"/>
  <c r="Y93" i="14"/>
  <c r="T93" i="14"/>
  <c r="AB93" i="14" s="1"/>
  <c r="S93" i="14"/>
  <c r="Q93" i="14"/>
  <c r="N93" i="14"/>
  <c r="AE92" i="14"/>
  <c r="AF92" i="14" s="1"/>
  <c r="AD92" i="14"/>
  <c r="Y92" i="14"/>
  <c r="T92" i="14"/>
  <c r="AB92" i="14" s="1"/>
  <c r="S92" i="14"/>
  <c r="Q92" i="14"/>
  <c r="N92" i="14"/>
  <c r="AF91" i="14"/>
  <c r="AE91" i="14"/>
  <c r="AD91" i="14"/>
  <c r="Y91" i="14"/>
  <c r="T91" i="14"/>
  <c r="AB91" i="14" s="1"/>
  <c r="S91" i="14"/>
  <c r="Q91" i="14"/>
  <c r="N91" i="14"/>
  <c r="AF90" i="14"/>
  <c r="AE90" i="14"/>
  <c r="AD90" i="14"/>
  <c r="Y90" i="14"/>
  <c r="T90" i="14"/>
  <c r="AB90" i="14" s="1"/>
  <c r="S90" i="14"/>
  <c r="Q90" i="14"/>
  <c r="N90" i="14"/>
  <c r="AE89" i="14"/>
  <c r="AF89" i="14" s="1"/>
  <c r="AD89" i="14"/>
  <c r="Y89" i="14"/>
  <c r="T89" i="14"/>
  <c r="AB89" i="14" s="1"/>
  <c r="S89" i="14"/>
  <c r="Q89" i="14"/>
  <c r="N89" i="14"/>
  <c r="AF88" i="14"/>
  <c r="AE88" i="14"/>
  <c r="AD88" i="14"/>
  <c r="Y88" i="14"/>
  <c r="T88" i="14"/>
  <c r="AB88" i="14" s="1"/>
  <c r="S88" i="14"/>
  <c r="Q88" i="14"/>
  <c r="N88" i="14"/>
  <c r="AE87" i="14"/>
  <c r="AF87" i="14" s="1"/>
  <c r="AD87" i="14"/>
  <c r="Y87" i="14"/>
  <c r="T87" i="14"/>
  <c r="AB87" i="14" s="1"/>
  <c r="S87" i="14"/>
  <c r="Q87" i="14"/>
  <c r="N87" i="14"/>
  <c r="AE86" i="14"/>
  <c r="AF86" i="14" s="1"/>
  <c r="AD86" i="14"/>
  <c r="Y86" i="14"/>
  <c r="T86" i="14"/>
  <c r="AB86" i="14" s="1"/>
  <c r="S86" i="14"/>
  <c r="Q86" i="14"/>
  <c r="N86" i="14"/>
  <c r="AF85" i="14"/>
  <c r="AE85" i="14"/>
  <c r="AD85" i="14"/>
  <c r="Y85" i="14"/>
  <c r="T85" i="14"/>
  <c r="AB85" i="14" s="1"/>
  <c r="S85" i="14"/>
  <c r="Q85" i="14"/>
  <c r="N85" i="14"/>
  <c r="AE84" i="14"/>
  <c r="AF84" i="14" s="1"/>
  <c r="AD84" i="14"/>
  <c r="Y84" i="14"/>
  <c r="T84" i="14"/>
  <c r="AB84" i="14" s="1"/>
  <c r="S84" i="14"/>
  <c r="Q84" i="14"/>
  <c r="N84" i="14"/>
  <c r="AE83" i="14"/>
  <c r="AF83" i="14" s="1"/>
  <c r="AD83" i="14"/>
  <c r="Y83" i="14"/>
  <c r="T83" i="14"/>
  <c r="AB83" i="14" s="1"/>
  <c r="S83" i="14"/>
  <c r="Q83" i="14"/>
  <c r="N83" i="14"/>
  <c r="AF82" i="14"/>
  <c r="AE82" i="14"/>
  <c r="AD82" i="14"/>
  <c r="Y82" i="14"/>
  <c r="T82" i="14"/>
  <c r="AB82" i="14" s="1"/>
  <c r="S82" i="14"/>
  <c r="Q82" i="14"/>
  <c r="N82" i="14"/>
  <c r="AF81" i="14"/>
  <c r="AE81" i="14"/>
  <c r="AD81" i="14"/>
  <c r="Y81" i="14"/>
  <c r="U81" i="14"/>
  <c r="T81" i="14"/>
  <c r="AB81" i="14" s="1"/>
  <c r="S81" i="14"/>
  <c r="Q81" i="14"/>
  <c r="N81" i="14"/>
  <c r="AE80" i="14"/>
  <c r="AF80" i="14" s="1"/>
  <c r="AD80" i="14"/>
  <c r="Y80" i="14"/>
  <c r="T80" i="14"/>
  <c r="AB80" i="14" s="1"/>
  <c r="S80" i="14"/>
  <c r="Q80" i="14"/>
  <c r="N80" i="14"/>
  <c r="AE79" i="14"/>
  <c r="AF79" i="14" s="1"/>
  <c r="AD79" i="14"/>
  <c r="Y79" i="14"/>
  <c r="T79" i="14"/>
  <c r="AB79" i="14" s="1"/>
  <c r="S79" i="14"/>
  <c r="Q79" i="14"/>
  <c r="N79" i="14"/>
  <c r="AF78" i="14"/>
  <c r="AE78" i="14"/>
  <c r="AD78" i="14"/>
  <c r="Y78" i="14"/>
  <c r="U78" i="14"/>
  <c r="T78" i="14"/>
  <c r="AB78" i="14" s="1"/>
  <c r="S78" i="14"/>
  <c r="Q78" i="14"/>
  <c r="N78" i="14"/>
  <c r="AF77" i="14"/>
  <c r="AE77" i="14"/>
  <c r="AD77" i="14"/>
  <c r="Y77" i="14"/>
  <c r="U77" i="14"/>
  <c r="T77" i="14"/>
  <c r="AB77" i="14" s="1"/>
  <c r="S77" i="14"/>
  <c r="Q77" i="14"/>
  <c r="N77" i="14"/>
  <c r="AF76" i="14"/>
  <c r="AE76" i="14"/>
  <c r="AD76" i="14"/>
  <c r="Y76" i="14"/>
  <c r="T76" i="14"/>
  <c r="AB76" i="14" s="1"/>
  <c r="S76" i="14"/>
  <c r="Q76" i="14"/>
  <c r="N76" i="14"/>
  <c r="AF75" i="14"/>
  <c r="AE75" i="14"/>
  <c r="AD75" i="14"/>
  <c r="Y75" i="14"/>
  <c r="T75" i="14"/>
  <c r="AB75" i="14" s="1"/>
  <c r="S75" i="14"/>
  <c r="Q75" i="14"/>
  <c r="N75" i="14"/>
  <c r="AE74" i="14"/>
  <c r="AF74" i="14" s="1"/>
  <c r="AD74" i="14"/>
  <c r="Y74" i="14"/>
  <c r="T74" i="14"/>
  <c r="AB74" i="14" s="1"/>
  <c r="S74" i="14"/>
  <c r="Q74" i="14"/>
  <c r="N74" i="14"/>
  <c r="AE73" i="14"/>
  <c r="AF73" i="14" s="1"/>
  <c r="AD73" i="14"/>
  <c r="Y73" i="14"/>
  <c r="T73" i="14"/>
  <c r="AB73" i="14" s="1"/>
  <c r="S73" i="14"/>
  <c r="Q73" i="14"/>
  <c r="N73" i="14"/>
  <c r="AF72" i="14"/>
  <c r="AE72" i="14"/>
  <c r="AD72" i="14"/>
  <c r="Y72" i="14"/>
  <c r="T72" i="14"/>
  <c r="AB72" i="14" s="1"/>
  <c r="S72" i="14"/>
  <c r="Q72" i="14"/>
  <c r="N72" i="14"/>
  <c r="AE71" i="14"/>
  <c r="AF71" i="14" s="1"/>
  <c r="AD71" i="14"/>
  <c r="Y71" i="14"/>
  <c r="T71" i="14"/>
  <c r="AB71" i="14" s="1"/>
  <c r="S71" i="14"/>
  <c r="Q71" i="14"/>
  <c r="N71" i="14"/>
  <c r="AF70" i="14"/>
  <c r="AE70" i="14"/>
  <c r="AD70" i="14"/>
  <c r="Y70" i="14"/>
  <c r="T70" i="14"/>
  <c r="AB70" i="14" s="1"/>
  <c r="S70" i="14"/>
  <c r="Q70" i="14"/>
  <c r="N70" i="14"/>
  <c r="AE69" i="14"/>
  <c r="AF69" i="14" s="1"/>
  <c r="AD69" i="14"/>
  <c r="Y69" i="14"/>
  <c r="T69" i="14"/>
  <c r="AB69" i="14" s="1"/>
  <c r="S69" i="14"/>
  <c r="Q69" i="14"/>
  <c r="N69" i="14"/>
  <c r="AE68" i="14"/>
  <c r="AF68" i="14" s="1"/>
  <c r="AD68" i="14"/>
  <c r="Y68" i="14"/>
  <c r="T68" i="14"/>
  <c r="S68" i="14"/>
  <c r="Q68" i="14"/>
  <c r="N68" i="14"/>
  <c r="AE67" i="14"/>
  <c r="AF67" i="14" s="1"/>
  <c r="AD67" i="14"/>
  <c r="Y67" i="14"/>
  <c r="T67" i="14"/>
  <c r="AB67" i="14" s="1"/>
  <c r="S67" i="14"/>
  <c r="Q67" i="14"/>
  <c r="N67" i="14"/>
  <c r="AE66" i="14"/>
  <c r="AF66" i="14" s="1"/>
  <c r="AD66" i="14"/>
  <c r="Y66" i="14"/>
  <c r="T66" i="14"/>
  <c r="AB66" i="14" s="1"/>
  <c r="S66" i="14"/>
  <c r="Q66" i="14"/>
  <c r="N66" i="14"/>
  <c r="AE65" i="14"/>
  <c r="AF65" i="14" s="1"/>
  <c r="AD65" i="14"/>
  <c r="Y65" i="14"/>
  <c r="T65" i="14"/>
  <c r="AB65" i="14" s="1"/>
  <c r="S65" i="14"/>
  <c r="Q65" i="14"/>
  <c r="N65" i="14"/>
  <c r="AF64" i="14"/>
  <c r="AE64" i="14"/>
  <c r="AD64" i="14"/>
  <c r="Y64" i="14"/>
  <c r="T64" i="14"/>
  <c r="AB64" i="14" s="1"/>
  <c r="S64" i="14"/>
  <c r="Q64" i="14"/>
  <c r="N64" i="14"/>
  <c r="AE63" i="14"/>
  <c r="AF63" i="14" s="1"/>
  <c r="AD63" i="14"/>
  <c r="Y63" i="14"/>
  <c r="T63" i="14"/>
  <c r="AB63" i="14" s="1"/>
  <c r="S63" i="14"/>
  <c r="Q63" i="14"/>
  <c r="N63" i="14"/>
  <c r="AF62" i="14"/>
  <c r="AE62" i="14"/>
  <c r="AD62" i="14"/>
  <c r="Y62" i="14"/>
  <c r="T62" i="14"/>
  <c r="AB62" i="14" s="1"/>
  <c r="S62" i="14"/>
  <c r="Q62" i="14"/>
  <c r="N62" i="14"/>
  <c r="AE61" i="14"/>
  <c r="AF61" i="14" s="1"/>
  <c r="AD61" i="14"/>
  <c r="Y61" i="14"/>
  <c r="T61" i="14"/>
  <c r="AB61" i="14" s="1"/>
  <c r="S61" i="14"/>
  <c r="Q61" i="14"/>
  <c r="N61" i="14"/>
  <c r="AE60" i="14"/>
  <c r="AF60" i="14" s="1"/>
  <c r="AD60" i="14"/>
  <c r="Y60" i="14"/>
  <c r="T60" i="14"/>
  <c r="AB60" i="14" s="1"/>
  <c r="S60" i="14"/>
  <c r="Q60" i="14"/>
  <c r="N60" i="14"/>
  <c r="AE59" i="14"/>
  <c r="AF59" i="14" s="1"/>
  <c r="AD59" i="14"/>
  <c r="Y59" i="14"/>
  <c r="T59" i="14"/>
  <c r="AB59" i="14" s="1"/>
  <c r="S59" i="14"/>
  <c r="Q59" i="14"/>
  <c r="N59" i="14"/>
  <c r="AF58" i="14"/>
  <c r="AE58" i="14"/>
  <c r="AD58" i="14"/>
  <c r="Y58" i="14"/>
  <c r="T58" i="14"/>
  <c r="AB58" i="14" s="1"/>
  <c r="S58" i="14"/>
  <c r="Q58" i="14"/>
  <c r="N58" i="14"/>
  <c r="AE57" i="14"/>
  <c r="AF57" i="14" s="1"/>
  <c r="AD57" i="14"/>
  <c r="Y57" i="14"/>
  <c r="T57" i="14"/>
  <c r="AB57" i="14" s="1"/>
  <c r="S57" i="14"/>
  <c r="Q57" i="14"/>
  <c r="N57" i="14"/>
  <c r="AF56" i="14"/>
  <c r="AE56" i="14"/>
  <c r="AD56" i="14"/>
  <c r="Y56" i="14"/>
  <c r="T56" i="14"/>
  <c r="AB56" i="14" s="1"/>
  <c r="S56" i="14"/>
  <c r="Q56" i="14"/>
  <c r="N56" i="14"/>
  <c r="AF55" i="14"/>
  <c r="AE55" i="14"/>
  <c r="AD55" i="14"/>
  <c r="Y55" i="14"/>
  <c r="T55" i="14"/>
  <c r="AB55" i="14" s="1"/>
  <c r="S55" i="14"/>
  <c r="Q55" i="14"/>
  <c r="N55" i="14"/>
  <c r="AF54" i="14"/>
  <c r="AE54" i="14"/>
  <c r="AD54" i="14"/>
  <c r="Y54" i="14"/>
  <c r="T54" i="14"/>
  <c r="AB54" i="14" s="1"/>
  <c r="S54" i="14"/>
  <c r="Q54" i="14"/>
  <c r="N54" i="14"/>
  <c r="AF53" i="14"/>
  <c r="AE53" i="14"/>
  <c r="AD53" i="14"/>
  <c r="Y53" i="14"/>
  <c r="T53" i="14"/>
  <c r="AB53" i="14" s="1"/>
  <c r="S53" i="14"/>
  <c r="Q53" i="14"/>
  <c r="N53" i="14"/>
  <c r="AE52" i="14"/>
  <c r="AF52" i="14" s="1"/>
  <c r="AD52" i="14"/>
  <c r="Y52" i="14"/>
  <c r="T52" i="14"/>
  <c r="AB52" i="14" s="1"/>
  <c r="S52" i="14"/>
  <c r="Q52" i="14"/>
  <c r="N52" i="14"/>
  <c r="AE51" i="14"/>
  <c r="AF51" i="14" s="1"/>
  <c r="AD51" i="14"/>
  <c r="Y51" i="14"/>
  <c r="T51" i="14"/>
  <c r="AB51" i="14" s="1"/>
  <c r="S51" i="14"/>
  <c r="Q51" i="14"/>
  <c r="N51" i="14"/>
  <c r="AE50" i="14"/>
  <c r="AF50" i="14" s="1"/>
  <c r="AD50" i="14"/>
  <c r="Y50" i="14"/>
  <c r="T50" i="14"/>
  <c r="AB50" i="14" s="1"/>
  <c r="S50" i="14"/>
  <c r="Q50" i="14"/>
  <c r="N50" i="14"/>
  <c r="AF49" i="14"/>
  <c r="AE49" i="14"/>
  <c r="AD49" i="14"/>
  <c r="Y49" i="14"/>
  <c r="T49" i="14"/>
  <c r="AB49" i="14" s="1"/>
  <c r="S49" i="14"/>
  <c r="Q49" i="14"/>
  <c r="N49" i="14"/>
  <c r="AF48" i="14"/>
  <c r="AE48" i="14"/>
  <c r="AD48" i="14"/>
  <c r="Y48" i="14"/>
  <c r="T48" i="14"/>
  <c r="AB48" i="14" s="1"/>
  <c r="S48" i="14"/>
  <c r="Q48" i="14"/>
  <c r="N48" i="14"/>
  <c r="AE47" i="14"/>
  <c r="AF47" i="14" s="1"/>
  <c r="AD47" i="14"/>
  <c r="Y47" i="14"/>
  <c r="T47" i="14"/>
  <c r="AB47" i="14" s="1"/>
  <c r="S47" i="14"/>
  <c r="Q47" i="14"/>
  <c r="N47" i="14"/>
  <c r="AF46" i="14"/>
  <c r="AE46" i="14"/>
  <c r="AD46" i="14"/>
  <c r="Y46" i="14"/>
  <c r="T46" i="14"/>
  <c r="AB46" i="14" s="1"/>
  <c r="S46" i="14"/>
  <c r="Q46" i="14"/>
  <c r="N46" i="14"/>
  <c r="AF45" i="14"/>
  <c r="AE45" i="14"/>
  <c r="AD45" i="14"/>
  <c r="Y45" i="14"/>
  <c r="T45" i="14"/>
  <c r="AB45" i="14" s="1"/>
  <c r="S45" i="14"/>
  <c r="Q45" i="14"/>
  <c r="N45" i="14"/>
  <c r="AF44" i="14"/>
  <c r="AE44" i="14"/>
  <c r="AD44" i="14"/>
  <c r="Y44" i="14"/>
  <c r="U44" i="14"/>
  <c r="T44" i="14"/>
  <c r="AB44" i="14" s="1"/>
  <c r="S44" i="14"/>
  <c r="Q44" i="14"/>
  <c r="N44" i="14"/>
  <c r="AE43" i="14"/>
  <c r="AF43" i="14" s="1"/>
  <c r="AD43" i="14"/>
  <c r="Y43" i="14"/>
  <c r="T43" i="14"/>
  <c r="AB43" i="14" s="1"/>
  <c r="S43" i="14"/>
  <c r="Q43" i="14"/>
  <c r="N43" i="14"/>
  <c r="AE42" i="14"/>
  <c r="AF42" i="14" s="1"/>
  <c r="AD42" i="14"/>
  <c r="Y42" i="14"/>
  <c r="T42" i="14"/>
  <c r="AB42" i="14" s="1"/>
  <c r="S42" i="14"/>
  <c r="Q42" i="14"/>
  <c r="N42" i="14"/>
  <c r="AE41" i="14"/>
  <c r="AF41" i="14" s="1"/>
  <c r="AD41" i="14"/>
  <c r="Y41" i="14"/>
  <c r="T41" i="14"/>
  <c r="AB41" i="14" s="1"/>
  <c r="S41" i="14"/>
  <c r="Q41" i="14"/>
  <c r="N41" i="14"/>
  <c r="AE40" i="14"/>
  <c r="AF40" i="14" s="1"/>
  <c r="AD40" i="14"/>
  <c r="Y40" i="14"/>
  <c r="T40" i="14"/>
  <c r="AB40" i="14" s="1"/>
  <c r="S40" i="14"/>
  <c r="Q40" i="14"/>
  <c r="N40" i="14"/>
  <c r="AE39" i="14"/>
  <c r="AF39" i="14" s="1"/>
  <c r="AD39" i="14"/>
  <c r="Y39" i="14"/>
  <c r="T39" i="14"/>
  <c r="AB39" i="14" s="1"/>
  <c r="S39" i="14"/>
  <c r="Q39" i="14"/>
  <c r="N39" i="14"/>
  <c r="AF38" i="14"/>
  <c r="AE38" i="14"/>
  <c r="AD38" i="14"/>
  <c r="Y38" i="14"/>
  <c r="U38" i="14"/>
  <c r="T38" i="14"/>
  <c r="AB38" i="14" s="1"/>
  <c r="S38" i="14"/>
  <c r="Q38" i="14"/>
  <c r="N38" i="14"/>
  <c r="AF37" i="14"/>
  <c r="AE37" i="14"/>
  <c r="AD37" i="14"/>
  <c r="Y37" i="14"/>
  <c r="T37" i="14"/>
  <c r="AB37" i="14" s="1"/>
  <c r="S37" i="14"/>
  <c r="Q37" i="14"/>
  <c r="N37" i="14"/>
  <c r="AF36" i="14"/>
  <c r="AE36" i="14"/>
  <c r="AD36" i="14"/>
  <c r="Y36" i="14"/>
  <c r="T36" i="14"/>
  <c r="AB36" i="14" s="1"/>
  <c r="S36" i="14"/>
  <c r="Q36" i="14"/>
  <c r="N36" i="14"/>
  <c r="AF35" i="14"/>
  <c r="AE35" i="14"/>
  <c r="AD35" i="14"/>
  <c r="Y35" i="14"/>
  <c r="T35" i="14"/>
  <c r="AB35" i="14" s="1"/>
  <c r="S35" i="14"/>
  <c r="Q35" i="14"/>
  <c r="N35" i="14"/>
  <c r="AF34" i="14"/>
  <c r="AE34" i="14"/>
  <c r="AD34" i="14"/>
  <c r="Y34" i="14"/>
  <c r="T34" i="14"/>
  <c r="AB34" i="14" s="1"/>
  <c r="S34" i="14"/>
  <c r="Q34" i="14"/>
  <c r="N34" i="14"/>
  <c r="AF33" i="14"/>
  <c r="AE33" i="14"/>
  <c r="AD33" i="14"/>
  <c r="Y33" i="14"/>
  <c r="T33" i="14"/>
  <c r="AB33" i="14" s="1"/>
  <c r="S33" i="14"/>
  <c r="Q33" i="14"/>
  <c r="N33" i="14"/>
  <c r="AF32" i="14"/>
  <c r="AE32" i="14"/>
  <c r="AD32" i="14"/>
  <c r="Y32" i="14"/>
  <c r="T32" i="14"/>
  <c r="AB32" i="14" s="1"/>
  <c r="S32" i="14"/>
  <c r="Q32" i="14"/>
  <c r="N32" i="14"/>
  <c r="AF31" i="14"/>
  <c r="AE31" i="14"/>
  <c r="AD31" i="14"/>
  <c r="Y31" i="14"/>
  <c r="U31" i="14"/>
  <c r="T31" i="14"/>
  <c r="AB31" i="14" s="1"/>
  <c r="S31" i="14"/>
  <c r="Q31" i="14"/>
  <c r="N31" i="14"/>
  <c r="AF30" i="14"/>
  <c r="AE30" i="14"/>
  <c r="AD30" i="14"/>
  <c r="Y30" i="14"/>
  <c r="T30" i="14"/>
  <c r="AB30" i="14" s="1"/>
  <c r="S30" i="14"/>
  <c r="Q30" i="14"/>
  <c r="N30" i="14"/>
  <c r="AF29" i="14"/>
  <c r="AE29" i="14"/>
  <c r="AD29" i="14"/>
  <c r="Y29" i="14"/>
  <c r="T29" i="14"/>
  <c r="AB29" i="14" s="1"/>
  <c r="S29" i="14"/>
  <c r="Q29" i="14"/>
  <c r="N29" i="14"/>
  <c r="AE28" i="14"/>
  <c r="AF28" i="14" s="1"/>
  <c r="AD28" i="14"/>
  <c r="Y28" i="14"/>
  <c r="T28" i="14"/>
  <c r="AB28" i="14" s="1"/>
  <c r="S28" i="14"/>
  <c r="Q28" i="14"/>
  <c r="N28" i="14"/>
  <c r="AF27" i="14"/>
  <c r="AE27" i="14"/>
  <c r="AD27" i="14"/>
  <c r="Y27" i="14"/>
  <c r="T27" i="14"/>
  <c r="AB27" i="14" s="1"/>
  <c r="S27" i="14"/>
  <c r="Q27" i="14"/>
  <c r="N27" i="14"/>
  <c r="AE26" i="14"/>
  <c r="AF26" i="14" s="1"/>
  <c r="AD26" i="14"/>
  <c r="Y26" i="14"/>
  <c r="T26" i="14"/>
  <c r="AB26" i="14" s="1"/>
  <c r="S26" i="14"/>
  <c r="Q26" i="14"/>
  <c r="N26" i="14"/>
  <c r="AF25" i="14"/>
  <c r="AE25" i="14"/>
  <c r="AD25" i="14"/>
  <c r="Y25" i="14"/>
  <c r="T25" i="14"/>
  <c r="AB25" i="14" s="1"/>
  <c r="S25" i="14"/>
  <c r="Q25" i="14"/>
  <c r="N25" i="14"/>
  <c r="AE24" i="14"/>
  <c r="AF24" i="14" s="1"/>
  <c r="AD24" i="14"/>
  <c r="Y24" i="14"/>
  <c r="T24" i="14"/>
  <c r="AB24" i="14" s="1"/>
  <c r="S24" i="14"/>
  <c r="Q24" i="14"/>
  <c r="N24" i="14"/>
  <c r="AE23" i="14"/>
  <c r="AF23" i="14" s="1"/>
  <c r="AD23" i="14"/>
  <c r="Y23" i="14"/>
  <c r="T23" i="14"/>
  <c r="AB23" i="14" s="1"/>
  <c r="S23" i="14"/>
  <c r="Q23" i="14"/>
  <c r="N23" i="14"/>
  <c r="AF22" i="14"/>
  <c r="AE22" i="14"/>
  <c r="AD22" i="14"/>
  <c r="Y22" i="14"/>
  <c r="T22" i="14"/>
  <c r="AB22" i="14" s="1"/>
  <c r="S22" i="14"/>
  <c r="Q22" i="14"/>
  <c r="N22" i="14"/>
  <c r="AE21" i="14"/>
  <c r="AF21" i="14" s="1"/>
  <c r="AD21" i="14"/>
  <c r="Y21" i="14"/>
  <c r="T21" i="14"/>
  <c r="AB21" i="14" s="1"/>
  <c r="S21" i="14"/>
  <c r="Q21" i="14"/>
  <c r="N21" i="14"/>
  <c r="AE20" i="14"/>
  <c r="AF20" i="14" s="1"/>
  <c r="AD20" i="14"/>
  <c r="Y20" i="14"/>
  <c r="T20" i="14"/>
  <c r="AB20" i="14" s="1"/>
  <c r="S20" i="14"/>
  <c r="Q20" i="14"/>
  <c r="N20" i="14"/>
  <c r="AE19" i="14"/>
  <c r="AF19" i="14" s="1"/>
  <c r="AD19" i="14"/>
  <c r="Y19" i="14"/>
  <c r="T19" i="14"/>
  <c r="AB19" i="14" s="1"/>
  <c r="S19" i="14"/>
  <c r="Q19" i="14"/>
  <c r="N19" i="14"/>
  <c r="AE18" i="14"/>
  <c r="AF18" i="14" s="1"/>
  <c r="AD18" i="14"/>
  <c r="Y18" i="14"/>
  <c r="T18" i="14"/>
  <c r="AB18" i="14" s="1"/>
  <c r="S18" i="14"/>
  <c r="Q18" i="14"/>
  <c r="N18" i="14"/>
  <c r="AF17" i="14"/>
  <c r="AE17" i="14"/>
  <c r="AD17" i="14"/>
  <c r="Y17" i="14"/>
  <c r="T17" i="14"/>
  <c r="AB17" i="14" s="1"/>
  <c r="S17" i="14"/>
  <c r="Q17" i="14"/>
  <c r="N17" i="14"/>
  <c r="AF16" i="14"/>
  <c r="AE16" i="14"/>
  <c r="AD16" i="14"/>
  <c r="Y16" i="14"/>
  <c r="T16" i="14"/>
  <c r="AB16" i="14" s="1"/>
  <c r="S16" i="14"/>
  <c r="Q16" i="14"/>
  <c r="N16" i="14"/>
  <c r="AF15" i="14"/>
  <c r="AE15" i="14"/>
  <c r="AD15" i="14"/>
  <c r="Y15" i="14"/>
  <c r="T15" i="14"/>
  <c r="AB15" i="14" s="1"/>
  <c r="S15" i="14"/>
  <c r="Q15" i="14"/>
  <c r="N15" i="14"/>
  <c r="AF14" i="14"/>
  <c r="AE14" i="14"/>
  <c r="AD14" i="14"/>
  <c r="Y14" i="14"/>
  <c r="T14" i="14"/>
  <c r="AB14" i="14" s="1"/>
  <c r="S14" i="14"/>
  <c r="Q14" i="14"/>
  <c r="N14" i="14"/>
  <c r="AE13" i="14"/>
  <c r="AF13" i="14" s="1"/>
  <c r="AD13" i="14"/>
  <c r="Y13" i="14"/>
  <c r="T13" i="14"/>
  <c r="AB13" i="14" s="1"/>
  <c r="S13" i="14"/>
  <c r="Q13" i="14"/>
  <c r="N13" i="14"/>
  <c r="AF12" i="14"/>
  <c r="AE12" i="14"/>
  <c r="AD12" i="14"/>
  <c r="Y12" i="14"/>
  <c r="T12" i="14"/>
  <c r="AB12" i="14" s="1"/>
  <c r="S12" i="14"/>
  <c r="Q12" i="14"/>
  <c r="N12" i="14"/>
  <c r="AE11" i="14"/>
  <c r="AF11" i="14" s="1"/>
  <c r="AD11" i="14"/>
  <c r="Y11" i="14"/>
  <c r="T11" i="14"/>
  <c r="AB11" i="14" s="1"/>
  <c r="S11" i="14"/>
  <c r="Q11" i="14"/>
  <c r="N11" i="14"/>
  <c r="AE10" i="14"/>
  <c r="AF10" i="14" s="1"/>
  <c r="AD10" i="14"/>
  <c r="Y10" i="14"/>
  <c r="T10" i="14"/>
  <c r="AB10" i="14" s="1"/>
  <c r="S10" i="14"/>
  <c r="Q10" i="14"/>
  <c r="N10" i="14"/>
  <c r="AE9" i="14"/>
  <c r="AF9" i="14" s="1"/>
  <c r="AD9" i="14"/>
  <c r="Y9" i="14"/>
  <c r="U9" i="14"/>
  <c r="T9" i="14"/>
  <c r="AB9" i="14" s="1"/>
  <c r="S9" i="14"/>
  <c r="Q9" i="14"/>
  <c r="N9" i="14"/>
  <c r="AE8" i="14"/>
  <c r="AF8" i="14" s="1"/>
  <c r="AD8" i="14"/>
  <c r="Y8" i="14"/>
  <c r="T8" i="14"/>
  <c r="AB8" i="14" s="1"/>
  <c r="S8" i="14"/>
  <c r="Q8" i="14"/>
  <c r="N8" i="14"/>
  <c r="AE7" i="14"/>
  <c r="AD7" i="14"/>
  <c r="Y7" i="14"/>
  <c r="T7" i="14"/>
  <c r="T99" i="14" s="1"/>
  <c r="S7" i="14"/>
  <c r="Q7" i="14"/>
  <c r="N7" i="14"/>
  <c r="B6" i="14"/>
  <c r="C6" i="14" s="1"/>
  <c r="D6" i="14" s="1"/>
  <c r="E6" i="14" s="1"/>
  <c r="F6" i="14" s="1"/>
  <c r="G6" i="14" s="1"/>
  <c r="H6" i="14" s="1"/>
  <c r="I6" i="14" s="1"/>
  <c r="J6" i="14" s="1"/>
  <c r="K6" i="14" s="1"/>
  <c r="AD99" i="14" l="1"/>
  <c r="AE99" i="14"/>
  <c r="AB50" i="15"/>
  <c r="AA5" i="18"/>
  <c r="AB6" i="18"/>
  <c r="AC6" i="18" s="1"/>
  <c r="AF5" i="18"/>
  <c r="AB5" i="18"/>
  <c r="AF7" i="17"/>
  <c r="AF99" i="17"/>
  <c r="AB99" i="17"/>
  <c r="AD99" i="17"/>
  <c r="U6" i="17"/>
  <c r="V6" i="17" s="1"/>
  <c r="W6" i="17" s="1"/>
  <c r="X6" i="17" s="1"/>
  <c r="Y6" i="17" s="1"/>
  <c r="Z6" i="17" s="1"/>
  <c r="AA6" i="17" s="1"/>
  <c r="U5" i="17"/>
  <c r="S6" i="16"/>
  <c r="T6" i="16" s="1"/>
  <c r="S5" i="16"/>
  <c r="AF98" i="15"/>
  <c r="AE98" i="15"/>
  <c r="AD98" i="15"/>
  <c r="AE97" i="15"/>
  <c r="AF97" i="15" s="1"/>
  <c r="AD97" i="15"/>
  <c r="AF96" i="15"/>
  <c r="AE96" i="15"/>
  <c r="AD96" i="15"/>
  <c r="AE95" i="15"/>
  <c r="AF95" i="15" s="1"/>
  <c r="AD95" i="15"/>
  <c r="AE94" i="15"/>
  <c r="AF94" i="15" s="1"/>
  <c r="AD94" i="15"/>
  <c r="AB98" i="15"/>
  <c r="U98" i="15"/>
  <c r="AB97" i="15"/>
  <c r="U97" i="15"/>
  <c r="AB96" i="15"/>
  <c r="U96" i="15"/>
  <c r="AB95" i="15"/>
  <c r="U95" i="15"/>
  <c r="AB94" i="15"/>
  <c r="U94" i="15"/>
  <c r="AF93" i="15"/>
  <c r="AE93" i="15"/>
  <c r="AD93" i="15"/>
  <c r="AE92" i="15"/>
  <c r="AF92" i="15" s="1"/>
  <c r="AD92" i="15"/>
  <c r="AF91" i="15"/>
  <c r="AE91" i="15"/>
  <c r="AD91" i="15"/>
  <c r="AF90" i="15"/>
  <c r="AE90" i="15"/>
  <c r="AD90" i="15"/>
  <c r="AE89" i="15"/>
  <c r="AF89" i="15" s="1"/>
  <c r="AD89" i="15"/>
  <c r="AF88" i="15"/>
  <c r="AE88" i="15"/>
  <c r="AD88" i="15"/>
  <c r="AE87" i="15"/>
  <c r="AF87" i="15" s="1"/>
  <c r="AD87" i="15"/>
  <c r="AE86" i="15"/>
  <c r="AF86" i="15" s="1"/>
  <c r="AD86" i="15"/>
  <c r="AF85" i="15"/>
  <c r="AE85" i="15"/>
  <c r="AD85" i="15"/>
  <c r="AE84" i="15"/>
  <c r="AF84" i="15" s="1"/>
  <c r="AD84" i="15"/>
  <c r="AE83" i="15"/>
  <c r="AF83" i="15" s="1"/>
  <c r="AD83" i="15"/>
  <c r="AE82" i="15"/>
  <c r="AF82" i="15" s="1"/>
  <c r="AD82" i="15"/>
  <c r="AF81" i="15"/>
  <c r="AE81" i="15"/>
  <c r="AD81" i="15"/>
  <c r="AE80" i="15"/>
  <c r="AF80" i="15" s="1"/>
  <c r="AD80" i="15"/>
  <c r="U93" i="15"/>
  <c r="AB92" i="15"/>
  <c r="U92" i="15"/>
  <c r="AB91" i="15"/>
  <c r="U91" i="15"/>
  <c r="AB90" i="15"/>
  <c r="U90" i="15"/>
  <c r="AB89" i="15"/>
  <c r="U89" i="15"/>
  <c r="AB88" i="15"/>
  <c r="U88" i="15"/>
  <c r="AB87" i="15"/>
  <c r="U87" i="15"/>
  <c r="AB86" i="15"/>
  <c r="U86" i="15"/>
  <c r="AB85" i="15"/>
  <c r="U85" i="15"/>
  <c r="AB84" i="15"/>
  <c r="U84" i="15"/>
  <c r="AB83" i="15"/>
  <c r="U83" i="15"/>
  <c r="AB82" i="15"/>
  <c r="U82" i="15"/>
  <c r="AB81" i="15"/>
  <c r="AB80" i="15"/>
  <c r="U80" i="15"/>
  <c r="AE79" i="15"/>
  <c r="AF79" i="15" s="1"/>
  <c r="AD79" i="15"/>
  <c r="U79" i="15"/>
  <c r="AF78" i="15"/>
  <c r="AE78" i="15"/>
  <c r="AD78" i="15"/>
  <c r="AE77" i="15"/>
  <c r="AF77" i="15" s="1"/>
  <c r="AD77" i="15"/>
  <c r="AF76" i="15"/>
  <c r="AE76" i="15"/>
  <c r="AD76" i="15"/>
  <c r="AF75" i="15"/>
  <c r="AE75" i="15"/>
  <c r="AD75" i="15"/>
  <c r="AE74" i="15"/>
  <c r="AF74" i="15" s="1"/>
  <c r="AD74" i="15"/>
  <c r="AE73" i="15"/>
  <c r="AF73" i="15" s="1"/>
  <c r="AD73" i="15"/>
  <c r="AE72" i="15"/>
  <c r="AF72" i="15" s="1"/>
  <c r="AD72" i="15"/>
  <c r="AE71" i="15"/>
  <c r="AF71" i="15" s="1"/>
  <c r="AD71" i="15"/>
  <c r="AE70" i="15"/>
  <c r="AF70" i="15" s="1"/>
  <c r="AD70" i="15"/>
  <c r="AE69" i="15"/>
  <c r="AF69" i="15" s="1"/>
  <c r="AD69" i="15"/>
  <c r="AE68" i="15"/>
  <c r="AF68" i="15" s="1"/>
  <c r="AD68" i="15"/>
  <c r="AE67" i="15"/>
  <c r="AF67" i="15" s="1"/>
  <c r="AD67" i="15"/>
  <c r="AE66" i="15"/>
  <c r="AF66" i="15" s="1"/>
  <c r="AD66" i="15"/>
  <c r="AE65" i="15"/>
  <c r="AF65" i="15" s="1"/>
  <c r="AD65" i="15"/>
  <c r="AF64" i="15"/>
  <c r="AE64" i="15"/>
  <c r="AD64" i="15"/>
  <c r="AE63" i="15"/>
  <c r="AF63" i="15" s="1"/>
  <c r="AD63" i="15"/>
  <c r="AE62" i="15"/>
  <c r="AF62" i="15" s="1"/>
  <c r="AD62" i="15"/>
  <c r="AE61" i="15"/>
  <c r="AF61" i="15" s="1"/>
  <c r="AD61" i="15"/>
  <c r="AE60" i="15"/>
  <c r="AF60" i="15" s="1"/>
  <c r="AD60" i="15"/>
  <c r="AE59" i="15"/>
  <c r="AF59" i="15" s="1"/>
  <c r="AD59" i="15"/>
  <c r="AF58" i="15"/>
  <c r="AE58" i="15"/>
  <c r="AD58" i="15"/>
  <c r="AE57" i="15"/>
  <c r="AF57" i="15" s="1"/>
  <c r="AD57" i="15"/>
  <c r="AF56" i="15"/>
  <c r="AE56" i="15"/>
  <c r="AD56" i="15"/>
  <c r="AF55" i="15"/>
  <c r="AE55" i="15"/>
  <c r="AD55" i="15"/>
  <c r="AF54" i="15"/>
  <c r="AE54" i="15"/>
  <c r="AD54" i="15"/>
  <c r="AF53" i="15"/>
  <c r="AE53" i="15"/>
  <c r="AD53" i="15"/>
  <c r="AE52" i="15"/>
  <c r="AF52" i="15" s="1"/>
  <c r="AD52" i="15"/>
  <c r="AE51" i="15"/>
  <c r="AF51" i="15" s="1"/>
  <c r="AD51" i="15"/>
  <c r="AB78" i="15"/>
  <c r="AB77" i="15"/>
  <c r="U77" i="15"/>
  <c r="AB76" i="15"/>
  <c r="U76" i="15"/>
  <c r="AB75" i="15"/>
  <c r="U75" i="15"/>
  <c r="AB74" i="15"/>
  <c r="U74" i="15"/>
  <c r="AB73" i="15"/>
  <c r="U73" i="15"/>
  <c r="AB72" i="15"/>
  <c r="U72" i="15"/>
  <c r="AB71" i="15"/>
  <c r="U71" i="15"/>
  <c r="AB70" i="15"/>
  <c r="U70" i="15"/>
  <c r="AB69" i="15"/>
  <c r="U69" i="15"/>
  <c r="AB68" i="15"/>
  <c r="U68" i="15"/>
  <c r="AB67" i="15"/>
  <c r="U67" i="15"/>
  <c r="AB66" i="15"/>
  <c r="U66" i="15"/>
  <c r="AB65" i="15"/>
  <c r="U65" i="15"/>
  <c r="AB64" i="15"/>
  <c r="U64" i="15"/>
  <c r="AB63" i="15"/>
  <c r="U63" i="15"/>
  <c r="AB62" i="15"/>
  <c r="U62" i="15"/>
  <c r="AB61" i="15"/>
  <c r="U61" i="15"/>
  <c r="AB60" i="15"/>
  <c r="U60" i="15"/>
  <c r="AB59" i="15"/>
  <c r="U59" i="15"/>
  <c r="AB58" i="15"/>
  <c r="U58" i="15"/>
  <c r="AB57" i="15"/>
  <c r="U57" i="15"/>
  <c r="AB56" i="15"/>
  <c r="U56" i="15"/>
  <c r="AB55" i="15"/>
  <c r="U55" i="15"/>
  <c r="AB54" i="15"/>
  <c r="U54" i="15"/>
  <c r="AB53" i="15"/>
  <c r="U53" i="15"/>
  <c r="AB52" i="15"/>
  <c r="U52" i="15"/>
  <c r="AB51" i="15"/>
  <c r="U51" i="15"/>
  <c r="AE50" i="15"/>
  <c r="AF50" i="15" s="1"/>
  <c r="AD50" i="15"/>
  <c r="AF49" i="15"/>
  <c r="AE49" i="15"/>
  <c r="AD49" i="15"/>
  <c r="AF48" i="15"/>
  <c r="AE48" i="15"/>
  <c r="AD48" i="15"/>
  <c r="AE47" i="15"/>
  <c r="AF47" i="15" s="1"/>
  <c r="AD47" i="15"/>
  <c r="AF46" i="15"/>
  <c r="AE46" i="15"/>
  <c r="AD46" i="15"/>
  <c r="AF45" i="15"/>
  <c r="AE45" i="15"/>
  <c r="AD45" i="15"/>
  <c r="AF44" i="15"/>
  <c r="AE44" i="15"/>
  <c r="AD44" i="15"/>
  <c r="AE43" i="15"/>
  <c r="AF43" i="15" s="1"/>
  <c r="AD43" i="15"/>
  <c r="AE42" i="15"/>
  <c r="AF42" i="15" s="1"/>
  <c r="AD42" i="15"/>
  <c r="AE41" i="15"/>
  <c r="AF41" i="15" s="1"/>
  <c r="AD41" i="15"/>
  <c r="AE40" i="15"/>
  <c r="AF40" i="15" s="1"/>
  <c r="AD40" i="15"/>
  <c r="AE39" i="15"/>
  <c r="AF39" i="15" s="1"/>
  <c r="AD39" i="15"/>
  <c r="AF38" i="15"/>
  <c r="AE38" i="15"/>
  <c r="AD38" i="15"/>
  <c r="AF37" i="15"/>
  <c r="AE37" i="15"/>
  <c r="AD37" i="15"/>
  <c r="AF36" i="15"/>
  <c r="AE36" i="15"/>
  <c r="AD36" i="15"/>
  <c r="AF35" i="15"/>
  <c r="AE35" i="15"/>
  <c r="AD35" i="15"/>
  <c r="AF34" i="15"/>
  <c r="AE34" i="15"/>
  <c r="AD34" i="15"/>
  <c r="AF33" i="15"/>
  <c r="AE33" i="15"/>
  <c r="AD33" i="15"/>
  <c r="AF32" i="15"/>
  <c r="AE32" i="15"/>
  <c r="AD32" i="15"/>
  <c r="AF31" i="15"/>
  <c r="AE31" i="15"/>
  <c r="AD31" i="15"/>
  <c r="AF30" i="15"/>
  <c r="AE30" i="15"/>
  <c r="AD30" i="15"/>
  <c r="AE29" i="15"/>
  <c r="AF29" i="15" s="1"/>
  <c r="AD29" i="15"/>
  <c r="AE28" i="15"/>
  <c r="AF28" i="15" s="1"/>
  <c r="AD28" i="15"/>
  <c r="AF27" i="15"/>
  <c r="AE27" i="15"/>
  <c r="AD27" i="15"/>
  <c r="AE26" i="15"/>
  <c r="AF26" i="15" s="1"/>
  <c r="AD26" i="15"/>
  <c r="AE25" i="15"/>
  <c r="AF25" i="15" s="1"/>
  <c r="AD25" i="15"/>
  <c r="AE24" i="15"/>
  <c r="AF24" i="15" s="1"/>
  <c r="AD24" i="15"/>
  <c r="AE23" i="15"/>
  <c r="AF23" i="15" s="1"/>
  <c r="AD23" i="15"/>
  <c r="AF22" i="15"/>
  <c r="AE22" i="15"/>
  <c r="AD22" i="15"/>
  <c r="AE21" i="15"/>
  <c r="AF21" i="15" s="1"/>
  <c r="AD21" i="15"/>
  <c r="AE20" i="15"/>
  <c r="AF20" i="15" s="1"/>
  <c r="AD20" i="15"/>
  <c r="AE19" i="15"/>
  <c r="AF19" i="15" s="1"/>
  <c r="AD19" i="15"/>
  <c r="AE18" i="15"/>
  <c r="AF18" i="15" s="1"/>
  <c r="AD18" i="15"/>
  <c r="AF17" i="15"/>
  <c r="AE17" i="15"/>
  <c r="AD17" i="15"/>
  <c r="AF16" i="15"/>
  <c r="AE16" i="15"/>
  <c r="AD16" i="15"/>
  <c r="AE15" i="15"/>
  <c r="AF15" i="15" s="1"/>
  <c r="AD15" i="15"/>
  <c r="AE14" i="15"/>
  <c r="AF14" i="15" s="1"/>
  <c r="AD14" i="15"/>
  <c r="AE13" i="15"/>
  <c r="AF13" i="15" s="1"/>
  <c r="AD13" i="15"/>
  <c r="AF12" i="15"/>
  <c r="AE12" i="15"/>
  <c r="AD12" i="15"/>
  <c r="AE11" i="15"/>
  <c r="AF11" i="15" s="1"/>
  <c r="AD11" i="15"/>
  <c r="AE10" i="15"/>
  <c r="AF10" i="15" s="1"/>
  <c r="AD10" i="15"/>
  <c r="AE9" i="15"/>
  <c r="AF9" i="15" s="1"/>
  <c r="AD9" i="15"/>
  <c r="AE8" i="15"/>
  <c r="AF8" i="15" s="1"/>
  <c r="AD8" i="15"/>
  <c r="T99" i="15"/>
  <c r="U99" i="15" s="1"/>
  <c r="AA7" i="15"/>
  <c r="U50" i="15"/>
  <c r="AB49" i="15"/>
  <c r="U49" i="15"/>
  <c r="AB48" i="15"/>
  <c r="U48" i="15"/>
  <c r="AB47" i="15"/>
  <c r="U47" i="15"/>
  <c r="AB46" i="15"/>
  <c r="U46" i="15"/>
  <c r="AB45" i="15"/>
  <c r="U45" i="15"/>
  <c r="AB44" i="15"/>
  <c r="AB43" i="15"/>
  <c r="U43" i="15"/>
  <c r="AB42" i="15"/>
  <c r="U42" i="15"/>
  <c r="AB41" i="15"/>
  <c r="U41" i="15"/>
  <c r="AB40" i="15"/>
  <c r="U40" i="15"/>
  <c r="AB39" i="15"/>
  <c r="U39" i="15"/>
  <c r="AB38" i="15"/>
  <c r="AB37" i="15"/>
  <c r="U37" i="15"/>
  <c r="AB36" i="15"/>
  <c r="U36" i="15"/>
  <c r="AB35" i="15"/>
  <c r="U35" i="15"/>
  <c r="AB34" i="15"/>
  <c r="U34" i="15"/>
  <c r="AB33" i="15"/>
  <c r="U33" i="15"/>
  <c r="AB32" i="15"/>
  <c r="U32" i="15"/>
  <c r="AB31" i="15"/>
  <c r="AB30" i="15"/>
  <c r="U30" i="15"/>
  <c r="AB29" i="15"/>
  <c r="U29" i="15"/>
  <c r="AB28" i="15"/>
  <c r="U28" i="15"/>
  <c r="AB27" i="15"/>
  <c r="U27" i="15"/>
  <c r="AB26" i="15"/>
  <c r="U26" i="15"/>
  <c r="AB25" i="15"/>
  <c r="U25" i="15"/>
  <c r="AB24" i="15"/>
  <c r="U24" i="15"/>
  <c r="AB23" i="15"/>
  <c r="U23" i="15"/>
  <c r="AB22" i="15"/>
  <c r="U22" i="15"/>
  <c r="AB21" i="15"/>
  <c r="U21" i="15"/>
  <c r="AB20" i="15"/>
  <c r="U20" i="15"/>
  <c r="AB19" i="15"/>
  <c r="U19" i="15"/>
  <c r="AB18" i="15"/>
  <c r="U18" i="15"/>
  <c r="AB17" i="15"/>
  <c r="U17" i="15"/>
  <c r="AB16" i="15"/>
  <c r="U16" i="15"/>
  <c r="AB15" i="15"/>
  <c r="U15" i="15"/>
  <c r="AB14" i="15"/>
  <c r="U14" i="15"/>
  <c r="AB13" i="15"/>
  <c r="U13" i="15"/>
  <c r="AB12" i="15"/>
  <c r="U12" i="15"/>
  <c r="AB11" i="15"/>
  <c r="U11" i="15"/>
  <c r="AB10" i="15"/>
  <c r="U10" i="15"/>
  <c r="AB9" i="15"/>
  <c r="U9" i="15"/>
  <c r="AB8" i="15"/>
  <c r="U8" i="15"/>
  <c r="Q6" i="15"/>
  <c r="R6" i="15" s="1"/>
  <c r="Q5" i="15"/>
  <c r="L6" i="14"/>
  <c r="M6" i="14" s="1"/>
  <c r="N6" i="14" s="1"/>
  <c r="O6" i="14" s="1"/>
  <c r="P6" i="14" s="1"/>
  <c r="N4" i="14"/>
  <c r="U7" i="14"/>
  <c r="AB7" i="14"/>
  <c r="AF7" i="14"/>
  <c r="U8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2" i="14"/>
  <c r="U33" i="14"/>
  <c r="U34" i="14"/>
  <c r="U35" i="14"/>
  <c r="U36" i="14"/>
  <c r="U37" i="14"/>
  <c r="U39" i="14"/>
  <c r="U40" i="14"/>
  <c r="U41" i="14"/>
  <c r="U42" i="14"/>
  <c r="U43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AB68" i="14"/>
  <c r="U68" i="14"/>
  <c r="U99" i="14"/>
  <c r="AF99" i="14"/>
  <c r="U69" i="14"/>
  <c r="U70" i="14"/>
  <c r="U71" i="14"/>
  <c r="U72" i="14"/>
  <c r="U73" i="14"/>
  <c r="U74" i="14"/>
  <c r="U75" i="14"/>
  <c r="U76" i="14"/>
  <c r="U79" i="14"/>
  <c r="U80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N99" i="14"/>
  <c r="S99" i="14"/>
  <c r="AB99" i="14"/>
  <c r="AF98" i="13"/>
  <c r="Q98" i="13"/>
  <c r="Y98" i="13"/>
  <c r="Q97" i="13"/>
  <c r="Y97" i="13"/>
  <c r="AF96" i="13"/>
  <c r="Q96" i="13"/>
  <c r="Y96" i="13"/>
  <c r="Q95" i="13"/>
  <c r="Y95" i="13"/>
  <c r="Q94" i="13"/>
  <c r="M99" i="13"/>
  <c r="L99" i="13"/>
  <c r="Y94" i="13"/>
  <c r="AF93" i="13"/>
  <c r="Q93" i="13"/>
  <c r="Q92" i="13"/>
  <c r="Y92" i="13"/>
  <c r="AF91" i="13"/>
  <c r="Q91" i="13"/>
  <c r="Y91" i="13"/>
  <c r="AF90" i="13"/>
  <c r="Q90" i="13"/>
  <c r="Y90" i="13"/>
  <c r="Q89" i="13"/>
  <c r="Y89" i="13"/>
  <c r="AF88" i="13"/>
  <c r="Q88" i="13"/>
  <c r="Y88" i="13"/>
  <c r="Q87" i="13"/>
  <c r="Y87" i="13"/>
  <c r="Q86" i="13"/>
  <c r="Y86" i="13"/>
  <c r="AF85" i="13"/>
  <c r="Q85" i="13"/>
  <c r="Y85" i="13"/>
  <c r="Q84" i="13"/>
  <c r="Y84" i="13"/>
  <c r="Q83" i="13"/>
  <c r="Y83" i="13"/>
  <c r="AF82" i="13"/>
  <c r="Q82" i="13"/>
  <c r="Y82" i="13"/>
  <c r="AF81" i="13"/>
  <c r="U81" i="13"/>
  <c r="Q81" i="13"/>
  <c r="Y81" i="13"/>
  <c r="Q80" i="13"/>
  <c r="Y80" i="13"/>
  <c r="Q79" i="13"/>
  <c r="Y79" i="13"/>
  <c r="AF78" i="13"/>
  <c r="U78" i="13"/>
  <c r="Q78" i="13"/>
  <c r="Y78" i="13"/>
  <c r="AF77" i="13"/>
  <c r="U77" i="13"/>
  <c r="Q77" i="13"/>
  <c r="Y77" i="13"/>
  <c r="AF76" i="13"/>
  <c r="Q76" i="13"/>
  <c r="Y76" i="13"/>
  <c r="AF75" i="13"/>
  <c r="Q75" i="13"/>
  <c r="Y75" i="13"/>
  <c r="Q74" i="13"/>
  <c r="Y74" i="13"/>
  <c r="Q73" i="13"/>
  <c r="Y73" i="13"/>
  <c r="AF72" i="13"/>
  <c r="Q72" i="13"/>
  <c r="Y72" i="13"/>
  <c r="Q71" i="13"/>
  <c r="Y71" i="13"/>
  <c r="AF70" i="13"/>
  <c r="Q70" i="13"/>
  <c r="Y70" i="13"/>
  <c r="Q69" i="13"/>
  <c r="Y69" i="13"/>
  <c r="Q68" i="13"/>
  <c r="Y68" i="13"/>
  <c r="Q67" i="13"/>
  <c r="Y67" i="13"/>
  <c r="Q66" i="13"/>
  <c r="Y66" i="13"/>
  <c r="Q65" i="13"/>
  <c r="Y65" i="13"/>
  <c r="AF64" i="13"/>
  <c r="Q64" i="13"/>
  <c r="Y64" i="13"/>
  <c r="Q63" i="13"/>
  <c r="Y63" i="13"/>
  <c r="AF62" i="13"/>
  <c r="Q62" i="13"/>
  <c r="Y62" i="13"/>
  <c r="Q61" i="13"/>
  <c r="Y61" i="13"/>
  <c r="Q60" i="13"/>
  <c r="Y60" i="13"/>
  <c r="Q59" i="13"/>
  <c r="Y59" i="13"/>
  <c r="AF58" i="13"/>
  <c r="Q58" i="13"/>
  <c r="Y58" i="13"/>
  <c r="Q57" i="13"/>
  <c r="Y57" i="13"/>
  <c r="AF56" i="13"/>
  <c r="Q56" i="13"/>
  <c r="Y56" i="13"/>
  <c r="AF55" i="13"/>
  <c r="Q55" i="13"/>
  <c r="Y55" i="13"/>
  <c r="AF54" i="13"/>
  <c r="Q54" i="13"/>
  <c r="Y54" i="13"/>
  <c r="AF53" i="13"/>
  <c r="Q53" i="13"/>
  <c r="Y53" i="13"/>
  <c r="Q52" i="13"/>
  <c r="Y52" i="13"/>
  <c r="Q51" i="13"/>
  <c r="Y51" i="13"/>
  <c r="Q50" i="13"/>
  <c r="Y50" i="13"/>
  <c r="AF49" i="13"/>
  <c r="Q49" i="13"/>
  <c r="Y49" i="13"/>
  <c r="AF48" i="13"/>
  <c r="Q48" i="13"/>
  <c r="Y48" i="13"/>
  <c r="Q47" i="13"/>
  <c r="Y47" i="13"/>
  <c r="AF46" i="13"/>
  <c r="Q46" i="13"/>
  <c r="Y46" i="13"/>
  <c r="AF45" i="13"/>
  <c r="Q45" i="13"/>
  <c r="Y45" i="13"/>
  <c r="AF44" i="13"/>
  <c r="U44" i="13"/>
  <c r="Q44" i="13"/>
  <c r="Y44" i="13"/>
  <c r="Q43" i="13"/>
  <c r="Y43" i="13"/>
  <c r="Q42" i="13"/>
  <c r="Y42" i="13"/>
  <c r="Q41" i="13"/>
  <c r="Y41" i="13"/>
  <c r="Q40" i="13"/>
  <c r="Y40" i="13"/>
  <c r="Q39" i="13"/>
  <c r="Y39" i="13"/>
  <c r="AF38" i="13"/>
  <c r="U38" i="13"/>
  <c r="Q38" i="13"/>
  <c r="Y38" i="13"/>
  <c r="AF37" i="13"/>
  <c r="Q37" i="13"/>
  <c r="Y37" i="13"/>
  <c r="AF36" i="13"/>
  <c r="Q36" i="13"/>
  <c r="Y36" i="13"/>
  <c r="AF35" i="13"/>
  <c r="Q35" i="13"/>
  <c r="Y35" i="13"/>
  <c r="AF34" i="13"/>
  <c r="Q34" i="13"/>
  <c r="Y34" i="13"/>
  <c r="AF33" i="13"/>
  <c r="Q33" i="13"/>
  <c r="Y33" i="13"/>
  <c r="AF32" i="13"/>
  <c r="Q32" i="13"/>
  <c r="Y32" i="13"/>
  <c r="AF31" i="13"/>
  <c r="U31" i="13"/>
  <c r="Q31" i="13"/>
  <c r="Y31" i="13"/>
  <c r="AF30" i="13"/>
  <c r="Q30" i="13"/>
  <c r="Y30" i="13"/>
  <c r="AF29" i="13"/>
  <c r="Q29" i="13"/>
  <c r="Y29" i="13"/>
  <c r="Q28" i="13"/>
  <c r="Y28" i="13"/>
  <c r="AF27" i="13"/>
  <c r="Q27" i="13"/>
  <c r="Y27" i="13"/>
  <c r="Q26" i="13"/>
  <c r="Y26" i="13"/>
  <c r="AF25" i="13"/>
  <c r="Q25" i="13"/>
  <c r="Y25" i="13"/>
  <c r="Q24" i="13"/>
  <c r="Y24" i="13"/>
  <c r="Q23" i="13"/>
  <c r="Y23" i="13"/>
  <c r="AF22" i="13"/>
  <c r="Q22" i="13"/>
  <c r="Y22" i="13"/>
  <c r="Q21" i="13"/>
  <c r="Y21" i="13"/>
  <c r="Q20" i="13"/>
  <c r="Y20" i="13"/>
  <c r="Q19" i="13"/>
  <c r="Y19" i="13"/>
  <c r="Q18" i="13"/>
  <c r="Y18" i="13"/>
  <c r="AF17" i="13"/>
  <c r="Q17" i="13"/>
  <c r="Y17" i="13"/>
  <c r="AF16" i="13"/>
  <c r="Q16" i="13"/>
  <c r="Y16" i="13"/>
  <c r="AF15" i="13"/>
  <c r="Q15" i="13"/>
  <c r="Y15" i="13"/>
  <c r="AF14" i="13"/>
  <c r="Q14" i="13"/>
  <c r="Y14" i="13"/>
  <c r="Q13" i="13"/>
  <c r="Y13" i="13"/>
  <c r="AF12" i="13"/>
  <c r="Q12" i="13"/>
  <c r="Y12" i="13"/>
  <c r="Q11" i="13"/>
  <c r="Y11" i="13"/>
  <c r="Q10" i="13"/>
  <c r="Y10" i="13"/>
  <c r="U9" i="13"/>
  <c r="Q9" i="13"/>
  <c r="Y9" i="13"/>
  <c r="Q8" i="13"/>
  <c r="Y8" i="13"/>
  <c r="AC99" i="13"/>
  <c r="AA99" i="13"/>
  <c r="Z99" i="13"/>
  <c r="X99" i="13"/>
  <c r="W99" i="13"/>
  <c r="V99" i="13"/>
  <c r="R99" i="13"/>
  <c r="P99" i="13"/>
  <c r="O99" i="13"/>
  <c r="Q99" i="13" s="1"/>
  <c r="K99" i="13"/>
  <c r="J99" i="13"/>
  <c r="I99" i="13"/>
  <c r="H99" i="13"/>
  <c r="B6" i="13"/>
  <c r="C6" i="13" s="1"/>
  <c r="D6" i="13" s="1"/>
  <c r="E6" i="13" s="1"/>
  <c r="F6" i="13" s="1"/>
  <c r="G6" i="13" s="1"/>
  <c r="H6" i="13" s="1"/>
  <c r="I6" i="13" s="1"/>
  <c r="J6" i="13" s="1"/>
  <c r="K6" i="13" s="1"/>
  <c r="AF98" i="12"/>
  <c r="AB98" i="12"/>
  <c r="T98" i="12"/>
  <c r="Q98" i="12"/>
  <c r="N98" i="12"/>
  <c r="AB97" i="12"/>
  <c r="T97" i="12"/>
  <c r="Q97" i="12"/>
  <c r="N97" i="12"/>
  <c r="AF96" i="12"/>
  <c r="AB96" i="12"/>
  <c r="T96" i="12"/>
  <c r="Q96" i="12"/>
  <c r="N96" i="12"/>
  <c r="AB95" i="12"/>
  <c r="T95" i="12"/>
  <c r="Q95" i="12"/>
  <c r="N95" i="12"/>
  <c r="AB94" i="12"/>
  <c r="T94" i="12"/>
  <c r="Q94" i="12"/>
  <c r="M99" i="12"/>
  <c r="L99" i="12"/>
  <c r="N94" i="12"/>
  <c r="AF93" i="12"/>
  <c r="AB93" i="12"/>
  <c r="T93" i="12"/>
  <c r="Q93" i="12"/>
  <c r="N93" i="12"/>
  <c r="AB92" i="12"/>
  <c r="T92" i="12"/>
  <c r="Q92" i="12"/>
  <c r="N92" i="12"/>
  <c r="AF91" i="12"/>
  <c r="AB91" i="12"/>
  <c r="T91" i="12"/>
  <c r="Q91" i="12"/>
  <c r="N91" i="12"/>
  <c r="AF90" i="12"/>
  <c r="AB90" i="12"/>
  <c r="T90" i="12"/>
  <c r="Q90" i="12"/>
  <c r="N90" i="12"/>
  <c r="AF89" i="12"/>
  <c r="AB89" i="12"/>
  <c r="T89" i="12"/>
  <c r="Q89" i="12"/>
  <c r="N89" i="12"/>
  <c r="AF88" i="12"/>
  <c r="AB88" i="12"/>
  <c r="T88" i="12"/>
  <c r="Q88" i="12"/>
  <c r="N88" i="12"/>
  <c r="AB87" i="12"/>
  <c r="T87" i="12"/>
  <c r="Q87" i="12"/>
  <c r="N87" i="12"/>
  <c r="AF86" i="12"/>
  <c r="AB86" i="12"/>
  <c r="T86" i="12"/>
  <c r="Q86" i="12"/>
  <c r="N86" i="12"/>
  <c r="AF85" i="12"/>
  <c r="AB85" i="12"/>
  <c r="T85" i="12"/>
  <c r="Q85" i="12"/>
  <c r="N85" i="12"/>
  <c r="AB84" i="12"/>
  <c r="T84" i="12"/>
  <c r="Q84" i="12"/>
  <c r="N84" i="12"/>
  <c r="AF83" i="12"/>
  <c r="AB83" i="12"/>
  <c r="T83" i="12"/>
  <c r="Q83" i="12"/>
  <c r="N83" i="12"/>
  <c r="AF82" i="12"/>
  <c r="AB82" i="12"/>
  <c r="T82" i="12"/>
  <c r="Q82" i="12"/>
  <c r="N82" i="12"/>
  <c r="AF81" i="12"/>
  <c r="AB81" i="12"/>
  <c r="T81" i="12"/>
  <c r="Q81" i="12"/>
  <c r="N81" i="12"/>
  <c r="AF80" i="12"/>
  <c r="AB80" i="12"/>
  <c r="T80" i="12"/>
  <c r="Q80" i="12"/>
  <c r="N80" i="12"/>
  <c r="AB79" i="12"/>
  <c r="T79" i="12"/>
  <c r="Q79" i="12"/>
  <c r="N79" i="12"/>
  <c r="AF78" i="12"/>
  <c r="AB78" i="12"/>
  <c r="T78" i="12"/>
  <c r="Q78" i="12"/>
  <c r="N78" i="12"/>
  <c r="AF77" i="12"/>
  <c r="AB77" i="12"/>
  <c r="T77" i="12"/>
  <c r="Q77" i="12"/>
  <c r="N77" i="12"/>
  <c r="AF76" i="12"/>
  <c r="AB76" i="12"/>
  <c r="T76" i="12"/>
  <c r="Q76" i="12"/>
  <c r="N76" i="12"/>
  <c r="AF75" i="12"/>
  <c r="AB75" i="12"/>
  <c r="T75" i="12"/>
  <c r="Q75" i="12"/>
  <c r="N75" i="12"/>
  <c r="AB74" i="12"/>
  <c r="T74" i="12"/>
  <c r="Q74" i="12"/>
  <c r="N74" i="12"/>
  <c r="AB73" i="12"/>
  <c r="T73" i="12"/>
  <c r="Q73" i="12"/>
  <c r="N73" i="12"/>
  <c r="AF72" i="12"/>
  <c r="AB72" i="12"/>
  <c r="T72" i="12"/>
  <c r="Q72" i="12"/>
  <c r="N72" i="12"/>
  <c r="AF71" i="12"/>
  <c r="AB71" i="12"/>
  <c r="T71" i="12"/>
  <c r="Q71" i="12"/>
  <c r="N71" i="12"/>
  <c r="AF70" i="12"/>
  <c r="AB70" i="12"/>
  <c r="T70" i="12"/>
  <c r="Q70" i="12"/>
  <c r="N70" i="12"/>
  <c r="AF69" i="12"/>
  <c r="AB69" i="12"/>
  <c r="T69" i="12"/>
  <c r="Q69" i="12"/>
  <c r="N69" i="12"/>
  <c r="AF68" i="12"/>
  <c r="AB68" i="12"/>
  <c r="T68" i="12"/>
  <c r="Q68" i="12"/>
  <c r="N68" i="12"/>
  <c r="AF67" i="12"/>
  <c r="AB67" i="12"/>
  <c r="T67" i="12"/>
  <c r="Q67" i="12"/>
  <c r="N67" i="12"/>
  <c r="AB66" i="12"/>
  <c r="T66" i="12"/>
  <c r="Q66" i="12"/>
  <c r="N66" i="12"/>
  <c r="AB65" i="12"/>
  <c r="T65" i="12"/>
  <c r="Q65" i="12"/>
  <c r="N65" i="12"/>
  <c r="AF64" i="12"/>
  <c r="AB64" i="12"/>
  <c r="T64" i="12"/>
  <c r="Q64" i="12"/>
  <c r="N64" i="12"/>
  <c r="AF63" i="12"/>
  <c r="AB63" i="12"/>
  <c r="T63" i="12"/>
  <c r="Q63" i="12"/>
  <c r="N63" i="12"/>
  <c r="AF62" i="12"/>
  <c r="AB62" i="12"/>
  <c r="T62" i="12"/>
  <c r="Q62" i="12"/>
  <c r="N62" i="12"/>
  <c r="AF61" i="12"/>
  <c r="AB61" i="12"/>
  <c r="T61" i="12"/>
  <c r="Q61" i="12"/>
  <c r="N61" i="12"/>
  <c r="AB60" i="12"/>
  <c r="T60" i="12"/>
  <c r="Q60" i="12"/>
  <c r="N60" i="12"/>
  <c r="AF59" i="12"/>
  <c r="AB59" i="12"/>
  <c r="T59" i="12"/>
  <c r="Q59" i="12"/>
  <c r="N59" i="12"/>
  <c r="AF58" i="12"/>
  <c r="AB58" i="12"/>
  <c r="T58" i="12"/>
  <c r="Q58" i="12"/>
  <c r="N58" i="12"/>
  <c r="AB57" i="12"/>
  <c r="T57" i="12"/>
  <c r="Q57" i="12"/>
  <c r="N57" i="12"/>
  <c r="AF56" i="12"/>
  <c r="AB56" i="12"/>
  <c r="T56" i="12"/>
  <c r="Q56" i="12"/>
  <c r="N56" i="12"/>
  <c r="AF55" i="12"/>
  <c r="AB55" i="12"/>
  <c r="T55" i="12"/>
  <c r="Q55" i="12"/>
  <c r="N55" i="12"/>
  <c r="AF54" i="12"/>
  <c r="AB54" i="12"/>
  <c r="T54" i="12"/>
  <c r="Q54" i="12"/>
  <c r="N54" i="12"/>
  <c r="AF53" i="12"/>
  <c r="AB53" i="12"/>
  <c r="T53" i="12"/>
  <c r="Q53" i="12"/>
  <c r="N53" i="12"/>
  <c r="AB52" i="12"/>
  <c r="T52" i="12"/>
  <c r="Q52" i="12"/>
  <c r="N52" i="12"/>
  <c r="AF51" i="12"/>
  <c r="AB51" i="12"/>
  <c r="T51" i="12"/>
  <c r="Q51" i="12"/>
  <c r="N51" i="12"/>
  <c r="AB50" i="12"/>
  <c r="T50" i="12"/>
  <c r="Q50" i="12"/>
  <c r="Y50" i="12"/>
  <c r="AF49" i="12"/>
  <c r="AD49" i="12"/>
  <c r="AE49" i="12"/>
  <c r="AB49" i="12"/>
  <c r="Q49" i="12"/>
  <c r="Y49" i="12"/>
  <c r="AF48" i="12"/>
  <c r="AD48" i="12"/>
  <c r="AE48" i="12"/>
  <c r="AB48" i="12"/>
  <c r="Q48" i="12"/>
  <c r="Y48" i="12"/>
  <c r="AE47" i="12"/>
  <c r="AB47" i="12"/>
  <c r="Q47" i="12"/>
  <c r="Y47" i="12"/>
  <c r="AE46" i="12"/>
  <c r="AB46" i="12"/>
  <c r="Q46" i="12"/>
  <c r="Y46" i="12"/>
  <c r="AE45" i="12"/>
  <c r="AB45" i="12"/>
  <c r="Q45" i="12"/>
  <c r="Y45" i="12"/>
  <c r="AE44" i="12"/>
  <c r="AB44" i="12"/>
  <c r="U44" i="12"/>
  <c r="Q44" i="12"/>
  <c r="Y44" i="12"/>
  <c r="AE43" i="12"/>
  <c r="AB43" i="12"/>
  <c r="Q43" i="12"/>
  <c r="Y43" i="12"/>
  <c r="AE42" i="12"/>
  <c r="AB42" i="12"/>
  <c r="Q42" i="12"/>
  <c r="Y42" i="12"/>
  <c r="AE41" i="12"/>
  <c r="AB41" i="12"/>
  <c r="Q41" i="12"/>
  <c r="Y41" i="12"/>
  <c r="AE40" i="12"/>
  <c r="AB40" i="12"/>
  <c r="Q40" i="12"/>
  <c r="Y40" i="12"/>
  <c r="AE39" i="12"/>
  <c r="AB39" i="12"/>
  <c r="Q39" i="12"/>
  <c r="Y39" i="12"/>
  <c r="AE38" i="12"/>
  <c r="AB38" i="12"/>
  <c r="U38" i="12"/>
  <c r="Q38" i="12"/>
  <c r="Y38" i="12"/>
  <c r="AE37" i="12"/>
  <c r="AB37" i="12"/>
  <c r="Q37" i="12"/>
  <c r="Y37" i="12"/>
  <c r="AE36" i="12"/>
  <c r="AB36" i="12"/>
  <c r="Q36" i="12"/>
  <c r="Y36" i="12"/>
  <c r="AE35" i="12"/>
  <c r="AB35" i="12"/>
  <c r="Q35" i="12"/>
  <c r="Y35" i="12"/>
  <c r="AE34" i="12"/>
  <c r="AB34" i="12"/>
  <c r="Q34" i="12"/>
  <c r="Y34" i="12"/>
  <c r="AE33" i="12"/>
  <c r="AB33" i="12"/>
  <c r="Q33" i="12"/>
  <c r="Y33" i="12"/>
  <c r="AE32" i="12"/>
  <c r="AB32" i="12"/>
  <c r="Q32" i="12"/>
  <c r="Y32" i="12"/>
  <c r="AE31" i="12"/>
  <c r="AB31" i="12"/>
  <c r="U31" i="12"/>
  <c r="Q31" i="12"/>
  <c r="Y31" i="12"/>
  <c r="AE30" i="12"/>
  <c r="AB30" i="12"/>
  <c r="Q30" i="12"/>
  <c r="Y30" i="12"/>
  <c r="AE29" i="12"/>
  <c r="AB29" i="12"/>
  <c r="Q29" i="12"/>
  <c r="Y29" i="12"/>
  <c r="AE28" i="12"/>
  <c r="AB28" i="12"/>
  <c r="Q28" i="12"/>
  <c r="Y28" i="12"/>
  <c r="AE27" i="12"/>
  <c r="AB27" i="12"/>
  <c r="Q27" i="12"/>
  <c r="Y27" i="12"/>
  <c r="AE26" i="12"/>
  <c r="AB26" i="12"/>
  <c r="Q26" i="12"/>
  <c r="Y26" i="12"/>
  <c r="AE25" i="12"/>
  <c r="AB25" i="12"/>
  <c r="Q25" i="12"/>
  <c r="Y25" i="12"/>
  <c r="AE24" i="12"/>
  <c r="AB24" i="12"/>
  <c r="Q24" i="12"/>
  <c r="Y24" i="12"/>
  <c r="AE23" i="12"/>
  <c r="AB23" i="12"/>
  <c r="Q23" i="12"/>
  <c r="Y23" i="12"/>
  <c r="AE22" i="12"/>
  <c r="AB22" i="12"/>
  <c r="Q22" i="12"/>
  <c r="Y22" i="12"/>
  <c r="AE21" i="12"/>
  <c r="AB21" i="12"/>
  <c r="Q21" i="12"/>
  <c r="Y21" i="12"/>
  <c r="AE20" i="12"/>
  <c r="AB20" i="12"/>
  <c r="Q20" i="12"/>
  <c r="Y20" i="12"/>
  <c r="AE19" i="12"/>
  <c r="AB19" i="12"/>
  <c r="Q19" i="12"/>
  <c r="Y19" i="12"/>
  <c r="AE18" i="12"/>
  <c r="AB18" i="12"/>
  <c r="Q18" i="12"/>
  <c r="Y18" i="12"/>
  <c r="AE17" i="12"/>
  <c r="AB17" i="12"/>
  <c r="Q17" i="12"/>
  <c r="Y17" i="12"/>
  <c r="AE16" i="12"/>
  <c r="AB16" i="12"/>
  <c r="Q16" i="12"/>
  <c r="Y16" i="12"/>
  <c r="AE15" i="12"/>
  <c r="AB15" i="12"/>
  <c r="Q15" i="12"/>
  <c r="Y15" i="12"/>
  <c r="AE14" i="12"/>
  <c r="AB14" i="12"/>
  <c r="Q14" i="12"/>
  <c r="Y14" i="12"/>
  <c r="AE13" i="12"/>
  <c r="AB13" i="12"/>
  <c r="Q13" i="12"/>
  <c r="Y13" i="12"/>
  <c r="AE12" i="12"/>
  <c r="AB12" i="12"/>
  <c r="Q12" i="12"/>
  <c r="Y12" i="12"/>
  <c r="AE11" i="12"/>
  <c r="AB11" i="12"/>
  <c r="Q11" i="12"/>
  <c r="Y11" i="12"/>
  <c r="AE10" i="12"/>
  <c r="AB10" i="12"/>
  <c r="Q10" i="12"/>
  <c r="Y10" i="12"/>
  <c r="AE9" i="12"/>
  <c r="AB9" i="12"/>
  <c r="U9" i="12"/>
  <c r="Q9" i="12"/>
  <c r="Y9" i="12"/>
  <c r="AE8" i="12"/>
  <c r="AB8" i="12"/>
  <c r="Q8" i="12"/>
  <c r="Y8" i="12"/>
  <c r="AC99" i="12"/>
  <c r="AA99" i="12"/>
  <c r="Z99" i="12"/>
  <c r="X99" i="12"/>
  <c r="W99" i="12"/>
  <c r="V99" i="12"/>
  <c r="R99" i="12"/>
  <c r="P99" i="12"/>
  <c r="O99" i="12"/>
  <c r="K99" i="12"/>
  <c r="J99" i="12"/>
  <c r="I99" i="12"/>
  <c r="H99" i="12"/>
  <c r="B6" i="12"/>
  <c r="C6" i="12" s="1"/>
  <c r="D6" i="12" s="1"/>
  <c r="E6" i="12" s="1"/>
  <c r="F6" i="12" s="1"/>
  <c r="G6" i="12" s="1"/>
  <c r="H6" i="12" s="1"/>
  <c r="I6" i="12" s="1"/>
  <c r="J6" i="12" s="1"/>
  <c r="K6" i="12" s="1"/>
  <c r="AA5" i="17" l="1"/>
  <c r="AD6" i="18"/>
  <c r="AD5" i="18"/>
  <c r="AB6" i="17"/>
  <c r="AC6" i="17" s="1"/>
  <c r="AF5" i="17"/>
  <c r="AB5" i="17"/>
  <c r="U6" i="16"/>
  <c r="V6" i="16" s="1"/>
  <c r="W6" i="16" s="1"/>
  <c r="X6" i="16" s="1"/>
  <c r="Y6" i="16" s="1"/>
  <c r="Z6" i="16" s="1"/>
  <c r="AA6" i="16" s="1"/>
  <c r="U5" i="16"/>
  <c r="AA99" i="15"/>
  <c r="AE7" i="15"/>
  <c r="AE99" i="15" s="1"/>
  <c r="AD7" i="15"/>
  <c r="AB7" i="15"/>
  <c r="S6" i="15"/>
  <c r="T6" i="15" s="1"/>
  <c r="S5" i="15"/>
  <c r="Q6" i="14"/>
  <c r="R6" i="14" s="1"/>
  <c r="Q5" i="14"/>
  <c r="Y99" i="13"/>
  <c r="N99" i="13"/>
  <c r="N7" i="13"/>
  <c r="S99" i="13"/>
  <c r="Q7" i="13"/>
  <c r="S7" i="13"/>
  <c r="T7" i="13"/>
  <c r="U7" i="13"/>
  <c r="Y7" i="13"/>
  <c r="AB7" i="13"/>
  <c r="AD99" i="13"/>
  <c r="AD7" i="13"/>
  <c r="AE7" i="13"/>
  <c r="AF7" i="13"/>
  <c r="N8" i="13"/>
  <c r="S8" i="13"/>
  <c r="T8" i="13"/>
  <c r="U8" i="13" s="1"/>
  <c r="AD8" i="13"/>
  <c r="AE8" i="13"/>
  <c r="AF8" i="13" s="1"/>
  <c r="N9" i="13"/>
  <c r="S9" i="13"/>
  <c r="T9" i="13"/>
  <c r="AB9" i="13" s="1"/>
  <c r="AD9" i="13"/>
  <c r="AE9" i="13"/>
  <c r="AF9" i="13" s="1"/>
  <c r="N10" i="13"/>
  <c r="S10" i="13"/>
  <c r="T10" i="13"/>
  <c r="U10" i="13" s="1"/>
  <c r="AD10" i="13"/>
  <c r="AE10" i="13"/>
  <c r="AF10" i="13" s="1"/>
  <c r="N11" i="13"/>
  <c r="S11" i="13"/>
  <c r="T11" i="13"/>
  <c r="U11" i="13" s="1"/>
  <c r="AD11" i="13"/>
  <c r="AE11" i="13"/>
  <c r="AF11" i="13" s="1"/>
  <c r="N12" i="13"/>
  <c r="S12" i="13"/>
  <c r="T12" i="13"/>
  <c r="U12" i="13" s="1"/>
  <c r="AD12" i="13"/>
  <c r="AE12" i="13"/>
  <c r="N13" i="13"/>
  <c r="S13" i="13"/>
  <c r="T13" i="13"/>
  <c r="U13" i="13" s="1"/>
  <c r="AD13" i="13"/>
  <c r="AE13" i="13"/>
  <c r="AF13" i="13" s="1"/>
  <c r="N14" i="13"/>
  <c r="S14" i="13"/>
  <c r="T14" i="13"/>
  <c r="U14" i="13" s="1"/>
  <c r="AD14" i="13"/>
  <c r="AE14" i="13"/>
  <c r="N15" i="13"/>
  <c r="S15" i="13"/>
  <c r="T15" i="13"/>
  <c r="U15" i="13" s="1"/>
  <c r="AD15" i="13"/>
  <c r="AE15" i="13"/>
  <c r="N16" i="13"/>
  <c r="S16" i="13"/>
  <c r="T16" i="13"/>
  <c r="U16" i="13" s="1"/>
  <c r="AD16" i="13"/>
  <c r="AE16" i="13"/>
  <c r="N17" i="13"/>
  <c r="S17" i="13"/>
  <c r="T17" i="13"/>
  <c r="U17" i="13" s="1"/>
  <c r="AD17" i="13"/>
  <c r="AE17" i="13"/>
  <c r="N18" i="13"/>
  <c r="S18" i="13"/>
  <c r="T18" i="13"/>
  <c r="U18" i="13" s="1"/>
  <c r="AD18" i="13"/>
  <c r="AE18" i="13"/>
  <c r="AF18" i="13" s="1"/>
  <c r="N19" i="13"/>
  <c r="S19" i="13"/>
  <c r="T19" i="13"/>
  <c r="U19" i="13" s="1"/>
  <c r="AD19" i="13"/>
  <c r="AE19" i="13"/>
  <c r="AF19" i="13" s="1"/>
  <c r="N20" i="13"/>
  <c r="S20" i="13"/>
  <c r="T20" i="13"/>
  <c r="U20" i="13" s="1"/>
  <c r="AD20" i="13"/>
  <c r="AE20" i="13"/>
  <c r="AF20" i="13" s="1"/>
  <c r="N21" i="13"/>
  <c r="S21" i="13"/>
  <c r="T21" i="13"/>
  <c r="U21" i="13" s="1"/>
  <c r="AD21" i="13"/>
  <c r="AE21" i="13"/>
  <c r="AF21" i="13" s="1"/>
  <c r="N22" i="13"/>
  <c r="S22" i="13"/>
  <c r="T22" i="13"/>
  <c r="U22" i="13" s="1"/>
  <c r="AD22" i="13"/>
  <c r="AE22" i="13"/>
  <c r="N23" i="13"/>
  <c r="S23" i="13"/>
  <c r="T23" i="13"/>
  <c r="U23" i="13" s="1"/>
  <c r="AD23" i="13"/>
  <c r="AE23" i="13"/>
  <c r="AF23" i="13" s="1"/>
  <c r="N24" i="13"/>
  <c r="S24" i="13"/>
  <c r="T24" i="13"/>
  <c r="U24" i="13" s="1"/>
  <c r="AD24" i="13"/>
  <c r="AE24" i="13"/>
  <c r="AF24" i="13" s="1"/>
  <c r="N25" i="13"/>
  <c r="S25" i="13"/>
  <c r="T25" i="13"/>
  <c r="U25" i="13" s="1"/>
  <c r="AD25" i="13"/>
  <c r="AE25" i="13"/>
  <c r="N26" i="13"/>
  <c r="S26" i="13"/>
  <c r="T26" i="13"/>
  <c r="U26" i="13" s="1"/>
  <c r="AD26" i="13"/>
  <c r="AE26" i="13"/>
  <c r="AF26" i="13" s="1"/>
  <c r="N27" i="13"/>
  <c r="S27" i="13"/>
  <c r="T27" i="13"/>
  <c r="U27" i="13" s="1"/>
  <c r="AD27" i="13"/>
  <c r="AE27" i="13"/>
  <c r="N28" i="13"/>
  <c r="S28" i="13"/>
  <c r="T28" i="13"/>
  <c r="U28" i="13" s="1"/>
  <c r="AD28" i="13"/>
  <c r="AE28" i="13"/>
  <c r="AF28" i="13" s="1"/>
  <c r="N29" i="13"/>
  <c r="S29" i="13"/>
  <c r="T29" i="13"/>
  <c r="U29" i="13" s="1"/>
  <c r="AD29" i="13"/>
  <c r="AE29" i="13"/>
  <c r="N30" i="13"/>
  <c r="S30" i="13"/>
  <c r="T30" i="13"/>
  <c r="U30" i="13" s="1"/>
  <c r="AD30" i="13"/>
  <c r="AE30" i="13"/>
  <c r="N31" i="13"/>
  <c r="S31" i="13"/>
  <c r="T31" i="13"/>
  <c r="AB31" i="13" s="1"/>
  <c r="AD31" i="13"/>
  <c r="AE31" i="13"/>
  <c r="N32" i="13"/>
  <c r="S32" i="13"/>
  <c r="T32" i="13"/>
  <c r="U32" i="13" s="1"/>
  <c r="AD32" i="13"/>
  <c r="AE32" i="13"/>
  <c r="N33" i="13"/>
  <c r="S33" i="13"/>
  <c r="T33" i="13"/>
  <c r="U33" i="13" s="1"/>
  <c r="AD33" i="13"/>
  <c r="AE33" i="13"/>
  <c r="N34" i="13"/>
  <c r="S34" i="13"/>
  <c r="T34" i="13"/>
  <c r="U34" i="13" s="1"/>
  <c r="AD34" i="13"/>
  <c r="AE34" i="13"/>
  <c r="N35" i="13"/>
  <c r="S35" i="13"/>
  <c r="T35" i="13"/>
  <c r="U35" i="13" s="1"/>
  <c r="AD35" i="13"/>
  <c r="AE35" i="13"/>
  <c r="N36" i="13"/>
  <c r="S36" i="13"/>
  <c r="T36" i="13"/>
  <c r="U36" i="13" s="1"/>
  <c r="AD36" i="13"/>
  <c r="AE36" i="13"/>
  <c r="N37" i="13"/>
  <c r="S37" i="13"/>
  <c r="T37" i="13"/>
  <c r="U37" i="13" s="1"/>
  <c r="AD37" i="13"/>
  <c r="AE37" i="13"/>
  <c r="N38" i="13"/>
  <c r="S38" i="13"/>
  <c r="T38" i="13"/>
  <c r="AB38" i="13" s="1"/>
  <c r="AD38" i="13"/>
  <c r="AE38" i="13"/>
  <c r="N39" i="13"/>
  <c r="S39" i="13"/>
  <c r="T39" i="13"/>
  <c r="U39" i="13" s="1"/>
  <c r="AD39" i="13"/>
  <c r="AE39" i="13"/>
  <c r="AF39" i="13" s="1"/>
  <c r="N40" i="13"/>
  <c r="S40" i="13"/>
  <c r="T40" i="13"/>
  <c r="U40" i="13" s="1"/>
  <c r="AD40" i="13"/>
  <c r="AE40" i="13"/>
  <c r="AF40" i="13" s="1"/>
  <c r="N41" i="13"/>
  <c r="S41" i="13"/>
  <c r="T41" i="13"/>
  <c r="U41" i="13" s="1"/>
  <c r="AD41" i="13"/>
  <c r="AE41" i="13"/>
  <c r="AF41" i="13" s="1"/>
  <c r="N42" i="13"/>
  <c r="S42" i="13"/>
  <c r="T42" i="13"/>
  <c r="U42" i="13" s="1"/>
  <c r="AD42" i="13"/>
  <c r="AE42" i="13"/>
  <c r="AF42" i="13" s="1"/>
  <c r="N43" i="13"/>
  <c r="S43" i="13"/>
  <c r="T43" i="13"/>
  <c r="U43" i="13" s="1"/>
  <c r="AD43" i="13"/>
  <c r="AE43" i="13"/>
  <c r="AF43" i="13" s="1"/>
  <c r="N44" i="13"/>
  <c r="S44" i="13"/>
  <c r="T44" i="13"/>
  <c r="AB44" i="13" s="1"/>
  <c r="AD44" i="13"/>
  <c r="AE44" i="13"/>
  <c r="N45" i="13"/>
  <c r="S45" i="13"/>
  <c r="T45" i="13"/>
  <c r="U45" i="13" s="1"/>
  <c r="AD45" i="13"/>
  <c r="AE45" i="13"/>
  <c r="N46" i="13"/>
  <c r="S46" i="13"/>
  <c r="T46" i="13"/>
  <c r="U46" i="13" s="1"/>
  <c r="AD46" i="13"/>
  <c r="AE46" i="13"/>
  <c r="N47" i="13"/>
  <c r="T47" i="13"/>
  <c r="U47" i="13" s="1"/>
  <c r="S47" i="13"/>
  <c r="AB47" i="13"/>
  <c r="AD47" i="13"/>
  <c r="AE47" i="13"/>
  <c r="AF47" i="13" s="1"/>
  <c r="N48" i="13"/>
  <c r="S48" i="13"/>
  <c r="T48" i="13"/>
  <c r="U48" i="13" s="1"/>
  <c r="AD48" i="13"/>
  <c r="AE48" i="13"/>
  <c r="N49" i="13"/>
  <c r="S49" i="13"/>
  <c r="T49" i="13"/>
  <c r="U49" i="13" s="1"/>
  <c r="AD49" i="13"/>
  <c r="AE49" i="13"/>
  <c r="N50" i="13"/>
  <c r="S50" i="13"/>
  <c r="T50" i="13"/>
  <c r="U50" i="13" s="1"/>
  <c r="AD50" i="13"/>
  <c r="AE50" i="13"/>
  <c r="AF50" i="13" s="1"/>
  <c r="N51" i="13"/>
  <c r="S51" i="13"/>
  <c r="T51" i="13"/>
  <c r="U51" i="13" s="1"/>
  <c r="AD51" i="13"/>
  <c r="AE51" i="13"/>
  <c r="AF51" i="13" s="1"/>
  <c r="N52" i="13"/>
  <c r="S52" i="13"/>
  <c r="T52" i="13"/>
  <c r="U52" i="13" s="1"/>
  <c r="AD52" i="13"/>
  <c r="AE52" i="13"/>
  <c r="AF52" i="13" s="1"/>
  <c r="N53" i="13"/>
  <c r="S53" i="13"/>
  <c r="T53" i="13"/>
  <c r="U53" i="13" s="1"/>
  <c r="AD53" i="13"/>
  <c r="AE53" i="13"/>
  <c r="N54" i="13"/>
  <c r="S54" i="13"/>
  <c r="T54" i="13"/>
  <c r="U54" i="13" s="1"/>
  <c r="AD54" i="13"/>
  <c r="AE54" i="13"/>
  <c r="N55" i="13"/>
  <c r="S55" i="13"/>
  <c r="T55" i="13"/>
  <c r="U55" i="13" s="1"/>
  <c r="AD55" i="13"/>
  <c r="AE55" i="13"/>
  <c r="N56" i="13"/>
  <c r="S56" i="13"/>
  <c r="T56" i="13"/>
  <c r="U56" i="13" s="1"/>
  <c r="AD56" i="13"/>
  <c r="AE56" i="13"/>
  <c r="N57" i="13"/>
  <c r="S57" i="13"/>
  <c r="T57" i="13"/>
  <c r="U57" i="13" s="1"/>
  <c r="AD57" i="13"/>
  <c r="AE57" i="13"/>
  <c r="AF57" i="13" s="1"/>
  <c r="N58" i="13"/>
  <c r="S58" i="13"/>
  <c r="T58" i="13"/>
  <c r="U58" i="13" s="1"/>
  <c r="AD58" i="13"/>
  <c r="AE58" i="13"/>
  <c r="N59" i="13"/>
  <c r="S59" i="13"/>
  <c r="T59" i="13"/>
  <c r="U59" i="13" s="1"/>
  <c r="AD59" i="13"/>
  <c r="AE59" i="13"/>
  <c r="AF59" i="13" s="1"/>
  <c r="N60" i="13"/>
  <c r="S60" i="13"/>
  <c r="T60" i="13"/>
  <c r="U60" i="13" s="1"/>
  <c r="AD60" i="13"/>
  <c r="AE60" i="13"/>
  <c r="AF60" i="13" s="1"/>
  <c r="N61" i="13"/>
  <c r="S61" i="13"/>
  <c r="T61" i="13"/>
  <c r="U61" i="13" s="1"/>
  <c r="AD61" i="13"/>
  <c r="AE61" i="13"/>
  <c r="AF61" i="13" s="1"/>
  <c r="N62" i="13"/>
  <c r="S62" i="13"/>
  <c r="T62" i="13"/>
  <c r="U62" i="13" s="1"/>
  <c r="AD62" i="13"/>
  <c r="AE62" i="13"/>
  <c r="N63" i="13"/>
  <c r="S63" i="13"/>
  <c r="T63" i="13"/>
  <c r="U63" i="13" s="1"/>
  <c r="AD63" i="13"/>
  <c r="AE63" i="13"/>
  <c r="AF63" i="13" s="1"/>
  <c r="N64" i="13"/>
  <c r="S64" i="13"/>
  <c r="T64" i="13"/>
  <c r="U64" i="13" s="1"/>
  <c r="AD64" i="13"/>
  <c r="AE64" i="13"/>
  <c r="N65" i="13"/>
  <c r="S65" i="13"/>
  <c r="T65" i="13"/>
  <c r="U65" i="13" s="1"/>
  <c r="AD65" i="13"/>
  <c r="AE65" i="13"/>
  <c r="AF65" i="13" s="1"/>
  <c r="N66" i="13"/>
  <c r="S66" i="13"/>
  <c r="T66" i="13"/>
  <c r="U66" i="13" s="1"/>
  <c r="AD66" i="13"/>
  <c r="AE66" i="13"/>
  <c r="AF66" i="13" s="1"/>
  <c r="N67" i="13"/>
  <c r="S67" i="13"/>
  <c r="T67" i="13"/>
  <c r="U67" i="13" s="1"/>
  <c r="AD67" i="13"/>
  <c r="AE67" i="13"/>
  <c r="AF67" i="13" s="1"/>
  <c r="N68" i="13"/>
  <c r="S68" i="13"/>
  <c r="T68" i="13"/>
  <c r="U68" i="13" s="1"/>
  <c r="AD68" i="13"/>
  <c r="AE68" i="13"/>
  <c r="AF68" i="13" s="1"/>
  <c r="N69" i="13"/>
  <c r="S69" i="13"/>
  <c r="T69" i="13"/>
  <c r="U69" i="13" s="1"/>
  <c r="AD69" i="13"/>
  <c r="AE69" i="13"/>
  <c r="AF69" i="13" s="1"/>
  <c r="N70" i="13"/>
  <c r="S70" i="13"/>
  <c r="T70" i="13"/>
  <c r="U70" i="13" s="1"/>
  <c r="AD70" i="13"/>
  <c r="AE70" i="13"/>
  <c r="N71" i="13"/>
  <c r="S71" i="13"/>
  <c r="T71" i="13"/>
  <c r="U71" i="13" s="1"/>
  <c r="AD71" i="13"/>
  <c r="AE71" i="13"/>
  <c r="AF71" i="13" s="1"/>
  <c r="N72" i="13"/>
  <c r="S72" i="13"/>
  <c r="T72" i="13"/>
  <c r="U72" i="13" s="1"/>
  <c r="AD72" i="13"/>
  <c r="AE72" i="13"/>
  <c r="N73" i="13"/>
  <c r="S73" i="13"/>
  <c r="T73" i="13"/>
  <c r="U73" i="13" s="1"/>
  <c r="AD73" i="13"/>
  <c r="AE73" i="13"/>
  <c r="AF73" i="13" s="1"/>
  <c r="N74" i="13"/>
  <c r="S74" i="13"/>
  <c r="T74" i="13"/>
  <c r="U74" i="13" s="1"/>
  <c r="AD74" i="13"/>
  <c r="AE74" i="13"/>
  <c r="AF74" i="13" s="1"/>
  <c r="N75" i="13"/>
  <c r="S75" i="13"/>
  <c r="T75" i="13"/>
  <c r="U75" i="13" s="1"/>
  <c r="AD75" i="13"/>
  <c r="AE75" i="13"/>
  <c r="N76" i="13"/>
  <c r="S76" i="13"/>
  <c r="T76" i="13"/>
  <c r="U76" i="13" s="1"/>
  <c r="AD76" i="13"/>
  <c r="AE76" i="13"/>
  <c r="N77" i="13"/>
  <c r="S77" i="13"/>
  <c r="T77" i="13"/>
  <c r="AB77" i="13"/>
  <c r="AD77" i="13"/>
  <c r="AE77" i="13"/>
  <c r="N78" i="13"/>
  <c r="S78" i="13"/>
  <c r="T78" i="13"/>
  <c r="AB78" i="13" s="1"/>
  <c r="AD78" i="13"/>
  <c r="AE78" i="13"/>
  <c r="N79" i="13"/>
  <c r="S79" i="13"/>
  <c r="T79" i="13"/>
  <c r="U79" i="13" s="1"/>
  <c r="AD79" i="13"/>
  <c r="AE79" i="13"/>
  <c r="AF79" i="13" s="1"/>
  <c r="N80" i="13"/>
  <c r="S80" i="13"/>
  <c r="T80" i="13"/>
  <c r="U80" i="13" s="1"/>
  <c r="AD80" i="13"/>
  <c r="AE80" i="13"/>
  <c r="AF80" i="13" s="1"/>
  <c r="N81" i="13"/>
  <c r="S81" i="13"/>
  <c r="T81" i="13"/>
  <c r="AB81" i="13" s="1"/>
  <c r="AD81" i="13"/>
  <c r="AE81" i="13"/>
  <c r="N82" i="13"/>
  <c r="S82" i="13"/>
  <c r="T82" i="13"/>
  <c r="U82" i="13" s="1"/>
  <c r="AD82" i="13"/>
  <c r="AE82" i="13"/>
  <c r="N83" i="13"/>
  <c r="S83" i="13"/>
  <c r="T83" i="13"/>
  <c r="U83" i="13" s="1"/>
  <c r="AD83" i="13"/>
  <c r="AE83" i="13"/>
  <c r="AF83" i="13" s="1"/>
  <c r="N84" i="13"/>
  <c r="S84" i="13"/>
  <c r="T84" i="13"/>
  <c r="U84" i="13" s="1"/>
  <c r="AD84" i="13"/>
  <c r="AE84" i="13"/>
  <c r="AF84" i="13" s="1"/>
  <c r="N85" i="13"/>
  <c r="S85" i="13"/>
  <c r="T85" i="13"/>
  <c r="U85" i="13" s="1"/>
  <c r="AD85" i="13"/>
  <c r="AE85" i="13"/>
  <c r="N86" i="13"/>
  <c r="S86" i="13"/>
  <c r="T86" i="13"/>
  <c r="U86" i="13" s="1"/>
  <c r="AD86" i="13"/>
  <c r="AE86" i="13"/>
  <c r="AF86" i="13" s="1"/>
  <c r="N87" i="13"/>
  <c r="S87" i="13"/>
  <c r="T87" i="13"/>
  <c r="U87" i="13" s="1"/>
  <c r="AD87" i="13"/>
  <c r="AE87" i="13"/>
  <c r="AF87" i="13" s="1"/>
  <c r="N88" i="13"/>
  <c r="S88" i="13"/>
  <c r="T88" i="13"/>
  <c r="U88" i="13" s="1"/>
  <c r="AD88" i="13"/>
  <c r="AE88" i="13"/>
  <c r="N89" i="13"/>
  <c r="S89" i="13"/>
  <c r="T89" i="13"/>
  <c r="U89" i="13" s="1"/>
  <c r="AD89" i="13"/>
  <c r="AE89" i="13"/>
  <c r="AF89" i="13" s="1"/>
  <c r="N90" i="13"/>
  <c r="S90" i="13"/>
  <c r="T90" i="13"/>
  <c r="U90" i="13" s="1"/>
  <c r="AD90" i="13"/>
  <c r="AE90" i="13"/>
  <c r="N91" i="13"/>
  <c r="S91" i="13"/>
  <c r="T91" i="13"/>
  <c r="U91" i="13" s="1"/>
  <c r="AD91" i="13"/>
  <c r="AE91" i="13"/>
  <c r="N92" i="13"/>
  <c r="S92" i="13"/>
  <c r="T92" i="13"/>
  <c r="U92" i="13" s="1"/>
  <c r="AD92" i="13"/>
  <c r="AE92" i="13"/>
  <c r="AF92" i="13" s="1"/>
  <c r="Y93" i="13"/>
  <c r="N93" i="13"/>
  <c r="S93" i="13"/>
  <c r="T93" i="13"/>
  <c r="U93" i="13" s="1"/>
  <c r="AD93" i="13"/>
  <c r="AE93" i="13"/>
  <c r="N94" i="13"/>
  <c r="S94" i="13"/>
  <c r="T94" i="13"/>
  <c r="U94" i="13" s="1"/>
  <c r="AD94" i="13"/>
  <c r="AE94" i="13"/>
  <c r="AF94" i="13" s="1"/>
  <c r="N95" i="13"/>
  <c r="S95" i="13"/>
  <c r="T95" i="13"/>
  <c r="U95" i="13" s="1"/>
  <c r="AD95" i="13"/>
  <c r="AE95" i="13"/>
  <c r="AF95" i="13" s="1"/>
  <c r="N96" i="13"/>
  <c r="S96" i="13"/>
  <c r="T96" i="13"/>
  <c r="U96" i="13" s="1"/>
  <c r="AD96" i="13"/>
  <c r="AE96" i="13"/>
  <c r="N97" i="13"/>
  <c r="S97" i="13"/>
  <c r="T97" i="13"/>
  <c r="U97" i="13" s="1"/>
  <c r="AD97" i="13"/>
  <c r="AE97" i="13"/>
  <c r="AF97" i="13" s="1"/>
  <c r="N98" i="13"/>
  <c r="S98" i="13"/>
  <c r="T98" i="13"/>
  <c r="U98" i="13" s="1"/>
  <c r="AD98" i="13"/>
  <c r="AE98" i="13"/>
  <c r="L6" i="13"/>
  <c r="M6" i="13" s="1"/>
  <c r="N6" i="13" s="1"/>
  <c r="O6" i="13" s="1"/>
  <c r="P6" i="13" s="1"/>
  <c r="N4" i="13"/>
  <c r="Y99" i="12"/>
  <c r="N99" i="12"/>
  <c r="S99" i="12"/>
  <c r="N7" i="12"/>
  <c r="T7" i="12"/>
  <c r="AB99" i="12"/>
  <c r="AB7" i="12"/>
  <c r="AD7" i="12"/>
  <c r="N8" i="12"/>
  <c r="T8" i="12"/>
  <c r="U8" i="12" s="1"/>
  <c r="AD8" i="12"/>
  <c r="AF8" i="12"/>
  <c r="N9" i="12"/>
  <c r="T9" i="12"/>
  <c r="AD9" i="12"/>
  <c r="AF9" i="12"/>
  <c r="N10" i="12"/>
  <c r="T10" i="12"/>
  <c r="U10" i="12" s="1"/>
  <c r="AD10" i="12"/>
  <c r="AF10" i="12"/>
  <c r="N11" i="12"/>
  <c r="T11" i="12"/>
  <c r="U11" i="12" s="1"/>
  <c r="AD11" i="12"/>
  <c r="AF11" i="12"/>
  <c r="N12" i="12"/>
  <c r="T12" i="12"/>
  <c r="U12" i="12" s="1"/>
  <c r="AD12" i="12"/>
  <c r="AF12" i="12"/>
  <c r="N13" i="12"/>
  <c r="T13" i="12"/>
  <c r="U13" i="12" s="1"/>
  <c r="AD13" i="12"/>
  <c r="AF13" i="12"/>
  <c r="N14" i="12"/>
  <c r="T14" i="12"/>
  <c r="U14" i="12" s="1"/>
  <c r="AD14" i="12"/>
  <c r="AF14" i="12"/>
  <c r="N15" i="12"/>
  <c r="T15" i="12"/>
  <c r="U15" i="12" s="1"/>
  <c r="AD15" i="12"/>
  <c r="AF15" i="12"/>
  <c r="N16" i="12"/>
  <c r="T16" i="12"/>
  <c r="U16" i="12" s="1"/>
  <c r="AD16" i="12"/>
  <c r="AF16" i="12"/>
  <c r="N17" i="12"/>
  <c r="T17" i="12"/>
  <c r="U17" i="12" s="1"/>
  <c r="AD17" i="12"/>
  <c r="AF17" i="12"/>
  <c r="N18" i="12"/>
  <c r="T18" i="12"/>
  <c r="U18" i="12" s="1"/>
  <c r="AD18" i="12"/>
  <c r="AF18" i="12"/>
  <c r="N19" i="12"/>
  <c r="T19" i="12"/>
  <c r="U19" i="12" s="1"/>
  <c r="AD19" i="12"/>
  <c r="AF19" i="12"/>
  <c r="N20" i="12"/>
  <c r="T20" i="12"/>
  <c r="U20" i="12" s="1"/>
  <c r="AD20" i="12"/>
  <c r="AF20" i="12"/>
  <c r="N21" i="12"/>
  <c r="T21" i="12"/>
  <c r="U21" i="12" s="1"/>
  <c r="AD21" i="12"/>
  <c r="AF21" i="12"/>
  <c r="N22" i="12"/>
  <c r="T22" i="12"/>
  <c r="U22" i="12" s="1"/>
  <c r="AD22" i="12"/>
  <c r="AF22" i="12"/>
  <c r="N23" i="12"/>
  <c r="T23" i="12"/>
  <c r="U23" i="12" s="1"/>
  <c r="AD23" i="12"/>
  <c r="AF23" i="12"/>
  <c r="N24" i="12"/>
  <c r="T24" i="12"/>
  <c r="U24" i="12" s="1"/>
  <c r="AD24" i="12"/>
  <c r="AF24" i="12"/>
  <c r="N25" i="12"/>
  <c r="T25" i="12"/>
  <c r="U25" i="12" s="1"/>
  <c r="AD25" i="12"/>
  <c r="AF25" i="12"/>
  <c r="N26" i="12"/>
  <c r="T26" i="12"/>
  <c r="U26" i="12" s="1"/>
  <c r="AD26" i="12"/>
  <c r="AF26" i="12"/>
  <c r="N27" i="12"/>
  <c r="T27" i="12"/>
  <c r="U27" i="12" s="1"/>
  <c r="AD27" i="12"/>
  <c r="AF27" i="12"/>
  <c r="N28" i="12"/>
  <c r="T28" i="12"/>
  <c r="U28" i="12" s="1"/>
  <c r="AD28" i="12"/>
  <c r="AF28" i="12"/>
  <c r="N29" i="12"/>
  <c r="T29" i="12"/>
  <c r="U29" i="12" s="1"/>
  <c r="AD29" i="12"/>
  <c r="AF29" i="12"/>
  <c r="N30" i="12"/>
  <c r="T30" i="12"/>
  <c r="U30" i="12" s="1"/>
  <c r="AD30" i="12"/>
  <c r="AF30" i="12"/>
  <c r="N31" i="12"/>
  <c r="T31" i="12"/>
  <c r="AD31" i="12"/>
  <c r="AF31" i="12"/>
  <c r="N32" i="12"/>
  <c r="T32" i="12"/>
  <c r="U32" i="12" s="1"/>
  <c r="AD32" i="12"/>
  <c r="AF32" i="12"/>
  <c r="N33" i="12"/>
  <c r="T33" i="12"/>
  <c r="U33" i="12" s="1"/>
  <c r="AD33" i="12"/>
  <c r="AF33" i="12"/>
  <c r="N34" i="12"/>
  <c r="T34" i="12"/>
  <c r="U34" i="12" s="1"/>
  <c r="AD34" i="12"/>
  <c r="AF34" i="12"/>
  <c r="N35" i="12"/>
  <c r="T35" i="12"/>
  <c r="U35" i="12" s="1"/>
  <c r="AD35" i="12"/>
  <c r="AF35" i="12"/>
  <c r="N36" i="12"/>
  <c r="T36" i="12"/>
  <c r="U36" i="12" s="1"/>
  <c r="AD36" i="12"/>
  <c r="AF36" i="12"/>
  <c r="N37" i="12"/>
  <c r="T37" i="12"/>
  <c r="U37" i="12" s="1"/>
  <c r="AD37" i="12"/>
  <c r="AF37" i="12"/>
  <c r="N38" i="12"/>
  <c r="T38" i="12"/>
  <c r="AD38" i="12"/>
  <c r="AF38" i="12"/>
  <c r="N39" i="12"/>
  <c r="T39" i="12"/>
  <c r="U39" i="12" s="1"/>
  <c r="AD39" i="12"/>
  <c r="AF39" i="12"/>
  <c r="N40" i="12"/>
  <c r="T40" i="12"/>
  <c r="U40" i="12" s="1"/>
  <c r="AD40" i="12"/>
  <c r="AF40" i="12"/>
  <c r="N41" i="12"/>
  <c r="T41" i="12"/>
  <c r="U41" i="12" s="1"/>
  <c r="AD41" i="12"/>
  <c r="AF41" i="12"/>
  <c r="N42" i="12"/>
  <c r="T42" i="12"/>
  <c r="U42" i="12" s="1"/>
  <c r="AD42" i="12"/>
  <c r="AF42" i="12"/>
  <c r="N43" i="12"/>
  <c r="T43" i="12"/>
  <c r="U43" i="12" s="1"/>
  <c r="AD43" i="12"/>
  <c r="AF43" i="12"/>
  <c r="N44" i="12"/>
  <c r="T44" i="12"/>
  <c r="AD44" i="12"/>
  <c r="AF44" i="12"/>
  <c r="N45" i="12"/>
  <c r="T45" i="12"/>
  <c r="U45" i="12" s="1"/>
  <c r="AD45" i="12"/>
  <c r="AF45" i="12"/>
  <c r="N46" i="12"/>
  <c r="T46" i="12"/>
  <c r="U46" i="12" s="1"/>
  <c r="AD46" i="12"/>
  <c r="AF46" i="12"/>
  <c r="N47" i="12"/>
  <c r="T47" i="12"/>
  <c r="U47" i="12" s="1"/>
  <c r="AD47" i="12"/>
  <c r="AF47" i="12"/>
  <c r="N48" i="12"/>
  <c r="T48" i="12"/>
  <c r="U48" i="12" s="1"/>
  <c r="N49" i="12"/>
  <c r="T49" i="12"/>
  <c r="U49" i="12" s="1"/>
  <c r="N50" i="12"/>
  <c r="U50" i="12"/>
  <c r="AD99" i="12"/>
  <c r="Q99" i="12"/>
  <c r="Q7" i="12"/>
  <c r="S7" i="12"/>
  <c r="U7" i="12"/>
  <c r="Y7" i="12"/>
  <c r="AE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AE50" i="12"/>
  <c r="AF50" i="12" s="1"/>
  <c r="S51" i="12"/>
  <c r="U51" i="12"/>
  <c r="Y51" i="12"/>
  <c r="AE51" i="12"/>
  <c r="S52" i="12"/>
  <c r="U52" i="12"/>
  <c r="Y52" i="12"/>
  <c r="AE52" i="12"/>
  <c r="AF52" i="12" s="1"/>
  <c r="S53" i="12"/>
  <c r="U53" i="12"/>
  <c r="Y53" i="12"/>
  <c r="AE53" i="12"/>
  <c r="S54" i="12"/>
  <c r="U54" i="12"/>
  <c r="Y54" i="12"/>
  <c r="AE54" i="12"/>
  <c r="S55" i="12"/>
  <c r="U55" i="12"/>
  <c r="Y55" i="12"/>
  <c r="AE55" i="12"/>
  <c r="S56" i="12"/>
  <c r="U56" i="12"/>
  <c r="Y56" i="12"/>
  <c r="AE56" i="12"/>
  <c r="S57" i="12"/>
  <c r="U57" i="12"/>
  <c r="Y57" i="12"/>
  <c r="AE57" i="12"/>
  <c r="AF57" i="12" s="1"/>
  <c r="S58" i="12"/>
  <c r="U58" i="12"/>
  <c r="Y58" i="12"/>
  <c r="AE58" i="12"/>
  <c r="S59" i="12"/>
  <c r="U59" i="12"/>
  <c r="Y59" i="12"/>
  <c r="AE59" i="12"/>
  <c r="S60" i="12"/>
  <c r="U60" i="12"/>
  <c r="Y60" i="12"/>
  <c r="AE60" i="12"/>
  <c r="AF60" i="12" s="1"/>
  <c r="S61" i="12"/>
  <c r="U61" i="12"/>
  <c r="Y61" i="12"/>
  <c r="AE61" i="12"/>
  <c r="S62" i="12"/>
  <c r="U62" i="12"/>
  <c r="Y62" i="12"/>
  <c r="AE62" i="12"/>
  <c r="S63" i="12"/>
  <c r="U63" i="12"/>
  <c r="Y63" i="12"/>
  <c r="AE63" i="12"/>
  <c r="S64" i="12"/>
  <c r="U64" i="12"/>
  <c r="Y64" i="12"/>
  <c r="AE64" i="12"/>
  <c r="S65" i="12"/>
  <c r="U65" i="12"/>
  <c r="Y65" i="12"/>
  <c r="AE65" i="12"/>
  <c r="AF65" i="12" s="1"/>
  <c r="S66" i="12"/>
  <c r="U66" i="12"/>
  <c r="Y66" i="12"/>
  <c r="AE66" i="12"/>
  <c r="AF66" i="12" s="1"/>
  <c r="S67" i="12"/>
  <c r="U67" i="12"/>
  <c r="Y67" i="12"/>
  <c r="AE67" i="12"/>
  <c r="S68" i="12"/>
  <c r="U68" i="12"/>
  <c r="Y68" i="12"/>
  <c r="AE68" i="12"/>
  <c r="S69" i="12"/>
  <c r="U69" i="12"/>
  <c r="Y69" i="12"/>
  <c r="AE69" i="12"/>
  <c r="S70" i="12"/>
  <c r="U70" i="12"/>
  <c r="Y70" i="12"/>
  <c r="AE70" i="12"/>
  <c r="S71" i="12"/>
  <c r="U71" i="12"/>
  <c r="Y71" i="12"/>
  <c r="AE71" i="12"/>
  <c r="S72" i="12"/>
  <c r="U72" i="12"/>
  <c r="Y72" i="12"/>
  <c r="AE72" i="12"/>
  <c r="S73" i="12"/>
  <c r="U73" i="12"/>
  <c r="Y73" i="12"/>
  <c r="AE73" i="12"/>
  <c r="AF73" i="12" s="1"/>
  <c r="S74" i="12"/>
  <c r="U74" i="12"/>
  <c r="Y74" i="12"/>
  <c r="AE74" i="12"/>
  <c r="AF74" i="12" s="1"/>
  <c r="S75" i="12"/>
  <c r="U75" i="12"/>
  <c r="Y75" i="12"/>
  <c r="AE75" i="12"/>
  <c r="S76" i="12"/>
  <c r="U76" i="12"/>
  <c r="Y76" i="12"/>
  <c r="AE76" i="12"/>
  <c r="S77" i="12"/>
  <c r="U77" i="12"/>
  <c r="Y77" i="12"/>
  <c r="AE77" i="12"/>
  <c r="S78" i="12"/>
  <c r="U78" i="12"/>
  <c r="Y78" i="12"/>
  <c r="AE78" i="12"/>
  <c r="S79" i="12"/>
  <c r="U79" i="12"/>
  <c r="Y79" i="12"/>
  <c r="AE79" i="12"/>
  <c r="AF79" i="12" s="1"/>
  <c r="S80" i="12"/>
  <c r="U80" i="12"/>
  <c r="Y80" i="12"/>
  <c r="AE80" i="12"/>
  <c r="S81" i="12"/>
  <c r="U81" i="12"/>
  <c r="Y81" i="12"/>
  <c r="AE81" i="12"/>
  <c r="S82" i="12"/>
  <c r="U82" i="12"/>
  <c r="Y82" i="12"/>
  <c r="AE82" i="12"/>
  <c r="S83" i="12"/>
  <c r="U83" i="12"/>
  <c r="Y83" i="12"/>
  <c r="AE83" i="12"/>
  <c r="S84" i="12"/>
  <c r="U84" i="12"/>
  <c r="Y84" i="12"/>
  <c r="AE84" i="12"/>
  <c r="AF84" i="12" s="1"/>
  <c r="S85" i="12"/>
  <c r="U85" i="12"/>
  <c r="Y85" i="12"/>
  <c r="AE85" i="12"/>
  <c r="S86" i="12"/>
  <c r="U86" i="12"/>
  <c r="Y86" i="12"/>
  <c r="AE86" i="12"/>
  <c r="S87" i="12"/>
  <c r="U87" i="12"/>
  <c r="Y87" i="12"/>
  <c r="AE87" i="12"/>
  <c r="AF87" i="12" s="1"/>
  <c r="S88" i="12"/>
  <c r="U88" i="12"/>
  <c r="Y88" i="12"/>
  <c r="AE88" i="12"/>
  <c r="S89" i="12"/>
  <c r="U89" i="12"/>
  <c r="Y89" i="12"/>
  <c r="AE89" i="12"/>
  <c r="S90" i="12"/>
  <c r="U90" i="12"/>
  <c r="Y90" i="12"/>
  <c r="AE90" i="12"/>
  <c r="S91" i="12"/>
  <c r="U91" i="12"/>
  <c r="Y91" i="12"/>
  <c r="AE91" i="12"/>
  <c r="S92" i="12"/>
  <c r="U92" i="12"/>
  <c r="Y92" i="12"/>
  <c r="AE92" i="12"/>
  <c r="AF92" i="12" s="1"/>
  <c r="S93" i="12"/>
  <c r="U93" i="12"/>
  <c r="Y93" i="12"/>
  <c r="AE93" i="12"/>
  <c r="S94" i="12"/>
  <c r="U94" i="12"/>
  <c r="Y94" i="12"/>
  <c r="AE94" i="12"/>
  <c r="AF94" i="12" s="1"/>
  <c r="S95" i="12"/>
  <c r="U95" i="12"/>
  <c r="Y95" i="12"/>
  <c r="AE95" i="12"/>
  <c r="AF95" i="12" s="1"/>
  <c r="S96" i="12"/>
  <c r="U96" i="12"/>
  <c r="Y96" i="12"/>
  <c r="AE96" i="12"/>
  <c r="S97" i="12"/>
  <c r="U97" i="12"/>
  <c r="Y97" i="12"/>
  <c r="AE97" i="12"/>
  <c r="AF97" i="12" s="1"/>
  <c r="S98" i="12"/>
  <c r="U98" i="12"/>
  <c r="Y98" i="12"/>
  <c r="AE98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L6" i="12"/>
  <c r="M6" i="12" s="1"/>
  <c r="N6" i="12" s="1"/>
  <c r="O6" i="12" s="1"/>
  <c r="P6" i="12" s="1"/>
  <c r="N4" i="12"/>
  <c r="AE98" i="11"/>
  <c r="AB98" i="11"/>
  <c r="S98" i="11"/>
  <c r="Q98" i="11"/>
  <c r="Y98" i="11"/>
  <c r="AE97" i="11"/>
  <c r="AB97" i="11"/>
  <c r="Y97" i="11"/>
  <c r="Q97" i="11"/>
  <c r="S97" i="11"/>
  <c r="N97" i="11"/>
  <c r="AE96" i="11"/>
  <c r="AB96" i="11"/>
  <c r="S96" i="11"/>
  <c r="Q96" i="11"/>
  <c r="Y96" i="11"/>
  <c r="AE95" i="11"/>
  <c r="AB95" i="11"/>
  <c r="Y95" i="11"/>
  <c r="S95" i="11"/>
  <c r="Q95" i="11"/>
  <c r="T95" i="11"/>
  <c r="U95" i="11" s="1"/>
  <c r="N95" i="11"/>
  <c r="AB94" i="11"/>
  <c r="S94" i="11"/>
  <c r="T94" i="11"/>
  <c r="U94" i="11" s="1"/>
  <c r="Q94" i="11"/>
  <c r="L99" i="11"/>
  <c r="Y94" i="11"/>
  <c r="AB93" i="11"/>
  <c r="Y93" i="11"/>
  <c r="Q93" i="11"/>
  <c r="S93" i="11"/>
  <c r="N93" i="11"/>
  <c r="AE92" i="11"/>
  <c r="S92" i="11"/>
  <c r="Q92" i="11"/>
  <c r="Y92" i="11"/>
  <c r="AB91" i="11"/>
  <c r="Y91" i="11"/>
  <c r="S91" i="11"/>
  <c r="Q91" i="11"/>
  <c r="T91" i="11"/>
  <c r="U91" i="11" s="1"/>
  <c r="N91" i="11"/>
  <c r="AB90" i="11"/>
  <c r="S90" i="11"/>
  <c r="Q90" i="11"/>
  <c r="Y90" i="11"/>
  <c r="AB89" i="11"/>
  <c r="Y89" i="11"/>
  <c r="S89" i="11"/>
  <c r="Q89" i="11"/>
  <c r="T89" i="11"/>
  <c r="U89" i="11" s="1"/>
  <c r="N89" i="11"/>
  <c r="AB88" i="11"/>
  <c r="AE88" i="11"/>
  <c r="S88" i="11"/>
  <c r="Q88" i="11"/>
  <c r="Y88" i="11"/>
  <c r="AB87" i="11"/>
  <c r="Y87" i="11"/>
  <c r="S87" i="11"/>
  <c r="Q87" i="11"/>
  <c r="T87" i="11"/>
  <c r="U87" i="11" s="1"/>
  <c r="N87" i="11"/>
  <c r="AB86" i="11"/>
  <c r="S86" i="11"/>
  <c r="Q86" i="11"/>
  <c r="Y86" i="11"/>
  <c r="AB85" i="11"/>
  <c r="Y85" i="11"/>
  <c r="S85" i="11"/>
  <c r="Q85" i="11"/>
  <c r="T85" i="11"/>
  <c r="U85" i="11" s="1"/>
  <c r="N85" i="11"/>
  <c r="S84" i="11"/>
  <c r="Q84" i="11"/>
  <c r="Y84" i="11"/>
  <c r="AB83" i="11"/>
  <c r="Y83" i="11"/>
  <c r="S83" i="11"/>
  <c r="Q83" i="11"/>
  <c r="T83" i="11"/>
  <c r="U83" i="11" s="1"/>
  <c r="N83" i="11"/>
  <c r="AE82" i="11"/>
  <c r="AB82" i="11"/>
  <c r="S82" i="11"/>
  <c r="Q82" i="11"/>
  <c r="Y82" i="11"/>
  <c r="AE81" i="11"/>
  <c r="AB81" i="11"/>
  <c r="Y81" i="11"/>
  <c r="U81" i="11"/>
  <c r="S81" i="11"/>
  <c r="Q81" i="11"/>
  <c r="T81" i="11"/>
  <c r="N81" i="11"/>
  <c r="AB80" i="11"/>
  <c r="AE80" i="11"/>
  <c r="S80" i="11"/>
  <c r="Q80" i="11"/>
  <c r="Y80" i="11"/>
  <c r="AB79" i="11"/>
  <c r="Y79" i="11"/>
  <c r="S79" i="11"/>
  <c r="Q79" i="11"/>
  <c r="T79" i="11"/>
  <c r="U79" i="11" s="1"/>
  <c r="N79" i="11"/>
  <c r="AB78" i="11"/>
  <c r="S78" i="11"/>
  <c r="U78" i="11"/>
  <c r="Q78" i="11"/>
  <c r="Y78" i="11"/>
  <c r="AB77" i="11"/>
  <c r="Y77" i="11"/>
  <c r="U77" i="11"/>
  <c r="S77" i="11"/>
  <c r="Q77" i="11"/>
  <c r="T77" i="11"/>
  <c r="N77" i="11"/>
  <c r="AE76" i="11"/>
  <c r="AB76" i="11"/>
  <c r="S76" i="11"/>
  <c r="Q76" i="11"/>
  <c r="Y76" i="11"/>
  <c r="AE75" i="11"/>
  <c r="AB75" i="11"/>
  <c r="Y75" i="11"/>
  <c r="S75" i="11"/>
  <c r="Q75" i="11"/>
  <c r="T75" i="11"/>
  <c r="U75" i="11" s="1"/>
  <c r="N75" i="11"/>
  <c r="S74" i="11"/>
  <c r="Q74" i="11"/>
  <c r="Y74" i="11"/>
  <c r="AB73" i="11"/>
  <c r="Y73" i="11"/>
  <c r="S73" i="11"/>
  <c r="Q73" i="11"/>
  <c r="T73" i="11"/>
  <c r="U73" i="11" s="1"/>
  <c r="N73" i="11"/>
  <c r="AE72" i="11"/>
  <c r="AB72" i="11"/>
  <c r="S72" i="11"/>
  <c r="T72" i="11"/>
  <c r="U72" i="11" s="1"/>
  <c r="Q72" i="11"/>
  <c r="Y72" i="11"/>
  <c r="AB71" i="11"/>
  <c r="Y71" i="11"/>
  <c r="S71" i="11"/>
  <c r="Q71" i="11"/>
  <c r="N71" i="11"/>
  <c r="AE70" i="11"/>
  <c r="AB70" i="11"/>
  <c r="AD70" i="11"/>
  <c r="S70" i="11"/>
  <c r="T70" i="11"/>
  <c r="Q70" i="11"/>
  <c r="AD69" i="11"/>
  <c r="AF69" i="11"/>
  <c r="AB69" i="11"/>
  <c r="Y69" i="11"/>
  <c r="S69" i="11"/>
  <c r="Q69" i="11"/>
  <c r="T69" i="11"/>
  <c r="U69" i="11" s="1"/>
  <c r="N69" i="11"/>
  <c r="AB68" i="11"/>
  <c r="AD68" i="11"/>
  <c r="S68" i="11"/>
  <c r="Q68" i="11"/>
  <c r="T68" i="11"/>
  <c r="U68" i="11" s="1"/>
  <c r="AD67" i="11"/>
  <c r="AE67" i="11"/>
  <c r="AF67" i="11"/>
  <c r="AB67" i="11"/>
  <c r="T67" i="11"/>
  <c r="AD66" i="11"/>
  <c r="AE66" i="11"/>
  <c r="AF66" i="11" s="1"/>
  <c r="AB66" i="11"/>
  <c r="T66" i="11"/>
  <c r="Q66" i="11"/>
  <c r="N66" i="11"/>
  <c r="Y66" i="11"/>
  <c r="AF65" i="11"/>
  <c r="AD65" i="11"/>
  <c r="AB65" i="11"/>
  <c r="AE65" i="11"/>
  <c r="AD64" i="11"/>
  <c r="AF64" i="11"/>
  <c r="AB64" i="11"/>
  <c r="Q64" i="11"/>
  <c r="N64" i="11"/>
  <c r="AF63" i="11"/>
  <c r="AD63" i="11"/>
  <c r="AB63" i="11"/>
  <c r="AE63" i="11"/>
  <c r="T63" i="11"/>
  <c r="AD62" i="11"/>
  <c r="AF62" i="11"/>
  <c r="AB62" i="11"/>
  <c r="S62" i="11"/>
  <c r="T62" i="11"/>
  <c r="Q62" i="11"/>
  <c r="N62" i="11"/>
  <c r="Y62" i="11"/>
  <c r="AF61" i="11"/>
  <c r="AD61" i="11"/>
  <c r="AB61" i="11"/>
  <c r="AE61" i="11"/>
  <c r="AD60" i="11"/>
  <c r="AB60" i="11"/>
  <c r="S60" i="11"/>
  <c r="T60" i="11"/>
  <c r="Q60" i="11"/>
  <c r="N60" i="11"/>
  <c r="AF59" i="11"/>
  <c r="AD59" i="11"/>
  <c r="AB59" i="11"/>
  <c r="AE59" i="11"/>
  <c r="T59" i="11"/>
  <c r="AD58" i="11"/>
  <c r="AF58" i="11"/>
  <c r="AB58" i="11"/>
  <c r="S58" i="11"/>
  <c r="T58" i="11"/>
  <c r="Q58" i="11"/>
  <c r="N58" i="11"/>
  <c r="Y58" i="11"/>
  <c r="AD57" i="11"/>
  <c r="AB57" i="11"/>
  <c r="AE57" i="11"/>
  <c r="AF57" i="11" s="1"/>
  <c r="AD56" i="11"/>
  <c r="AF56" i="11"/>
  <c r="AB56" i="11"/>
  <c r="S56" i="11"/>
  <c r="Q56" i="11"/>
  <c r="N56" i="11"/>
  <c r="AF55" i="11"/>
  <c r="AD55" i="11"/>
  <c r="AB55" i="11"/>
  <c r="AE55" i="11"/>
  <c r="T55" i="11"/>
  <c r="AD54" i="11"/>
  <c r="AF54" i="11"/>
  <c r="AB54" i="11"/>
  <c r="S54" i="11"/>
  <c r="Q54" i="11"/>
  <c r="N54" i="11"/>
  <c r="AF53" i="11"/>
  <c r="AD53" i="11"/>
  <c r="AB53" i="11"/>
  <c r="AE53" i="11"/>
  <c r="AD52" i="11"/>
  <c r="AF52" i="11"/>
  <c r="AB52" i="11"/>
  <c r="S52" i="11"/>
  <c r="Q52" i="11"/>
  <c r="N52" i="11"/>
  <c r="AF51" i="11"/>
  <c r="AD51" i="11"/>
  <c r="AB51" i="11"/>
  <c r="AE51" i="11"/>
  <c r="T51" i="11"/>
  <c r="AD50" i="11"/>
  <c r="AB50" i="11"/>
  <c r="S50" i="11"/>
  <c r="Q50" i="11"/>
  <c r="N50" i="11"/>
  <c r="Y50" i="11"/>
  <c r="AF49" i="11"/>
  <c r="AD49" i="11"/>
  <c r="AB49" i="11"/>
  <c r="AE49" i="11"/>
  <c r="AD48" i="11"/>
  <c r="AF48" i="11"/>
  <c r="AB48" i="11"/>
  <c r="S48" i="11"/>
  <c r="Q48" i="11"/>
  <c r="N48" i="11"/>
  <c r="AF47" i="11"/>
  <c r="AD47" i="11"/>
  <c r="AB47" i="11"/>
  <c r="AE47" i="11"/>
  <c r="T47" i="11"/>
  <c r="AD46" i="11"/>
  <c r="AF46" i="11"/>
  <c r="AB46" i="11"/>
  <c r="S46" i="11"/>
  <c r="T46" i="11"/>
  <c r="Q46" i="11"/>
  <c r="N46" i="11"/>
  <c r="Y46" i="11"/>
  <c r="AF45" i="11"/>
  <c r="AD45" i="11"/>
  <c r="AB45" i="11"/>
  <c r="AE45" i="11"/>
  <c r="AD44" i="11"/>
  <c r="AF44" i="11"/>
  <c r="AB44" i="11"/>
  <c r="S44" i="11"/>
  <c r="Q44" i="11"/>
  <c r="N44" i="11"/>
  <c r="AF43" i="11"/>
  <c r="AD43" i="11"/>
  <c r="AB43" i="11"/>
  <c r="AE43" i="11"/>
  <c r="T43" i="11"/>
  <c r="AD42" i="11"/>
  <c r="AF42" i="11"/>
  <c r="AB42" i="11"/>
  <c r="S42" i="11"/>
  <c r="T42" i="11"/>
  <c r="Q42" i="11"/>
  <c r="N42" i="11"/>
  <c r="Y42" i="11"/>
  <c r="AD41" i="11"/>
  <c r="AB41" i="11"/>
  <c r="AE41" i="11"/>
  <c r="AF41" i="11" s="1"/>
  <c r="T41" i="11"/>
  <c r="Q41" i="11"/>
  <c r="AD40" i="11"/>
  <c r="AF40" i="11"/>
  <c r="AB40" i="11"/>
  <c r="S40" i="11"/>
  <c r="T40" i="11"/>
  <c r="Q40" i="11"/>
  <c r="N40" i="11"/>
  <c r="Y40" i="11"/>
  <c r="AD39" i="11"/>
  <c r="AB39" i="11"/>
  <c r="T39" i="11"/>
  <c r="S39" i="11"/>
  <c r="Y39" i="11"/>
  <c r="AF38" i="11"/>
  <c r="AD38" i="11"/>
  <c r="AE38" i="11"/>
  <c r="AB38" i="11"/>
  <c r="T38" i="11"/>
  <c r="S38" i="11"/>
  <c r="U38" i="11"/>
  <c r="Q38" i="11"/>
  <c r="N38" i="11"/>
  <c r="Y38" i="11"/>
  <c r="AF37" i="11"/>
  <c r="AD37" i="11"/>
  <c r="AB37" i="11"/>
  <c r="AE37" i="11"/>
  <c r="T37" i="11"/>
  <c r="AD36" i="11"/>
  <c r="AF36" i="11"/>
  <c r="AB36" i="11"/>
  <c r="S36" i="11"/>
  <c r="T36" i="11"/>
  <c r="Q36" i="11"/>
  <c r="N36" i="11"/>
  <c r="Y36" i="11"/>
  <c r="AF35" i="11"/>
  <c r="AD35" i="11"/>
  <c r="AB35" i="11"/>
  <c r="AE35" i="11"/>
  <c r="T35" i="11"/>
  <c r="AD34" i="11"/>
  <c r="AF34" i="11"/>
  <c r="AB34" i="11"/>
  <c r="S34" i="11"/>
  <c r="Q34" i="11"/>
  <c r="N34" i="11"/>
  <c r="AF33" i="11"/>
  <c r="AD33" i="11"/>
  <c r="AB33" i="11"/>
  <c r="AE33" i="11"/>
  <c r="T33" i="11"/>
  <c r="AD32" i="11"/>
  <c r="AF32" i="11"/>
  <c r="AB32" i="11"/>
  <c r="S32" i="11"/>
  <c r="T32" i="11"/>
  <c r="Q32" i="11"/>
  <c r="N32" i="11"/>
  <c r="Y32" i="11"/>
  <c r="AF31" i="11"/>
  <c r="AD31" i="11"/>
  <c r="AB31" i="11"/>
  <c r="AE31" i="11"/>
  <c r="T31" i="11"/>
  <c r="Q31" i="11"/>
  <c r="AD30" i="11"/>
  <c r="AF30" i="11"/>
  <c r="AB30" i="11"/>
  <c r="S30" i="11"/>
  <c r="T30" i="11"/>
  <c r="Q30" i="11"/>
  <c r="N30" i="11"/>
  <c r="Y30" i="11"/>
  <c r="AF29" i="11"/>
  <c r="AD29" i="11"/>
  <c r="AB29" i="11"/>
  <c r="AE29" i="11"/>
  <c r="AD28" i="11"/>
  <c r="AF28" i="11"/>
  <c r="AB28" i="11"/>
  <c r="S28" i="11"/>
  <c r="Q28" i="11"/>
  <c r="N28" i="11"/>
  <c r="AF27" i="11"/>
  <c r="AD27" i="11"/>
  <c r="AB27" i="11"/>
  <c r="AE27" i="11"/>
  <c r="T27" i="11"/>
  <c r="AD26" i="11"/>
  <c r="AB26" i="11"/>
  <c r="S26" i="11"/>
  <c r="T26" i="11"/>
  <c r="Q26" i="11"/>
  <c r="N26" i="11"/>
  <c r="Y26" i="11"/>
  <c r="AF25" i="11"/>
  <c r="AD25" i="11"/>
  <c r="AB25" i="11"/>
  <c r="AE25" i="11"/>
  <c r="AD24" i="11"/>
  <c r="AB24" i="11"/>
  <c r="S24" i="11"/>
  <c r="Q24" i="11"/>
  <c r="N24" i="11"/>
  <c r="AF23" i="11"/>
  <c r="AB23" i="11"/>
  <c r="AD23" i="11"/>
  <c r="T23" i="11"/>
  <c r="AD22" i="11"/>
  <c r="AF22" i="11"/>
  <c r="AB22" i="11"/>
  <c r="S22" i="11"/>
  <c r="Q22" i="11"/>
  <c r="N22" i="11"/>
  <c r="AF21" i="11"/>
  <c r="AB21" i="11"/>
  <c r="AD21" i="11"/>
  <c r="T21" i="11"/>
  <c r="AD20" i="11"/>
  <c r="AB20" i="11"/>
  <c r="S20" i="11"/>
  <c r="T20" i="11"/>
  <c r="Q20" i="11"/>
  <c r="N20" i="11"/>
  <c r="Y20" i="11"/>
  <c r="AF19" i="11"/>
  <c r="AB19" i="11"/>
  <c r="AD19" i="11"/>
  <c r="T19" i="11"/>
  <c r="AD18" i="11"/>
  <c r="AF18" i="11"/>
  <c r="AB18" i="11"/>
  <c r="S18" i="11"/>
  <c r="T18" i="11"/>
  <c r="Q18" i="11"/>
  <c r="N18" i="11"/>
  <c r="Y18" i="11"/>
  <c r="AF17" i="11"/>
  <c r="AB17" i="11"/>
  <c r="AD17" i="11"/>
  <c r="AD16" i="11"/>
  <c r="AF16" i="11"/>
  <c r="AB16" i="11"/>
  <c r="S16" i="11"/>
  <c r="Q16" i="11"/>
  <c r="N16" i="11"/>
  <c r="AF15" i="11"/>
  <c r="AB15" i="11"/>
  <c r="AD15" i="11"/>
  <c r="T15" i="11"/>
  <c r="AD14" i="11"/>
  <c r="AF14" i="11"/>
  <c r="AB14" i="11"/>
  <c r="S14" i="11"/>
  <c r="Q14" i="11"/>
  <c r="N14" i="11"/>
  <c r="AF13" i="11"/>
  <c r="AB13" i="11"/>
  <c r="AD13" i="11"/>
  <c r="T13" i="11"/>
  <c r="AD12" i="11"/>
  <c r="AF12" i="11"/>
  <c r="AB12" i="11"/>
  <c r="S12" i="11"/>
  <c r="T12" i="11"/>
  <c r="Q12" i="11"/>
  <c r="N12" i="11"/>
  <c r="Y12" i="11"/>
  <c r="AF11" i="11"/>
  <c r="AB11" i="11"/>
  <c r="AD11" i="11"/>
  <c r="T11" i="11"/>
  <c r="AD10" i="11"/>
  <c r="AF10" i="11"/>
  <c r="AB10" i="11"/>
  <c r="S10" i="11"/>
  <c r="T10" i="11"/>
  <c r="Q10" i="11"/>
  <c r="N10" i="11"/>
  <c r="Y10" i="11"/>
  <c r="AD9" i="11"/>
  <c r="AB9" i="11"/>
  <c r="Y9" i="11"/>
  <c r="T9" i="11"/>
  <c r="Q9" i="11"/>
  <c r="S9" i="11"/>
  <c r="N9" i="11"/>
  <c r="AB8" i="11"/>
  <c r="AF8" i="11"/>
  <c r="S8" i="11"/>
  <c r="Q8" i="11"/>
  <c r="Y8" i="11"/>
  <c r="AC99" i="11"/>
  <c r="Y7" i="11"/>
  <c r="Q7" i="11"/>
  <c r="N7" i="11"/>
  <c r="I99" i="11"/>
  <c r="B6" i="11"/>
  <c r="C6" i="11" s="1"/>
  <c r="D6" i="11" s="1"/>
  <c r="E6" i="11" s="1"/>
  <c r="F6" i="11" s="1"/>
  <c r="G6" i="11" s="1"/>
  <c r="H6" i="11" s="1"/>
  <c r="I6" i="11" s="1"/>
  <c r="J6" i="11" s="1"/>
  <c r="K6" i="11" s="1"/>
  <c r="AA5" i="16" l="1"/>
  <c r="AD6" i="17"/>
  <c r="AD5" i="17"/>
  <c r="AB6" i="16"/>
  <c r="AC6" i="16" s="1"/>
  <c r="AF5" i="16"/>
  <c r="AB5" i="16"/>
  <c r="AF7" i="15"/>
  <c r="AF99" i="15"/>
  <c r="AB99" i="15"/>
  <c r="AD99" i="15"/>
  <c r="U6" i="15"/>
  <c r="V6" i="15" s="1"/>
  <c r="W6" i="15" s="1"/>
  <c r="X6" i="15" s="1"/>
  <c r="Y6" i="15" s="1"/>
  <c r="Z6" i="15" s="1"/>
  <c r="AA6" i="15" s="1"/>
  <c r="U5" i="15"/>
  <c r="S6" i="14"/>
  <c r="T6" i="14" s="1"/>
  <c r="S5" i="14"/>
  <c r="AB98" i="13"/>
  <c r="AB97" i="13"/>
  <c r="AB96" i="13"/>
  <c r="AB95" i="13"/>
  <c r="AB94" i="13"/>
  <c r="AB93" i="13"/>
  <c r="AB92" i="13"/>
  <c r="AB91" i="13"/>
  <c r="AB90" i="13"/>
  <c r="AB89" i="13"/>
  <c r="AB88" i="13"/>
  <c r="AB87" i="13"/>
  <c r="AB86" i="13"/>
  <c r="AB85" i="13"/>
  <c r="AB84" i="13"/>
  <c r="AB83" i="13"/>
  <c r="AB82" i="13"/>
  <c r="AB80" i="13"/>
  <c r="AB79" i="13"/>
  <c r="AB76" i="13"/>
  <c r="AB75" i="13"/>
  <c r="AB74" i="13"/>
  <c r="AB73" i="13"/>
  <c r="AB72" i="13"/>
  <c r="AB71" i="13"/>
  <c r="AB70" i="13"/>
  <c r="AB69" i="13"/>
  <c r="AB68" i="13"/>
  <c r="AB67" i="13"/>
  <c r="AB66" i="13"/>
  <c r="AB65" i="13"/>
  <c r="AB64" i="13"/>
  <c r="AB63" i="13"/>
  <c r="AB62" i="13"/>
  <c r="AB61" i="13"/>
  <c r="AB60" i="13"/>
  <c r="AB59" i="13"/>
  <c r="AB58" i="13"/>
  <c r="AB57" i="13"/>
  <c r="AB56" i="13"/>
  <c r="AB55" i="13"/>
  <c r="AB54" i="13"/>
  <c r="AB53" i="13"/>
  <c r="AB52" i="13"/>
  <c r="AB51" i="13"/>
  <c r="AB50" i="13"/>
  <c r="AB49" i="13"/>
  <c r="AB48" i="13"/>
  <c r="AE99" i="13"/>
  <c r="AF99" i="13" s="1"/>
  <c r="T99" i="13"/>
  <c r="AB46" i="13"/>
  <c r="AB45" i="13"/>
  <c r="AB43" i="13"/>
  <c r="AB42" i="13"/>
  <c r="AB41" i="13"/>
  <c r="AB40" i="13"/>
  <c r="AB39" i="13"/>
  <c r="AB37" i="13"/>
  <c r="AB36" i="13"/>
  <c r="AB35" i="13"/>
  <c r="AB34" i="13"/>
  <c r="AB33" i="13"/>
  <c r="AB32" i="13"/>
  <c r="AB30" i="13"/>
  <c r="AB29" i="13"/>
  <c r="AB28" i="13"/>
  <c r="AB27" i="13"/>
  <c r="AB26" i="13"/>
  <c r="AB25" i="13"/>
  <c r="AB24" i="13"/>
  <c r="AB23" i="13"/>
  <c r="AB22" i="13"/>
  <c r="AB21" i="13"/>
  <c r="AB20" i="13"/>
  <c r="AB19" i="13"/>
  <c r="AB18" i="13"/>
  <c r="AB17" i="13"/>
  <c r="AB16" i="13"/>
  <c r="AB15" i="13"/>
  <c r="AB14" i="13"/>
  <c r="AB13" i="13"/>
  <c r="AB12" i="13"/>
  <c r="AB11" i="13"/>
  <c r="AB10" i="13"/>
  <c r="AB8" i="13"/>
  <c r="Q6" i="13"/>
  <c r="R6" i="13" s="1"/>
  <c r="Q5" i="13"/>
  <c r="AE99" i="12"/>
  <c r="AF99" i="12" s="1"/>
  <c r="AF7" i="12"/>
  <c r="T99" i="12"/>
  <c r="U99" i="12" s="1"/>
  <c r="Q6" i="12"/>
  <c r="R6" i="12" s="1"/>
  <c r="Q5" i="12"/>
  <c r="N23" i="11"/>
  <c r="Y23" i="11"/>
  <c r="N35" i="11"/>
  <c r="Y35" i="11"/>
  <c r="N65" i="11"/>
  <c r="Y65" i="11"/>
  <c r="Z99" i="11"/>
  <c r="T8" i="11"/>
  <c r="U8" i="11" s="1"/>
  <c r="U9" i="11"/>
  <c r="H99" i="11"/>
  <c r="P99" i="11"/>
  <c r="T7" i="11"/>
  <c r="X99" i="11"/>
  <c r="AB7" i="11"/>
  <c r="N8" i="11"/>
  <c r="AD8" i="11"/>
  <c r="AE9" i="11"/>
  <c r="AF9" i="11" s="1"/>
  <c r="N13" i="11"/>
  <c r="Y13" i="11"/>
  <c r="U15" i="11"/>
  <c r="Q15" i="11"/>
  <c r="S15" i="11"/>
  <c r="Y16" i="11"/>
  <c r="T16" i="11"/>
  <c r="U16" i="11" s="1"/>
  <c r="N21" i="11"/>
  <c r="Y21" i="11"/>
  <c r="U23" i="11"/>
  <c r="Q23" i="11"/>
  <c r="S23" i="11"/>
  <c r="Y24" i="11"/>
  <c r="T24" i="11"/>
  <c r="N27" i="11"/>
  <c r="Y27" i="11"/>
  <c r="Y28" i="11"/>
  <c r="T28" i="11"/>
  <c r="U28" i="11" s="1"/>
  <c r="N31" i="11"/>
  <c r="Y31" i="11"/>
  <c r="U35" i="11"/>
  <c r="Q35" i="11"/>
  <c r="S35" i="11"/>
  <c r="Q53" i="11"/>
  <c r="S53" i="11"/>
  <c r="T53" i="11"/>
  <c r="U53" i="11" s="1"/>
  <c r="N68" i="11"/>
  <c r="Y68" i="11"/>
  <c r="Q17" i="11"/>
  <c r="S17" i="11"/>
  <c r="Q49" i="11"/>
  <c r="S49" i="11"/>
  <c r="T49" i="11"/>
  <c r="U49" i="11" s="1"/>
  <c r="R99" i="11"/>
  <c r="U11" i="11"/>
  <c r="Q11" i="11"/>
  <c r="S11" i="11"/>
  <c r="N17" i="11"/>
  <c r="Y17" i="11"/>
  <c r="U19" i="11"/>
  <c r="Q19" i="11"/>
  <c r="S19" i="11"/>
  <c r="N25" i="11"/>
  <c r="Y25" i="11"/>
  <c r="N29" i="11"/>
  <c r="Y29" i="11"/>
  <c r="U33" i="11"/>
  <c r="Q33" i="11"/>
  <c r="S33" i="11"/>
  <c r="U37" i="11"/>
  <c r="Q37" i="11"/>
  <c r="S37" i="11"/>
  <c r="Q45" i="11"/>
  <c r="S45" i="11"/>
  <c r="T45" i="11"/>
  <c r="U45" i="11" s="1"/>
  <c r="N61" i="11"/>
  <c r="Y61" i="11"/>
  <c r="AB74" i="11"/>
  <c r="AD74" i="11"/>
  <c r="AE74" i="11"/>
  <c r="AF74" i="11" s="1"/>
  <c r="AE8" i="11"/>
  <c r="N15" i="11"/>
  <c r="Y15" i="11"/>
  <c r="Q25" i="11"/>
  <c r="S25" i="11"/>
  <c r="Q29" i="11"/>
  <c r="S29" i="11"/>
  <c r="J99" i="11"/>
  <c r="V99" i="11"/>
  <c r="AD7" i="11"/>
  <c r="K99" i="11"/>
  <c r="O99" i="11"/>
  <c r="Q99" i="11" s="1"/>
  <c r="S7" i="11"/>
  <c r="W99" i="11"/>
  <c r="AA99" i="11"/>
  <c r="AE7" i="11"/>
  <c r="N11" i="11"/>
  <c r="Y11" i="11"/>
  <c r="U13" i="11"/>
  <c r="Q13" i="11"/>
  <c r="S13" i="11"/>
  <c r="Y14" i="11"/>
  <c r="T14" i="11"/>
  <c r="U14" i="11" s="1"/>
  <c r="T17" i="11"/>
  <c r="U17" i="11" s="1"/>
  <c r="N19" i="11"/>
  <c r="Y19" i="11"/>
  <c r="U21" i="11"/>
  <c r="Q21" i="11"/>
  <c r="S21" i="11"/>
  <c r="Y22" i="11"/>
  <c r="T22" i="11"/>
  <c r="U22" i="11" s="1"/>
  <c r="T25" i="11"/>
  <c r="U25" i="11" s="1"/>
  <c r="U27" i="11"/>
  <c r="Q27" i="11"/>
  <c r="S27" i="11"/>
  <c r="T29" i="11"/>
  <c r="U29" i="11" s="1"/>
  <c r="U31" i="11"/>
  <c r="S31" i="11"/>
  <c r="N33" i="11"/>
  <c r="Y33" i="11"/>
  <c r="Y34" i="11"/>
  <c r="T34" i="11"/>
  <c r="N37" i="11"/>
  <c r="Y37" i="11"/>
  <c r="N41" i="11"/>
  <c r="Y41" i="11"/>
  <c r="Q57" i="11"/>
  <c r="S57" i="11"/>
  <c r="T57" i="11"/>
  <c r="U57" i="11" s="1"/>
  <c r="U10" i="11"/>
  <c r="AE11" i="11"/>
  <c r="U12" i="11"/>
  <c r="AE13" i="11"/>
  <c r="AE15" i="11"/>
  <c r="AE17" i="11"/>
  <c r="U18" i="11"/>
  <c r="AE19" i="11"/>
  <c r="U20" i="11"/>
  <c r="AE21" i="11"/>
  <c r="AE23" i="11"/>
  <c r="U24" i="11"/>
  <c r="U26" i="11"/>
  <c r="U30" i="11"/>
  <c r="U32" i="11"/>
  <c r="U34" i="11"/>
  <c r="U36" i="11"/>
  <c r="N39" i="11"/>
  <c r="AE39" i="11"/>
  <c r="AF39" i="11" s="1"/>
  <c r="U41" i="11"/>
  <c r="S41" i="11"/>
  <c r="N47" i="11"/>
  <c r="Y47" i="11"/>
  <c r="Y48" i="11"/>
  <c r="T48" i="11"/>
  <c r="N51" i="11"/>
  <c r="Y51" i="11"/>
  <c r="Y52" i="11"/>
  <c r="T52" i="11"/>
  <c r="U52" i="11" s="1"/>
  <c r="N55" i="11"/>
  <c r="Y55" i="11"/>
  <c r="Y56" i="11"/>
  <c r="T56" i="11"/>
  <c r="U56" i="11" s="1"/>
  <c r="Q61" i="11"/>
  <c r="S61" i="11"/>
  <c r="Q65" i="11"/>
  <c r="S65" i="11"/>
  <c r="AF78" i="11"/>
  <c r="AD78" i="11"/>
  <c r="AE78" i="11"/>
  <c r="AE10" i="11"/>
  <c r="AE12" i="11"/>
  <c r="AE14" i="11"/>
  <c r="AE16" i="11"/>
  <c r="AE18" i="11"/>
  <c r="AE20" i="11"/>
  <c r="AF20" i="11" s="1"/>
  <c r="AE22" i="11"/>
  <c r="AE24" i="11"/>
  <c r="AF24" i="11" s="1"/>
  <c r="AE26" i="11"/>
  <c r="AF26" i="11" s="1"/>
  <c r="AE28" i="11"/>
  <c r="AE30" i="11"/>
  <c r="AE32" i="11"/>
  <c r="AE34" i="11"/>
  <c r="AE36" i="11"/>
  <c r="U39" i="11"/>
  <c r="U43" i="11"/>
  <c r="Q43" i="11"/>
  <c r="S43" i="11"/>
  <c r="N45" i="11"/>
  <c r="Y45" i="11"/>
  <c r="N49" i="11"/>
  <c r="Y49" i="11"/>
  <c r="T50" i="11"/>
  <c r="U50" i="11" s="1"/>
  <c r="N53" i="11"/>
  <c r="Y53" i="11"/>
  <c r="Y54" i="11"/>
  <c r="T54" i="11"/>
  <c r="U54" i="11" s="1"/>
  <c r="N57" i="11"/>
  <c r="Y57" i="11"/>
  <c r="U59" i="11"/>
  <c r="Q59" i="11"/>
  <c r="S59" i="11"/>
  <c r="T61" i="11"/>
  <c r="U61" i="11" s="1"/>
  <c r="U63" i="11"/>
  <c r="Q63" i="11"/>
  <c r="S63" i="11"/>
  <c r="T65" i="11"/>
  <c r="U65" i="11" s="1"/>
  <c r="U67" i="11"/>
  <c r="Q67" i="11"/>
  <c r="S67" i="11"/>
  <c r="Q39" i="11"/>
  <c r="AE40" i="11"/>
  <c r="N43" i="11"/>
  <c r="Y43" i="11"/>
  <c r="Y44" i="11"/>
  <c r="T44" i="11"/>
  <c r="U47" i="11"/>
  <c r="Q47" i="11"/>
  <c r="S47" i="11"/>
  <c r="U51" i="11"/>
  <c r="Q51" i="11"/>
  <c r="S51" i="11"/>
  <c r="U55" i="11"/>
  <c r="Q55" i="11"/>
  <c r="S55" i="11"/>
  <c r="N59" i="11"/>
  <c r="Y59" i="11"/>
  <c r="Y60" i="11"/>
  <c r="N63" i="11"/>
  <c r="Y63" i="11"/>
  <c r="Y64" i="11"/>
  <c r="T64" i="11"/>
  <c r="N67" i="11"/>
  <c r="Y67" i="11"/>
  <c r="AF86" i="11"/>
  <c r="AD86" i="11"/>
  <c r="AE86" i="11"/>
  <c r="AF90" i="11"/>
  <c r="AD90" i="11"/>
  <c r="AE90" i="11"/>
  <c r="U40" i="11"/>
  <c r="U42" i="11"/>
  <c r="U44" i="11"/>
  <c r="U46" i="11"/>
  <c r="U48" i="11"/>
  <c r="U58" i="11"/>
  <c r="U60" i="11"/>
  <c r="U62" i="11"/>
  <c r="U64" i="11"/>
  <c r="U66" i="11"/>
  <c r="N70" i="11"/>
  <c r="U70" i="11"/>
  <c r="Y70" i="11"/>
  <c r="T71" i="11"/>
  <c r="U71" i="11" s="1"/>
  <c r="AE73" i="11"/>
  <c r="AE77" i="11"/>
  <c r="AB84" i="11"/>
  <c r="AD84" i="11"/>
  <c r="AE85" i="11"/>
  <c r="AE89" i="11"/>
  <c r="AF94" i="11"/>
  <c r="AD94" i="11"/>
  <c r="AE42" i="11"/>
  <c r="AE44" i="11"/>
  <c r="AE46" i="11"/>
  <c r="AE48" i="11"/>
  <c r="AE50" i="11"/>
  <c r="AF50" i="11" s="1"/>
  <c r="AE52" i="11"/>
  <c r="AE54" i="11"/>
  <c r="AE56" i="11"/>
  <c r="AE58" i="11"/>
  <c r="AE60" i="11"/>
  <c r="AF60" i="11" s="1"/>
  <c r="AE62" i="11"/>
  <c r="S64" i="11"/>
  <c r="AE64" i="11"/>
  <c r="S66" i="11"/>
  <c r="AE68" i="11"/>
  <c r="AE69" i="11"/>
  <c r="AF70" i="11"/>
  <c r="AE71" i="11"/>
  <c r="AD71" i="11"/>
  <c r="AF71" i="11"/>
  <c r="AF76" i="11"/>
  <c r="AD76" i="11"/>
  <c r="AE79" i="11"/>
  <c r="AF82" i="11"/>
  <c r="AD82" i="11"/>
  <c r="AE84" i="11"/>
  <c r="AF84" i="11" s="1"/>
  <c r="AE87" i="11"/>
  <c r="AE91" i="11"/>
  <c r="AB92" i="11"/>
  <c r="AE94" i="11"/>
  <c r="AF96" i="11"/>
  <c r="AD96" i="11"/>
  <c r="AF68" i="11"/>
  <c r="AF72" i="11"/>
  <c r="AD72" i="11"/>
  <c r="AF80" i="11"/>
  <c r="AD80" i="11"/>
  <c r="AE83" i="11"/>
  <c r="AF88" i="11"/>
  <c r="AD88" i="11"/>
  <c r="AF92" i="11"/>
  <c r="AD92" i="11"/>
  <c r="AE93" i="11"/>
  <c r="M99" i="11"/>
  <c r="AF98" i="11"/>
  <c r="AD98" i="11"/>
  <c r="N72" i="11"/>
  <c r="AF73" i="11"/>
  <c r="N74" i="11"/>
  <c r="AF75" i="11"/>
  <c r="N76" i="11"/>
  <c r="AF77" i="11"/>
  <c r="N78" i="11"/>
  <c r="AF79" i="11"/>
  <c r="N80" i="11"/>
  <c r="AF81" i="11"/>
  <c r="N82" i="11"/>
  <c r="AF83" i="11"/>
  <c r="N84" i="11"/>
  <c r="AF85" i="11"/>
  <c r="N86" i="11"/>
  <c r="AF87" i="11"/>
  <c r="N88" i="11"/>
  <c r="AF89" i="11"/>
  <c r="N90" i="11"/>
  <c r="AF91" i="11"/>
  <c r="N92" i="11"/>
  <c r="T93" i="11"/>
  <c r="U93" i="11" s="1"/>
  <c r="AF93" i="11"/>
  <c r="N94" i="11"/>
  <c r="AF95" i="11"/>
  <c r="N96" i="11"/>
  <c r="T97" i="11"/>
  <c r="U97" i="11" s="1"/>
  <c r="AF97" i="11"/>
  <c r="N98" i="11"/>
  <c r="AD73" i="11"/>
  <c r="T74" i="11"/>
  <c r="U74" i="11" s="1"/>
  <c r="AD75" i="11"/>
  <c r="T76" i="11"/>
  <c r="U76" i="11" s="1"/>
  <c r="AD77" i="11"/>
  <c r="T78" i="11"/>
  <c r="AD79" i="11"/>
  <c r="T80" i="11"/>
  <c r="U80" i="11" s="1"/>
  <c r="AD81" i="11"/>
  <c r="T82" i="11"/>
  <c r="U82" i="11" s="1"/>
  <c r="AD83" i="11"/>
  <c r="T84" i="11"/>
  <c r="U84" i="11" s="1"/>
  <c r="AD85" i="11"/>
  <c r="T86" i="11"/>
  <c r="U86" i="11" s="1"/>
  <c r="AD87" i="11"/>
  <c r="T88" i="11"/>
  <c r="U88" i="11" s="1"/>
  <c r="AD89" i="11"/>
  <c r="T90" i="11"/>
  <c r="U90" i="11" s="1"/>
  <c r="AD91" i="11"/>
  <c r="T92" i="11"/>
  <c r="U92" i="11" s="1"/>
  <c r="AD93" i="11"/>
  <c r="AD95" i="11"/>
  <c r="T96" i="11"/>
  <c r="U96" i="11" s="1"/>
  <c r="AD97" i="11"/>
  <c r="T98" i="11"/>
  <c r="U98" i="11" s="1"/>
  <c r="N4" i="11"/>
  <c r="L6" i="11"/>
  <c r="M6" i="11" s="1"/>
  <c r="N6" i="11" s="1"/>
  <c r="O6" i="11" s="1"/>
  <c r="P6" i="11" s="1"/>
  <c r="AF98" i="10"/>
  <c r="AB98" i="10"/>
  <c r="U98" i="10"/>
  <c r="Q98" i="10"/>
  <c r="Y98" i="10"/>
  <c r="AF97" i="10"/>
  <c r="AB97" i="10"/>
  <c r="U97" i="10"/>
  <c r="Q97" i="10"/>
  <c r="Y97" i="10"/>
  <c r="AF96" i="10"/>
  <c r="AB96" i="10"/>
  <c r="U96" i="10"/>
  <c r="Q96" i="10"/>
  <c r="Y96" i="10"/>
  <c r="AB95" i="10"/>
  <c r="U95" i="10"/>
  <c r="Q95" i="10"/>
  <c r="Y95" i="10"/>
  <c r="AF94" i="10"/>
  <c r="AB94" i="10"/>
  <c r="Q94" i="10"/>
  <c r="M99" i="10"/>
  <c r="L99" i="10"/>
  <c r="Y94" i="10"/>
  <c r="AF93" i="10"/>
  <c r="AB93" i="10"/>
  <c r="Q93" i="10"/>
  <c r="AF92" i="10"/>
  <c r="AB92" i="10"/>
  <c r="Q92" i="10"/>
  <c r="Y92" i="10"/>
  <c r="AB91" i="10"/>
  <c r="Q91" i="10"/>
  <c r="Y91" i="10"/>
  <c r="AF90" i="10"/>
  <c r="AB90" i="10"/>
  <c r="Q90" i="10"/>
  <c r="Y90" i="10"/>
  <c r="AF89" i="10"/>
  <c r="AB89" i="10"/>
  <c r="Q89" i="10"/>
  <c r="Y89" i="10"/>
  <c r="AF88" i="10"/>
  <c r="AB88" i="10"/>
  <c r="Q88" i="10"/>
  <c r="Y88" i="10"/>
  <c r="AF87" i="10"/>
  <c r="AB87" i="10"/>
  <c r="Q87" i="10"/>
  <c r="Y87" i="10"/>
  <c r="AF86" i="10"/>
  <c r="AB86" i="10"/>
  <c r="Q86" i="10"/>
  <c r="Y86" i="10"/>
  <c r="AF85" i="10"/>
  <c r="AB85" i="10"/>
  <c r="Q85" i="10"/>
  <c r="Y85" i="10"/>
  <c r="AF84" i="10"/>
  <c r="AB84" i="10"/>
  <c r="Q84" i="10"/>
  <c r="Y84" i="10"/>
  <c r="AF83" i="10"/>
  <c r="AB83" i="10"/>
  <c r="Q83" i="10"/>
  <c r="Y83" i="10"/>
  <c r="AF82" i="10"/>
  <c r="AB82" i="10"/>
  <c r="Q82" i="10"/>
  <c r="Y82" i="10"/>
  <c r="AF81" i="10"/>
  <c r="AB81" i="10"/>
  <c r="Q81" i="10"/>
  <c r="Y81" i="10"/>
  <c r="AB80" i="10"/>
  <c r="Q80" i="10"/>
  <c r="Y80" i="10"/>
  <c r="AF79" i="10"/>
  <c r="AB79" i="10"/>
  <c r="Q79" i="10"/>
  <c r="Y79" i="10"/>
  <c r="AF78" i="10"/>
  <c r="AB78" i="10"/>
  <c r="Q78" i="10"/>
  <c r="Y78" i="10"/>
  <c r="AF77" i="10"/>
  <c r="AB77" i="10"/>
  <c r="Q77" i="10"/>
  <c r="Y77" i="10"/>
  <c r="AF76" i="10"/>
  <c r="AB76" i="10"/>
  <c r="Q76" i="10"/>
  <c r="Y76" i="10"/>
  <c r="AF75" i="10"/>
  <c r="AB75" i="10"/>
  <c r="Q75" i="10"/>
  <c r="Y75" i="10"/>
  <c r="AF74" i="10"/>
  <c r="AB74" i="10"/>
  <c r="Q74" i="10"/>
  <c r="Y74" i="10"/>
  <c r="AB73" i="10"/>
  <c r="Q73" i="10"/>
  <c r="Y73" i="10"/>
  <c r="AF72" i="10"/>
  <c r="AB72" i="10"/>
  <c r="Q72" i="10"/>
  <c r="Y72" i="10"/>
  <c r="AF71" i="10"/>
  <c r="AB71" i="10"/>
  <c r="Q71" i="10"/>
  <c r="Y71" i="10"/>
  <c r="AF70" i="10"/>
  <c r="AB70" i="10"/>
  <c r="Q70" i="10"/>
  <c r="Y70" i="10"/>
  <c r="AF69" i="10"/>
  <c r="AB69" i="10"/>
  <c r="Q69" i="10"/>
  <c r="Y69" i="10"/>
  <c r="AF68" i="10"/>
  <c r="AB68" i="10"/>
  <c r="Q68" i="10"/>
  <c r="Y68" i="10"/>
  <c r="AF67" i="10"/>
  <c r="AB67" i="10"/>
  <c r="Q67" i="10"/>
  <c r="Y67" i="10"/>
  <c r="AF66" i="10"/>
  <c r="AB66" i="10"/>
  <c r="Q66" i="10"/>
  <c r="Y66" i="10"/>
  <c r="AB65" i="10"/>
  <c r="Q65" i="10"/>
  <c r="Y65" i="10"/>
  <c r="AF64" i="10"/>
  <c r="AB64" i="10"/>
  <c r="Q64" i="10"/>
  <c r="Y64" i="10"/>
  <c r="AF63" i="10"/>
  <c r="AB63" i="10"/>
  <c r="Q63" i="10"/>
  <c r="Y63" i="10"/>
  <c r="AF62" i="10"/>
  <c r="AB62" i="10"/>
  <c r="Q62" i="10"/>
  <c r="Y62" i="10"/>
  <c r="AF61" i="10"/>
  <c r="AB61" i="10"/>
  <c r="Q61" i="10"/>
  <c r="Y61" i="10"/>
  <c r="AF60" i="10"/>
  <c r="AB60" i="10"/>
  <c r="Q60" i="10"/>
  <c r="Y60" i="10"/>
  <c r="AF59" i="10"/>
  <c r="AB59" i="10"/>
  <c r="Q59" i="10"/>
  <c r="Y59" i="10"/>
  <c r="AF58" i="10"/>
  <c r="AB58" i="10"/>
  <c r="Q58" i="10"/>
  <c r="Y58" i="10"/>
  <c r="AF57" i="10"/>
  <c r="AB57" i="10"/>
  <c r="Q57" i="10"/>
  <c r="Y57" i="10"/>
  <c r="AF56" i="10"/>
  <c r="AB56" i="10"/>
  <c r="Q56" i="10"/>
  <c r="Y56" i="10"/>
  <c r="AF55" i="10"/>
  <c r="AB55" i="10"/>
  <c r="Q55" i="10"/>
  <c r="Y55" i="10"/>
  <c r="AF54" i="10"/>
  <c r="AB54" i="10"/>
  <c r="Q54" i="10"/>
  <c r="Y54" i="10"/>
  <c r="AF53" i="10"/>
  <c r="AB53" i="10"/>
  <c r="Q53" i="10"/>
  <c r="Y53" i="10"/>
  <c r="AF52" i="10"/>
  <c r="AB52" i="10"/>
  <c r="Q52" i="10"/>
  <c r="Y52" i="10"/>
  <c r="AF51" i="10"/>
  <c r="AB51" i="10"/>
  <c r="Q51" i="10"/>
  <c r="Y51" i="10"/>
  <c r="AF50" i="10"/>
  <c r="AB50" i="10"/>
  <c r="Q50" i="10"/>
  <c r="Y50" i="10"/>
  <c r="AB49" i="10"/>
  <c r="Q49" i="10"/>
  <c r="Y49" i="10"/>
  <c r="AF48" i="10"/>
  <c r="AB48" i="10"/>
  <c r="Q48" i="10"/>
  <c r="Y48" i="10"/>
  <c r="AF47" i="10"/>
  <c r="AB47" i="10"/>
  <c r="Q47" i="10"/>
  <c r="Y47" i="10"/>
  <c r="AF46" i="10"/>
  <c r="AB46" i="10"/>
  <c r="Q46" i="10"/>
  <c r="Y46" i="10"/>
  <c r="AF45" i="10"/>
  <c r="AB45" i="10"/>
  <c r="Q45" i="10"/>
  <c r="Y45" i="10"/>
  <c r="AF44" i="10"/>
  <c r="AB44" i="10"/>
  <c r="U44" i="10"/>
  <c r="Q44" i="10"/>
  <c r="AF43" i="10"/>
  <c r="AB43" i="10"/>
  <c r="Q43" i="10"/>
  <c r="Y43" i="10"/>
  <c r="AF42" i="10"/>
  <c r="AB42" i="10"/>
  <c r="Q42" i="10"/>
  <c r="Y42" i="10"/>
  <c r="AF41" i="10"/>
  <c r="AB41" i="10"/>
  <c r="Q41" i="10"/>
  <c r="Y41" i="10"/>
  <c r="AB40" i="10"/>
  <c r="Q40" i="10"/>
  <c r="Y40" i="10"/>
  <c r="AF39" i="10"/>
  <c r="AB39" i="10"/>
  <c r="Q39" i="10"/>
  <c r="Y39" i="10"/>
  <c r="AB38" i="10"/>
  <c r="Q38" i="10"/>
  <c r="Y38" i="10"/>
  <c r="AF37" i="10"/>
  <c r="AB37" i="10"/>
  <c r="Q37" i="10"/>
  <c r="Y37" i="10"/>
  <c r="AF36" i="10"/>
  <c r="AB36" i="10"/>
  <c r="U36" i="10"/>
  <c r="Q36" i="10"/>
  <c r="Y36" i="10"/>
  <c r="AF35" i="10"/>
  <c r="AB35" i="10"/>
  <c r="Q35" i="10"/>
  <c r="Y35" i="10"/>
  <c r="AF34" i="10"/>
  <c r="AB34" i="10"/>
  <c r="Q34" i="10"/>
  <c r="Y34" i="10"/>
  <c r="AF33" i="10"/>
  <c r="AB33" i="10"/>
  <c r="Q33" i="10"/>
  <c r="Y33" i="10"/>
  <c r="AF32" i="10"/>
  <c r="AB32" i="10"/>
  <c r="Q32" i="10"/>
  <c r="Y32" i="10"/>
  <c r="AF31" i="10"/>
  <c r="AB31" i="10"/>
  <c r="Q31" i="10"/>
  <c r="Y31" i="10"/>
  <c r="AF30" i="10"/>
  <c r="AB30" i="10"/>
  <c r="U30" i="10"/>
  <c r="Q30" i="10"/>
  <c r="Y30" i="10"/>
  <c r="AF29" i="10"/>
  <c r="AB29" i="10"/>
  <c r="Q29" i="10"/>
  <c r="Y29" i="10"/>
  <c r="AF28" i="10"/>
  <c r="AB28" i="10"/>
  <c r="Q28" i="10"/>
  <c r="Y28" i="10"/>
  <c r="AF27" i="10"/>
  <c r="AB27" i="10"/>
  <c r="Q27" i="10"/>
  <c r="Y27" i="10"/>
  <c r="AF26" i="10"/>
  <c r="AB26" i="10"/>
  <c r="Q26" i="10"/>
  <c r="Y26" i="10"/>
  <c r="AB25" i="10"/>
  <c r="Q25" i="10"/>
  <c r="Y25" i="10"/>
  <c r="AF24" i="10"/>
  <c r="AB24" i="10"/>
  <c r="Q24" i="10"/>
  <c r="Y24" i="10"/>
  <c r="AF23" i="10"/>
  <c r="AB23" i="10"/>
  <c r="Q23" i="10"/>
  <c r="Y23" i="10"/>
  <c r="AF22" i="10"/>
  <c r="AB22" i="10"/>
  <c r="Q22" i="10"/>
  <c r="Y22" i="10"/>
  <c r="AF21" i="10"/>
  <c r="AB21" i="10"/>
  <c r="Q21" i="10"/>
  <c r="Y21" i="10"/>
  <c r="AF20" i="10"/>
  <c r="AB20" i="10"/>
  <c r="Q20" i="10"/>
  <c r="Y20" i="10"/>
  <c r="AF19" i="10"/>
  <c r="AB19" i="10"/>
  <c r="Q19" i="10"/>
  <c r="Y19" i="10"/>
  <c r="AF18" i="10"/>
  <c r="AB18" i="10"/>
  <c r="Q18" i="10"/>
  <c r="Y18" i="10"/>
  <c r="AF17" i="10"/>
  <c r="AB17" i="10"/>
  <c r="Q17" i="10"/>
  <c r="Y17" i="10"/>
  <c r="AF16" i="10"/>
  <c r="AB16" i="10"/>
  <c r="Q16" i="10"/>
  <c r="Y16" i="10"/>
  <c r="AF15" i="10"/>
  <c r="AB15" i="10"/>
  <c r="Q15" i="10"/>
  <c r="Y15" i="10"/>
  <c r="AF14" i="10"/>
  <c r="AB14" i="10"/>
  <c r="Q14" i="10"/>
  <c r="Y14" i="10"/>
  <c r="AF13" i="10"/>
  <c r="AB13" i="10"/>
  <c r="Q13" i="10"/>
  <c r="Y13" i="10"/>
  <c r="AF12" i="10"/>
  <c r="AB12" i="10"/>
  <c r="Q12" i="10"/>
  <c r="Y12" i="10"/>
  <c r="AF11" i="10"/>
  <c r="AB11" i="10"/>
  <c r="Q11" i="10"/>
  <c r="Y11" i="10"/>
  <c r="AF10" i="10"/>
  <c r="AB10" i="10"/>
  <c r="Q10" i="10"/>
  <c r="Y10" i="10"/>
  <c r="AF9" i="10"/>
  <c r="AB9" i="10"/>
  <c r="Q9" i="10"/>
  <c r="Y9" i="10"/>
  <c r="AF8" i="10"/>
  <c r="AB8" i="10"/>
  <c r="Q8" i="10"/>
  <c r="Y8" i="10"/>
  <c r="AC99" i="10"/>
  <c r="AA99" i="10"/>
  <c r="Z99" i="10"/>
  <c r="X99" i="10"/>
  <c r="W99" i="10"/>
  <c r="V99" i="10"/>
  <c r="R99" i="10"/>
  <c r="P99" i="10"/>
  <c r="O99" i="10"/>
  <c r="K99" i="10"/>
  <c r="J99" i="10"/>
  <c r="I99" i="10"/>
  <c r="H99" i="10"/>
  <c r="B6" i="10"/>
  <c r="C6" i="10" s="1"/>
  <c r="D6" i="10" s="1"/>
  <c r="E6" i="10" s="1"/>
  <c r="F6" i="10" s="1"/>
  <c r="G6" i="10" s="1"/>
  <c r="H6" i="10" s="1"/>
  <c r="I6" i="10" s="1"/>
  <c r="J6" i="10" s="1"/>
  <c r="K6" i="10" s="1"/>
  <c r="Q99" i="10" l="1"/>
  <c r="AB99" i="10"/>
  <c r="AA5" i="15"/>
  <c r="AD6" i="16"/>
  <c r="AD5" i="16"/>
  <c r="AB6" i="15"/>
  <c r="AC6" i="15" s="1"/>
  <c r="AF5" i="15"/>
  <c r="AB5" i="15"/>
  <c r="U6" i="14"/>
  <c r="V6" i="14" s="1"/>
  <c r="W6" i="14" s="1"/>
  <c r="X6" i="14" s="1"/>
  <c r="Y6" i="14" s="1"/>
  <c r="Z6" i="14" s="1"/>
  <c r="AA6" i="14" s="1"/>
  <c r="U5" i="14"/>
  <c r="U99" i="13"/>
  <c r="AB99" i="13"/>
  <c r="S6" i="13"/>
  <c r="T6" i="13" s="1"/>
  <c r="S5" i="13"/>
  <c r="S5" i="12"/>
  <c r="S6" i="12"/>
  <c r="T6" i="12" s="1"/>
  <c r="Y99" i="11"/>
  <c r="N99" i="11"/>
  <c r="AE99" i="11"/>
  <c r="AF99" i="11" s="1"/>
  <c r="AD99" i="11"/>
  <c r="T99" i="11"/>
  <c r="U99" i="11" s="1"/>
  <c r="U7" i="11"/>
  <c r="S99" i="11"/>
  <c r="AB99" i="11"/>
  <c r="AF7" i="11"/>
  <c r="Q5" i="11"/>
  <c r="Q6" i="11"/>
  <c r="R6" i="11" s="1"/>
  <c r="L6" i="10"/>
  <c r="M6" i="10" s="1"/>
  <c r="N6" i="10" s="1"/>
  <c r="O6" i="10" s="1"/>
  <c r="P6" i="10" s="1"/>
  <c r="N4" i="10"/>
  <c r="Y99" i="10"/>
  <c r="N99" i="10"/>
  <c r="N7" i="10"/>
  <c r="S99" i="10"/>
  <c r="Q7" i="10"/>
  <c r="S7" i="10"/>
  <c r="T7" i="10"/>
  <c r="U7" i="10" s="1"/>
  <c r="Y7" i="10"/>
  <c r="AD99" i="10"/>
  <c r="AB7" i="10"/>
  <c r="AD7" i="10"/>
  <c r="AE7" i="10"/>
  <c r="AF7" i="10" s="1"/>
  <c r="N8" i="10"/>
  <c r="S8" i="10"/>
  <c r="T8" i="10"/>
  <c r="U8" i="10" s="1"/>
  <c r="AD8" i="10"/>
  <c r="AE8" i="10"/>
  <c r="N9" i="10"/>
  <c r="S9" i="10"/>
  <c r="T9" i="10"/>
  <c r="U9" i="10" s="1"/>
  <c r="AD9" i="10"/>
  <c r="AE9" i="10"/>
  <c r="N10" i="10"/>
  <c r="S10" i="10"/>
  <c r="T10" i="10"/>
  <c r="U10" i="10" s="1"/>
  <c r="AD10" i="10"/>
  <c r="AE10" i="10"/>
  <c r="N11" i="10"/>
  <c r="S11" i="10"/>
  <c r="T11" i="10"/>
  <c r="U11" i="10" s="1"/>
  <c r="AD11" i="10"/>
  <c r="AE11" i="10"/>
  <c r="N12" i="10"/>
  <c r="S12" i="10"/>
  <c r="T12" i="10"/>
  <c r="U12" i="10" s="1"/>
  <c r="AD12" i="10"/>
  <c r="AE12" i="10"/>
  <c r="N13" i="10"/>
  <c r="S13" i="10"/>
  <c r="T13" i="10"/>
  <c r="U13" i="10" s="1"/>
  <c r="AD13" i="10"/>
  <c r="AE13" i="10"/>
  <c r="N14" i="10"/>
  <c r="S14" i="10"/>
  <c r="T14" i="10"/>
  <c r="U14" i="10" s="1"/>
  <c r="AD14" i="10"/>
  <c r="AE14" i="10"/>
  <c r="N15" i="10"/>
  <c r="S15" i="10"/>
  <c r="T15" i="10"/>
  <c r="U15" i="10" s="1"/>
  <c r="AD15" i="10"/>
  <c r="AE15" i="10"/>
  <c r="N16" i="10"/>
  <c r="S16" i="10"/>
  <c r="T16" i="10"/>
  <c r="U16" i="10" s="1"/>
  <c r="AD16" i="10"/>
  <c r="AE16" i="10"/>
  <c r="N17" i="10"/>
  <c r="S17" i="10"/>
  <c r="T17" i="10"/>
  <c r="U17" i="10" s="1"/>
  <c r="AD17" i="10"/>
  <c r="AE17" i="10"/>
  <c r="N18" i="10"/>
  <c r="S18" i="10"/>
  <c r="T18" i="10"/>
  <c r="U18" i="10" s="1"/>
  <c r="AD18" i="10"/>
  <c r="AE18" i="10"/>
  <c r="N19" i="10"/>
  <c r="S19" i="10"/>
  <c r="T19" i="10"/>
  <c r="U19" i="10" s="1"/>
  <c r="AD19" i="10"/>
  <c r="AE19" i="10"/>
  <c r="N20" i="10"/>
  <c r="S20" i="10"/>
  <c r="T20" i="10"/>
  <c r="U20" i="10" s="1"/>
  <c r="AD20" i="10"/>
  <c r="AE20" i="10"/>
  <c r="N21" i="10"/>
  <c r="S21" i="10"/>
  <c r="T21" i="10"/>
  <c r="U21" i="10" s="1"/>
  <c r="AD21" i="10"/>
  <c r="AE21" i="10"/>
  <c r="N22" i="10"/>
  <c r="S22" i="10"/>
  <c r="T22" i="10"/>
  <c r="U22" i="10" s="1"/>
  <c r="AD22" i="10"/>
  <c r="AE22" i="10"/>
  <c r="N23" i="10"/>
  <c r="S23" i="10"/>
  <c r="T23" i="10"/>
  <c r="U23" i="10" s="1"/>
  <c r="AD23" i="10"/>
  <c r="AE23" i="10"/>
  <c r="N24" i="10"/>
  <c r="S24" i="10"/>
  <c r="T24" i="10"/>
  <c r="U24" i="10" s="1"/>
  <c r="AD24" i="10"/>
  <c r="AE24" i="10"/>
  <c r="N25" i="10"/>
  <c r="S25" i="10"/>
  <c r="T25" i="10"/>
  <c r="U25" i="10" s="1"/>
  <c r="AD25" i="10"/>
  <c r="AE25" i="10"/>
  <c r="AF25" i="10" s="1"/>
  <c r="N26" i="10"/>
  <c r="S26" i="10"/>
  <c r="T26" i="10"/>
  <c r="U26" i="10" s="1"/>
  <c r="AD26" i="10"/>
  <c r="AE26" i="10"/>
  <c r="N27" i="10"/>
  <c r="S27" i="10"/>
  <c r="T27" i="10"/>
  <c r="U27" i="10" s="1"/>
  <c r="AD27" i="10"/>
  <c r="AE27" i="10"/>
  <c r="N28" i="10"/>
  <c r="S28" i="10"/>
  <c r="T28" i="10"/>
  <c r="U28" i="10" s="1"/>
  <c r="AD28" i="10"/>
  <c r="AE28" i="10"/>
  <c r="N29" i="10"/>
  <c r="S29" i="10"/>
  <c r="T29" i="10"/>
  <c r="U29" i="10" s="1"/>
  <c r="AD29" i="10"/>
  <c r="AE29" i="10"/>
  <c r="N30" i="10"/>
  <c r="S30" i="10"/>
  <c r="T30" i="10"/>
  <c r="AD30" i="10"/>
  <c r="AE30" i="10"/>
  <c r="N31" i="10"/>
  <c r="S31" i="10"/>
  <c r="T31" i="10"/>
  <c r="U31" i="10" s="1"/>
  <c r="AD31" i="10"/>
  <c r="AE31" i="10"/>
  <c r="N32" i="10"/>
  <c r="S32" i="10"/>
  <c r="T32" i="10"/>
  <c r="U32" i="10" s="1"/>
  <c r="AD32" i="10"/>
  <c r="AE32" i="10"/>
  <c r="N33" i="10"/>
  <c r="S33" i="10"/>
  <c r="T33" i="10"/>
  <c r="U33" i="10" s="1"/>
  <c r="AD33" i="10"/>
  <c r="AE33" i="10"/>
  <c r="N34" i="10"/>
  <c r="S34" i="10"/>
  <c r="T34" i="10"/>
  <c r="U34" i="10" s="1"/>
  <c r="AD34" i="10"/>
  <c r="AE34" i="10"/>
  <c r="N35" i="10"/>
  <c r="S35" i="10"/>
  <c r="T35" i="10"/>
  <c r="U35" i="10" s="1"/>
  <c r="AD35" i="10"/>
  <c r="AE35" i="10"/>
  <c r="N36" i="10"/>
  <c r="S36" i="10"/>
  <c r="T36" i="10"/>
  <c r="AD36" i="10"/>
  <c r="AE36" i="10"/>
  <c r="N37" i="10"/>
  <c r="S37" i="10"/>
  <c r="T37" i="10"/>
  <c r="U37" i="10" s="1"/>
  <c r="AD37" i="10"/>
  <c r="AE37" i="10"/>
  <c r="N38" i="10"/>
  <c r="S38" i="10"/>
  <c r="T38" i="10"/>
  <c r="U38" i="10" s="1"/>
  <c r="AD38" i="10"/>
  <c r="AE38" i="10"/>
  <c r="AF38" i="10" s="1"/>
  <c r="N39" i="10"/>
  <c r="S39" i="10"/>
  <c r="T39" i="10"/>
  <c r="U39" i="10" s="1"/>
  <c r="AD39" i="10"/>
  <c r="AE39" i="10"/>
  <c r="N40" i="10"/>
  <c r="S40" i="10"/>
  <c r="T40" i="10"/>
  <c r="U40" i="10" s="1"/>
  <c r="AD40" i="10"/>
  <c r="AE40" i="10"/>
  <c r="AF40" i="10" s="1"/>
  <c r="N41" i="10"/>
  <c r="S41" i="10"/>
  <c r="T41" i="10"/>
  <c r="U41" i="10" s="1"/>
  <c r="AD41" i="10"/>
  <c r="AE41" i="10"/>
  <c r="N42" i="10"/>
  <c r="S42" i="10"/>
  <c r="T42" i="10"/>
  <c r="U42" i="10" s="1"/>
  <c r="AD42" i="10"/>
  <c r="AE42" i="10"/>
  <c r="N43" i="10"/>
  <c r="S43" i="10"/>
  <c r="T43" i="10"/>
  <c r="U43" i="10" s="1"/>
  <c r="AD43" i="10"/>
  <c r="AE43" i="10"/>
  <c r="Y44" i="10"/>
  <c r="N44" i="10"/>
  <c r="S44" i="10"/>
  <c r="T44" i="10"/>
  <c r="AD44" i="10"/>
  <c r="AE44" i="10"/>
  <c r="N45" i="10"/>
  <c r="S45" i="10"/>
  <c r="T45" i="10"/>
  <c r="U45" i="10" s="1"/>
  <c r="AD45" i="10"/>
  <c r="AE45" i="10"/>
  <c r="N46" i="10"/>
  <c r="S46" i="10"/>
  <c r="T46" i="10"/>
  <c r="U46" i="10" s="1"/>
  <c r="AD46" i="10"/>
  <c r="AE46" i="10"/>
  <c r="N47" i="10"/>
  <c r="S47" i="10"/>
  <c r="T47" i="10"/>
  <c r="U47" i="10" s="1"/>
  <c r="AD47" i="10"/>
  <c r="AE47" i="10"/>
  <c r="N48" i="10"/>
  <c r="S48" i="10"/>
  <c r="T48" i="10"/>
  <c r="U48" i="10" s="1"/>
  <c r="AD48" i="10"/>
  <c r="AE48" i="10"/>
  <c r="N49" i="10"/>
  <c r="S49" i="10"/>
  <c r="T49" i="10"/>
  <c r="U49" i="10" s="1"/>
  <c r="AD49" i="10"/>
  <c r="AE49" i="10"/>
  <c r="AF49" i="10" s="1"/>
  <c r="N50" i="10"/>
  <c r="S50" i="10"/>
  <c r="T50" i="10"/>
  <c r="U50" i="10" s="1"/>
  <c r="AD50" i="10"/>
  <c r="AE50" i="10"/>
  <c r="N51" i="10"/>
  <c r="S51" i="10"/>
  <c r="T51" i="10"/>
  <c r="U51" i="10" s="1"/>
  <c r="AD51" i="10"/>
  <c r="AE51" i="10"/>
  <c r="N52" i="10"/>
  <c r="S52" i="10"/>
  <c r="T52" i="10"/>
  <c r="U52" i="10" s="1"/>
  <c r="AD52" i="10"/>
  <c r="AE52" i="10"/>
  <c r="N53" i="10"/>
  <c r="S53" i="10"/>
  <c r="T53" i="10"/>
  <c r="U53" i="10" s="1"/>
  <c r="AD53" i="10"/>
  <c r="AE53" i="10"/>
  <c r="N54" i="10"/>
  <c r="S54" i="10"/>
  <c r="T54" i="10"/>
  <c r="U54" i="10" s="1"/>
  <c r="AD54" i="10"/>
  <c r="AE54" i="10"/>
  <c r="N55" i="10"/>
  <c r="S55" i="10"/>
  <c r="T55" i="10"/>
  <c r="U55" i="10" s="1"/>
  <c r="AD55" i="10"/>
  <c r="AE55" i="10"/>
  <c r="N56" i="10"/>
  <c r="S56" i="10"/>
  <c r="T56" i="10"/>
  <c r="U56" i="10" s="1"/>
  <c r="AD56" i="10"/>
  <c r="AE56" i="10"/>
  <c r="N57" i="10"/>
  <c r="S57" i="10"/>
  <c r="T57" i="10"/>
  <c r="U57" i="10" s="1"/>
  <c r="AD57" i="10"/>
  <c r="AE57" i="10"/>
  <c r="N58" i="10"/>
  <c r="S58" i="10"/>
  <c r="T58" i="10"/>
  <c r="U58" i="10" s="1"/>
  <c r="AD58" i="10"/>
  <c r="AE58" i="10"/>
  <c r="N59" i="10"/>
  <c r="S59" i="10"/>
  <c r="T59" i="10"/>
  <c r="U59" i="10" s="1"/>
  <c r="AD59" i="10"/>
  <c r="AE59" i="10"/>
  <c r="N60" i="10"/>
  <c r="S60" i="10"/>
  <c r="T60" i="10"/>
  <c r="U60" i="10" s="1"/>
  <c r="AD60" i="10"/>
  <c r="AE60" i="10"/>
  <c r="N61" i="10"/>
  <c r="S61" i="10"/>
  <c r="T61" i="10"/>
  <c r="U61" i="10" s="1"/>
  <c r="AD61" i="10"/>
  <c r="AE61" i="10"/>
  <c r="N62" i="10"/>
  <c r="S62" i="10"/>
  <c r="T62" i="10"/>
  <c r="U62" i="10" s="1"/>
  <c r="AD62" i="10"/>
  <c r="AE62" i="10"/>
  <c r="N63" i="10"/>
  <c r="S63" i="10"/>
  <c r="T63" i="10"/>
  <c r="U63" i="10" s="1"/>
  <c r="AD63" i="10"/>
  <c r="AE63" i="10"/>
  <c r="N64" i="10"/>
  <c r="S64" i="10"/>
  <c r="T64" i="10"/>
  <c r="U64" i="10" s="1"/>
  <c r="AD64" i="10"/>
  <c r="AE64" i="10"/>
  <c r="N65" i="10"/>
  <c r="S65" i="10"/>
  <c r="T65" i="10"/>
  <c r="U65" i="10" s="1"/>
  <c r="AD65" i="10"/>
  <c r="AE65" i="10"/>
  <c r="AF65" i="10" s="1"/>
  <c r="N66" i="10"/>
  <c r="S66" i="10"/>
  <c r="T66" i="10"/>
  <c r="U66" i="10" s="1"/>
  <c r="AD66" i="10"/>
  <c r="AE66" i="10"/>
  <c r="N67" i="10"/>
  <c r="S67" i="10"/>
  <c r="T67" i="10"/>
  <c r="U67" i="10" s="1"/>
  <c r="AD67" i="10"/>
  <c r="AE67" i="10"/>
  <c r="N68" i="10"/>
  <c r="S68" i="10"/>
  <c r="T68" i="10"/>
  <c r="U68" i="10" s="1"/>
  <c r="AD68" i="10"/>
  <c r="AE68" i="10"/>
  <c r="N69" i="10"/>
  <c r="S69" i="10"/>
  <c r="T69" i="10"/>
  <c r="U69" i="10" s="1"/>
  <c r="AD69" i="10"/>
  <c r="AE69" i="10"/>
  <c r="N70" i="10"/>
  <c r="S70" i="10"/>
  <c r="T70" i="10"/>
  <c r="U70" i="10" s="1"/>
  <c r="AD70" i="10"/>
  <c r="AE70" i="10"/>
  <c r="N71" i="10"/>
  <c r="S71" i="10"/>
  <c r="T71" i="10"/>
  <c r="U71" i="10" s="1"/>
  <c r="AD71" i="10"/>
  <c r="AE71" i="10"/>
  <c r="N72" i="10"/>
  <c r="S72" i="10"/>
  <c r="T72" i="10"/>
  <c r="U72" i="10" s="1"/>
  <c r="AD72" i="10"/>
  <c r="AE72" i="10"/>
  <c r="N73" i="10"/>
  <c r="S73" i="10"/>
  <c r="T73" i="10"/>
  <c r="U73" i="10" s="1"/>
  <c r="AD73" i="10"/>
  <c r="AE73" i="10"/>
  <c r="AF73" i="10" s="1"/>
  <c r="N74" i="10"/>
  <c r="S74" i="10"/>
  <c r="T74" i="10"/>
  <c r="U74" i="10" s="1"/>
  <c r="AD74" i="10"/>
  <c r="AE74" i="10"/>
  <c r="N75" i="10"/>
  <c r="S75" i="10"/>
  <c r="T75" i="10"/>
  <c r="U75" i="10" s="1"/>
  <c r="AD75" i="10"/>
  <c r="AE75" i="10"/>
  <c r="N76" i="10"/>
  <c r="T76" i="10"/>
  <c r="U76" i="10" s="1"/>
  <c r="S76" i="10"/>
  <c r="AD76" i="10"/>
  <c r="AE76" i="10"/>
  <c r="N77" i="10"/>
  <c r="S77" i="10"/>
  <c r="T77" i="10"/>
  <c r="U77" i="10" s="1"/>
  <c r="AD77" i="10"/>
  <c r="AE77" i="10"/>
  <c r="N78" i="10"/>
  <c r="S78" i="10"/>
  <c r="T78" i="10"/>
  <c r="U78" i="10" s="1"/>
  <c r="AD78" i="10"/>
  <c r="AE78" i="10"/>
  <c r="N79" i="10"/>
  <c r="S79" i="10"/>
  <c r="T79" i="10"/>
  <c r="U79" i="10" s="1"/>
  <c r="AD79" i="10"/>
  <c r="AE79" i="10"/>
  <c r="N80" i="10"/>
  <c r="S80" i="10"/>
  <c r="T80" i="10"/>
  <c r="U80" i="10" s="1"/>
  <c r="AD80" i="10"/>
  <c r="AE80" i="10"/>
  <c r="AF80" i="10" s="1"/>
  <c r="N81" i="10"/>
  <c r="S81" i="10"/>
  <c r="T81" i="10"/>
  <c r="U81" i="10" s="1"/>
  <c r="AD81" i="10"/>
  <c r="AE81" i="10"/>
  <c r="N82" i="10"/>
  <c r="S82" i="10"/>
  <c r="T82" i="10"/>
  <c r="U82" i="10" s="1"/>
  <c r="AD82" i="10"/>
  <c r="AE82" i="10"/>
  <c r="N83" i="10"/>
  <c r="S83" i="10"/>
  <c r="T83" i="10"/>
  <c r="U83" i="10" s="1"/>
  <c r="AD83" i="10"/>
  <c r="AE83" i="10"/>
  <c r="N84" i="10"/>
  <c r="S84" i="10"/>
  <c r="T84" i="10"/>
  <c r="U84" i="10" s="1"/>
  <c r="AD84" i="10"/>
  <c r="AE84" i="10"/>
  <c r="N85" i="10"/>
  <c r="S85" i="10"/>
  <c r="T85" i="10"/>
  <c r="U85" i="10" s="1"/>
  <c r="AD85" i="10"/>
  <c r="AE85" i="10"/>
  <c r="N86" i="10"/>
  <c r="S86" i="10"/>
  <c r="T86" i="10"/>
  <c r="U86" i="10" s="1"/>
  <c r="AD86" i="10"/>
  <c r="AE86" i="10"/>
  <c r="N87" i="10"/>
  <c r="S87" i="10"/>
  <c r="T87" i="10"/>
  <c r="U87" i="10" s="1"/>
  <c r="AD87" i="10"/>
  <c r="AE87" i="10"/>
  <c r="N88" i="10"/>
  <c r="S88" i="10"/>
  <c r="T88" i="10"/>
  <c r="U88" i="10" s="1"/>
  <c r="AD88" i="10"/>
  <c r="AE88" i="10"/>
  <c r="N89" i="10"/>
  <c r="S89" i="10"/>
  <c r="T89" i="10"/>
  <c r="U89" i="10" s="1"/>
  <c r="AD89" i="10"/>
  <c r="AE89" i="10"/>
  <c r="N90" i="10"/>
  <c r="S90" i="10"/>
  <c r="T90" i="10"/>
  <c r="U90" i="10" s="1"/>
  <c r="AD90" i="10"/>
  <c r="AE90" i="10"/>
  <c r="N91" i="10"/>
  <c r="S91" i="10"/>
  <c r="T91" i="10"/>
  <c r="U91" i="10" s="1"/>
  <c r="AD91" i="10"/>
  <c r="AE91" i="10"/>
  <c r="AF91" i="10" s="1"/>
  <c r="N92" i="10"/>
  <c r="S92" i="10"/>
  <c r="T92" i="10"/>
  <c r="U92" i="10" s="1"/>
  <c r="AD92" i="10"/>
  <c r="AE92" i="10"/>
  <c r="Y93" i="10"/>
  <c r="N93" i="10"/>
  <c r="S93" i="10"/>
  <c r="T93" i="10"/>
  <c r="U93" i="10" s="1"/>
  <c r="AD93" i="10"/>
  <c r="AE93" i="10"/>
  <c r="N94" i="10"/>
  <c r="S94" i="10"/>
  <c r="T94" i="10"/>
  <c r="U94" i="10" s="1"/>
  <c r="AD94" i="10"/>
  <c r="AE94" i="10"/>
  <c r="N95" i="10"/>
  <c r="S95" i="10"/>
  <c r="T95" i="10"/>
  <c r="AD95" i="10"/>
  <c r="AE95" i="10"/>
  <c r="AF95" i="10" s="1"/>
  <c r="N96" i="10"/>
  <c r="S96" i="10"/>
  <c r="T96" i="10"/>
  <c r="AD96" i="10"/>
  <c r="AE96" i="10"/>
  <c r="N97" i="10"/>
  <c r="S97" i="10"/>
  <c r="T97" i="10"/>
  <c r="AD97" i="10"/>
  <c r="AE97" i="10"/>
  <c r="N98" i="10"/>
  <c r="S98" i="10"/>
  <c r="T98" i="10"/>
  <c r="AD98" i="10"/>
  <c r="AE98" i="10"/>
  <c r="B6" i="9"/>
  <c r="C6" i="9" s="1"/>
  <c r="D6" i="9" s="1"/>
  <c r="E6" i="9" s="1"/>
  <c r="F6" i="9" s="1"/>
  <c r="G6" i="9" s="1"/>
  <c r="H6" i="9" s="1"/>
  <c r="I6" i="9" s="1"/>
  <c r="J6" i="9" s="1"/>
  <c r="K6" i="9" s="1"/>
  <c r="B6" i="8"/>
  <c r="C6" i="8" s="1"/>
  <c r="D6" i="8" s="1"/>
  <c r="E6" i="8" s="1"/>
  <c r="F6" i="8" s="1"/>
  <c r="G6" i="8" s="1"/>
  <c r="H6" i="8" s="1"/>
  <c r="I6" i="8" s="1"/>
  <c r="J6" i="8" s="1"/>
  <c r="K6" i="8" s="1"/>
  <c r="AA5" i="14" l="1"/>
  <c r="AD6" i="15"/>
  <c r="AD5" i="15"/>
  <c r="AB6" i="14"/>
  <c r="AC6" i="14" s="1"/>
  <c r="AF5" i="14"/>
  <c r="AB5" i="14"/>
  <c r="U6" i="13"/>
  <c r="V6" i="13" s="1"/>
  <c r="W6" i="13" s="1"/>
  <c r="X6" i="13" s="1"/>
  <c r="Y6" i="13" s="1"/>
  <c r="Z6" i="13" s="1"/>
  <c r="AA6" i="13" s="1"/>
  <c r="U5" i="13"/>
  <c r="U5" i="12"/>
  <c r="U6" i="12"/>
  <c r="V6" i="12" s="1"/>
  <c r="W6" i="12" s="1"/>
  <c r="X6" i="12" s="1"/>
  <c r="Y6" i="12" s="1"/>
  <c r="Z6" i="12" s="1"/>
  <c r="AA6" i="12" s="1"/>
  <c r="S6" i="11"/>
  <c r="T6" i="11" s="1"/>
  <c r="S5" i="11"/>
  <c r="AE99" i="10"/>
  <c r="AF99" i="10" s="1"/>
  <c r="T99" i="10"/>
  <c r="U99" i="10" s="1"/>
  <c r="Q6" i="10"/>
  <c r="R6" i="10" s="1"/>
  <c r="Q5" i="10"/>
  <c r="L6" i="9"/>
  <c r="M6" i="9" s="1"/>
  <c r="N6" i="9" s="1"/>
  <c r="O6" i="9" s="1"/>
  <c r="P6" i="9" s="1"/>
  <c r="N4" i="9"/>
  <c r="L6" i="8"/>
  <c r="M6" i="8" s="1"/>
  <c r="N6" i="8" s="1"/>
  <c r="O6" i="8" s="1"/>
  <c r="P6" i="8" s="1"/>
  <c r="N4" i="8"/>
  <c r="B6" i="7"/>
  <c r="C6" i="7" s="1"/>
  <c r="D6" i="7" s="1"/>
  <c r="E6" i="7" s="1"/>
  <c r="F6" i="7" s="1"/>
  <c r="G6" i="7" s="1"/>
  <c r="H6" i="7" s="1"/>
  <c r="I6" i="7" s="1"/>
  <c r="J6" i="7" s="1"/>
  <c r="K6" i="7" s="1"/>
  <c r="AA5" i="13" l="1"/>
  <c r="AD6" i="14"/>
  <c r="AD5" i="14"/>
  <c r="AB6" i="13"/>
  <c r="AC6" i="13" s="1"/>
  <c r="AF5" i="13"/>
  <c r="AB5" i="13"/>
  <c r="AB6" i="12"/>
  <c r="AC6" i="12" s="1"/>
  <c r="AF5" i="12"/>
  <c r="AB5" i="12"/>
  <c r="AA5" i="12"/>
  <c r="U6" i="11"/>
  <c r="V6" i="11" s="1"/>
  <c r="W6" i="11" s="1"/>
  <c r="X6" i="11" s="1"/>
  <c r="Y6" i="11" s="1"/>
  <c r="Z6" i="11" s="1"/>
  <c r="AA6" i="11" s="1"/>
  <c r="U5" i="11"/>
  <c r="S6" i="10"/>
  <c r="T6" i="10" s="1"/>
  <c r="S5" i="10"/>
  <c r="Q6" i="9"/>
  <c r="R6" i="9" s="1"/>
  <c r="Q5" i="9"/>
  <c r="Q6" i="8"/>
  <c r="R6" i="8" s="1"/>
  <c r="Q5" i="8"/>
  <c r="L6" i="7"/>
  <c r="M6" i="7" s="1"/>
  <c r="N6" i="7" s="1"/>
  <c r="O6" i="7" s="1"/>
  <c r="P6" i="7" s="1"/>
  <c r="N4" i="7"/>
  <c r="AE99" i="5"/>
  <c r="AC99" i="5"/>
  <c r="AA99" i="5"/>
  <c r="AF99" i="5" s="1"/>
  <c r="Z99" i="5"/>
  <c r="AB99" i="5" s="1"/>
  <c r="X99" i="5"/>
  <c r="W99" i="5"/>
  <c r="V99" i="5"/>
  <c r="R99" i="5"/>
  <c r="P99" i="5"/>
  <c r="O99" i="5"/>
  <c r="Q99" i="5" s="1"/>
  <c r="M99" i="5"/>
  <c r="L99" i="5"/>
  <c r="K99" i="5"/>
  <c r="J99" i="5"/>
  <c r="I99" i="5"/>
  <c r="H99" i="5"/>
  <c r="AF98" i="5"/>
  <c r="AD98" i="5"/>
  <c r="AB98" i="5"/>
  <c r="Y98" i="5"/>
  <c r="U98" i="5"/>
  <c r="T98" i="5"/>
  <c r="S98" i="5"/>
  <c r="Q98" i="5"/>
  <c r="N98" i="5"/>
  <c r="AF97" i="5"/>
  <c r="AD97" i="5"/>
  <c r="AB97" i="5"/>
  <c r="Y97" i="5"/>
  <c r="U97" i="5"/>
  <c r="T97" i="5"/>
  <c r="S97" i="5"/>
  <c r="Q97" i="5"/>
  <c r="N97" i="5"/>
  <c r="AF96" i="5"/>
  <c r="AD96" i="5"/>
  <c r="AB96" i="5"/>
  <c r="Y96" i="5"/>
  <c r="U96" i="5"/>
  <c r="T96" i="5"/>
  <c r="S96" i="5"/>
  <c r="Q96" i="5"/>
  <c r="N96" i="5"/>
  <c r="AF95" i="5"/>
  <c r="AD95" i="5"/>
  <c r="AB95" i="5"/>
  <c r="Y95" i="5"/>
  <c r="U95" i="5"/>
  <c r="T95" i="5"/>
  <c r="S95" i="5"/>
  <c r="Q95" i="5"/>
  <c r="N95" i="5"/>
  <c r="AF94" i="5"/>
  <c r="AD94" i="5"/>
  <c r="AB94" i="5"/>
  <c r="Y94" i="5"/>
  <c r="T94" i="5"/>
  <c r="U94" i="5" s="1"/>
  <c r="S94" i="5"/>
  <c r="Q94" i="5"/>
  <c r="N94" i="5"/>
  <c r="AF93" i="5"/>
  <c r="AD93" i="5"/>
  <c r="AB93" i="5"/>
  <c r="Y93" i="5"/>
  <c r="T93" i="5"/>
  <c r="U93" i="5" s="1"/>
  <c r="S93" i="5"/>
  <c r="Q93" i="5"/>
  <c r="N93" i="5"/>
  <c r="AF92" i="5"/>
  <c r="AD92" i="5"/>
  <c r="AB92" i="5"/>
  <c r="Y92" i="5"/>
  <c r="T92" i="5"/>
  <c r="U92" i="5" s="1"/>
  <c r="S92" i="5"/>
  <c r="Q92" i="5"/>
  <c r="N92" i="5"/>
  <c r="AF91" i="5"/>
  <c r="AD91" i="5"/>
  <c r="AB91" i="5"/>
  <c r="Y91" i="5"/>
  <c r="T91" i="5"/>
  <c r="U91" i="5" s="1"/>
  <c r="S91" i="5"/>
  <c r="Q91" i="5"/>
  <c r="N91" i="5"/>
  <c r="AF90" i="5"/>
  <c r="AD90" i="5"/>
  <c r="AB90" i="5"/>
  <c r="Y90" i="5"/>
  <c r="T90" i="5"/>
  <c r="U90" i="5" s="1"/>
  <c r="S90" i="5"/>
  <c r="Q90" i="5"/>
  <c r="N90" i="5"/>
  <c r="AF89" i="5"/>
  <c r="AD89" i="5"/>
  <c r="AB89" i="5"/>
  <c r="Y89" i="5"/>
  <c r="T89" i="5"/>
  <c r="U89" i="5" s="1"/>
  <c r="S89" i="5"/>
  <c r="Q89" i="5"/>
  <c r="N89" i="5"/>
  <c r="AF88" i="5"/>
  <c r="AD88" i="5"/>
  <c r="AB88" i="5"/>
  <c r="Y88" i="5"/>
  <c r="T88" i="5"/>
  <c r="U88" i="5" s="1"/>
  <c r="S88" i="5"/>
  <c r="Q88" i="5"/>
  <c r="N88" i="5"/>
  <c r="AF87" i="5"/>
  <c r="AD87" i="5"/>
  <c r="AB87" i="5"/>
  <c r="Y87" i="5"/>
  <c r="T87" i="5"/>
  <c r="U87" i="5" s="1"/>
  <c r="S87" i="5"/>
  <c r="Q87" i="5"/>
  <c r="N87" i="5"/>
  <c r="AF86" i="5"/>
  <c r="AD86" i="5"/>
  <c r="AB86" i="5"/>
  <c r="Y86" i="5"/>
  <c r="T86" i="5"/>
  <c r="U86" i="5" s="1"/>
  <c r="S86" i="5"/>
  <c r="Q86" i="5"/>
  <c r="N86" i="5"/>
  <c r="AF85" i="5"/>
  <c r="AD85" i="5"/>
  <c r="AB85" i="5"/>
  <c r="Y85" i="5"/>
  <c r="T85" i="5"/>
  <c r="U85" i="5" s="1"/>
  <c r="S85" i="5"/>
  <c r="Q85" i="5"/>
  <c r="N85" i="5"/>
  <c r="AF84" i="5"/>
  <c r="AD84" i="5"/>
  <c r="AB84" i="5"/>
  <c r="Y84" i="5"/>
  <c r="T84" i="5"/>
  <c r="U84" i="5" s="1"/>
  <c r="S84" i="5"/>
  <c r="Q84" i="5"/>
  <c r="N84" i="5"/>
  <c r="AF83" i="5"/>
  <c r="AD83" i="5"/>
  <c r="AB83" i="5"/>
  <c r="Y83" i="5"/>
  <c r="T83" i="5"/>
  <c r="U83" i="5" s="1"/>
  <c r="S83" i="5"/>
  <c r="Q83" i="5"/>
  <c r="N83" i="5"/>
  <c r="AF82" i="5"/>
  <c r="AD82" i="5"/>
  <c r="AB82" i="5"/>
  <c r="Y82" i="5"/>
  <c r="T82" i="5"/>
  <c r="U82" i="5" s="1"/>
  <c r="S82" i="5"/>
  <c r="Q82" i="5"/>
  <c r="N82" i="5"/>
  <c r="AF81" i="5"/>
  <c r="AD81" i="5"/>
  <c r="AB81" i="5"/>
  <c r="Y81" i="5"/>
  <c r="T81" i="5"/>
  <c r="U81" i="5" s="1"/>
  <c r="S81" i="5"/>
  <c r="Q81" i="5"/>
  <c r="N81" i="5"/>
  <c r="AF80" i="5"/>
  <c r="AD80" i="5"/>
  <c r="AB80" i="5"/>
  <c r="Y80" i="5"/>
  <c r="T80" i="5"/>
  <c r="U80" i="5" s="1"/>
  <c r="S80" i="5"/>
  <c r="Q80" i="5"/>
  <c r="N80" i="5"/>
  <c r="AF79" i="5"/>
  <c r="AD79" i="5"/>
  <c r="AB79" i="5"/>
  <c r="Y79" i="5"/>
  <c r="T79" i="5"/>
  <c r="U79" i="5" s="1"/>
  <c r="S79" i="5"/>
  <c r="Q79" i="5"/>
  <c r="N79" i="5"/>
  <c r="AF78" i="5"/>
  <c r="AD78" i="5"/>
  <c r="AB78" i="5"/>
  <c r="Y78" i="5"/>
  <c r="T78" i="5"/>
  <c r="U78" i="5" s="1"/>
  <c r="S78" i="5"/>
  <c r="Q78" i="5"/>
  <c r="N78" i="5"/>
  <c r="AF77" i="5"/>
  <c r="AD77" i="5"/>
  <c r="AB77" i="5"/>
  <c r="Y77" i="5"/>
  <c r="T77" i="5"/>
  <c r="U77" i="5" s="1"/>
  <c r="S77" i="5"/>
  <c r="Q77" i="5"/>
  <c r="N77" i="5"/>
  <c r="AF76" i="5"/>
  <c r="AD76" i="5"/>
  <c r="AB76" i="5"/>
  <c r="Y76" i="5"/>
  <c r="T76" i="5"/>
  <c r="U76" i="5" s="1"/>
  <c r="S76" i="5"/>
  <c r="Q76" i="5"/>
  <c r="N76" i="5"/>
  <c r="AF75" i="5"/>
  <c r="AD75" i="5"/>
  <c r="AB75" i="5"/>
  <c r="Y75" i="5"/>
  <c r="T75" i="5"/>
  <c r="U75" i="5" s="1"/>
  <c r="S75" i="5"/>
  <c r="Q75" i="5"/>
  <c r="N75" i="5"/>
  <c r="AF74" i="5"/>
  <c r="AD74" i="5"/>
  <c r="AB74" i="5"/>
  <c r="Y74" i="5"/>
  <c r="T74" i="5"/>
  <c r="U74" i="5" s="1"/>
  <c r="S74" i="5"/>
  <c r="Q74" i="5"/>
  <c r="N74" i="5"/>
  <c r="AF73" i="5"/>
  <c r="AD73" i="5"/>
  <c r="AB73" i="5"/>
  <c r="Y73" i="5"/>
  <c r="T73" i="5"/>
  <c r="U73" i="5" s="1"/>
  <c r="S73" i="5"/>
  <c r="Q73" i="5"/>
  <c r="N73" i="5"/>
  <c r="AF72" i="5"/>
  <c r="AD72" i="5"/>
  <c r="AB72" i="5"/>
  <c r="Y72" i="5"/>
  <c r="T72" i="5"/>
  <c r="U72" i="5" s="1"/>
  <c r="S72" i="5"/>
  <c r="Q72" i="5"/>
  <c r="N72" i="5"/>
  <c r="AF71" i="5"/>
  <c r="AD71" i="5"/>
  <c r="AB71" i="5"/>
  <c r="Y71" i="5"/>
  <c r="T71" i="5"/>
  <c r="U71" i="5" s="1"/>
  <c r="S71" i="5"/>
  <c r="Q71" i="5"/>
  <c r="N71" i="5"/>
  <c r="AF70" i="5"/>
  <c r="AD70" i="5"/>
  <c r="AB70" i="5"/>
  <c r="Y70" i="5"/>
  <c r="T70" i="5"/>
  <c r="U70" i="5" s="1"/>
  <c r="S70" i="5"/>
  <c r="Q70" i="5"/>
  <c r="N70" i="5"/>
  <c r="AF69" i="5"/>
  <c r="AD69" i="5"/>
  <c r="AB69" i="5"/>
  <c r="Y69" i="5"/>
  <c r="T69" i="5"/>
  <c r="U69" i="5" s="1"/>
  <c r="S69" i="5"/>
  <c r="Q69" i="5"/>
  <c r="N69" i="5"/>
  <c r="AF68" i="5"/>
  <c r="AD68" i="5"/>
  <c r="AB68" i="5"/>
  <c r="Y68" i="5"/>
  <c r="T68" i="5"/>
  <c r="U68" i="5" s="1"/>
  <c r="S68" i="5"/>
  <c r="Q68" i="5"/>
  <c r="N68" i="5"/>
  <c r="AF67" i="5"/>
  <c r="AD67" i="5"/>
  <c r="AB67" i="5"/>
  <c r="Y67" i="5"/>
  <c r="T67" i="5"/>
  <c r="U67" i="5" s="1"/>
  <c r="S67" i="5"/>
  <c r="Q67" i="5"/>
  <c r="N67" i="5"/>
  <c r="AF66" i="5"/>
  <c r="AD66" i="5"/>
  <c r="AB66" i="5"/>
  <c r="Y66" i="5"/>
  <c r="T66" i="5"/>
  <c r="U66" i="5" s="1"/>
  <c r="S66" i="5"/>
  <c r="Q66" i="5"/>
  <c r="N66" i="5"/>
  <c r="AF65" i="5"/>
  <c r="AD65" i="5"/>
  <c r="AB65" i="5"/>
  <c r="Y65" i="5"/>
  <c r="T65" i="5"/>
  <c r="U65" i="5" s="1"/>
  <c r="S65" i="5"/>
  <c r="Q65" i="5"/>
  <c r="N65" i="5"/>
  <c r="AF64" i="5"/>
  <c r="AD64" i="5"/>
  <c r="AB64" i="5"/>
  <c r="Y64" i="5"/>
  <c r="T64" i="5"/>
  <c r="U64" i="5" s="1"/>
  <c r="S64" i="5"/>
  <c r="Q64" i="5"/>
  <c r="N64" i="5"/>
  <c r="AF63" i="5"/>
  <c r="AD63" i="5"/>
  <c r="AB63" i="5"/>
  <c r="Y63" i="5"/>
  <c r="T63" i="5"/>
  <c r="U63" i="5" s="1"/>
  <c r="S63" i="5"/>
  <c r="Q63" i="5"/>
  <c r="N63" i="5"/>
  <c r="AF62" i="5"/>
  <c r="AD62" i="5"/>
  <c r="AB62" i="5"/>
  <c r="Y62" i="5"/>
  <c r="T62" i="5"/>
  <c r="U62" i="5" s="1"/>
  <c r="S62" i="5"/>
  <c r="Q62" i="5"/>
  <c r="N62" i="5"/>
  <c r="AF61" i="5"/>
  <c r="AD61" i="5"/>
  <c r="AB61" i="5"/>
  <c r="Y61" i="5"/>
  <c r="T61" i="5"/>
  <c r="U61" i="5" s="1"/>
  <c r="S61" i="5"/>
  <c r="Q61" i="5"/>
  <c r="N61" i="5"/>
  <c r="AF60" i="5"/>
  <c r="AD60" i="5"/>
  <c r="AB60" i="5"/>
  <c r="Y60" i="5"/>
  <c r="T60" i="5"/>
  <c r="U60" i="5" s="1"/>
  <c r="S60" i="5"/>
  <c r="Q60" i="5"/>
  <c r="N60" i="5"/>
  <c r="AF59" i="5"/>
  <c r="AD59" i="5"/>
  <c r="AB59" i="5"/>
  <c r="Y59" i="5"/>
  <c r="T59" i="5"/>
  <c r="U59" i="5" s="1"/>
  <c r="S59" i="5"/>
  <c r="Q59" i="5"/>
  <c r="N59" i="5"/>
  <c r="AF58" i="5"/>
  <c r="AD58" i="5"/>
  <c r="AB58" i="5"/>
  <c r="Y58" i="5"/>
  <c r="T58" i="5"/>
  <c r="U58" i="5" s="1"/>
  <c r="S58" i="5"/>
  <c r="Q58" i="5"/>
  <c r="N58" i="5"/>
  <c r="AF57" i="5"/>
  <c r="AD57" i="5"/>
  <c r="AB57" i="5"/>
  <c r="Y57" i="5"/>
  <c r="T57" i="5"/>
  <c r="U57" i="5" s="1"/>
  <c r="S57" i="5"/>
  <c r="Q57" i="5"/>
  <c r="N57" i="5"/>
  <c r="AF56" i="5"/>
  <c r="AD56" i="5"/>
  <c r="AB56" i="5"/>
  <c r="Y56" i="5"/>
  <c r="T56" i="5"/>
  <c r="U56" i="5" s="1"/>
  <c r="S56" i="5"/>
  <c r="Q56" i="5"/>
  <c r="N56" i="5"/>
  <c r="AF55" i="5"/>
  <c r="AD55" i="5"/>
  <c r="AB55" i="5"/>
  <c r="Y55" i="5"/>
  <c r="T55" i="5"/>
  <c r="U55" i="5" s="1"/>
  <c r="S55" i="5"/>
  <c r="Q55" i="5"/>
  <c r="N55" i="5"/>
  <c r="AF54" i="5"/>
  <c r="AD54" i="5"/>
  <c r="AB54" i="5"/>
  <c r="Y54" i="5"/>
  <c r="T54" i="5"/>
  <c r="U54" i="5" s="1"/>
  <c r="S54" i="5"/>
  <c r="Q54" i="5"/>
  <c r="N54" i="5"/>
  <c r="AF53" i="5"/>
  <c r="AD53" i="5"/>
  <c r="AB53" i="5"/>
  <c r="Y53" i="5"/>
  <c r="T53" i="5"/>
  <c r="U53" i="5" s="1"/>
  <c r="S53" i="5"/>
  <c r="Q53" i="5"/>
  <c r="N53" i="5"/>
  <c r="AF52" i="5"/>
  <c r="AD52" i="5"/>
  <c r="AB52" i="5"/>
  <c r="Y52" i="5"/>
  <c r="T52" i="5"/>
  <c r="U52" i="5" s="1"/>
  <c r="S52" i="5"/>
  <c r="Q52" i="5"/>
  <c r="N52" i="5"/>
  <c r="AF51" i="5"/>
  <c r="AD51" i="5"/>
  <c r="AB51" i="5"/>
  <c r="Y51" i="5"/>
  <c r="T51" i="5"/>
  <c r="U51" i="5" s="1"/>
  <c r="S51" i="5"/>
  <c r="Q51" i="5"/>
  <c r="N51" i="5"/>
  <c r="AF50" i="5"/>
  <c r="AD50" i="5"/>
  <c r="AB50" i="5"/>
  <c r="Y50" i="5"/>
  <c r="T50" i="5"/>
  <c r="U50" i="5" s="1"/>
  <c r="S50" i="5"/>
  <c r="Q50" i="5"/>
  <c r="N50" i="5"/>
  <c r="AF49" i="5"/>
  <c r="AD49" i="5"/>
  <c r="AB49" i="5"/>
  <c r="Y49" i="5"/>
  <c r="T49" i="5"/>
  <c r="U49" i="5" s="1"/>
  <c r="S49" i="5"/>
  <c r="Q49" i="5"/>
  <c r="N49" i="5"/>
  <c r="AF48" i="5"/>
  <c r="AD48" i="5"/>
  <c r="AB48" i="5"/>
  <c r="Y48" i="5"/>
  <c r="T48" i="5"/>
  <c r="U48" i="5" s="1"/>
  <c r="S48" i="5"/>
  <c r="Q48" i="5"/>
  <c r="N48" i="5"/>
  <c r="AF47" i="5"/>
  <c r="AD47" i="5"/>
  <c r="AB47" i="5"/>
  <c r="Y47" i="5"/>
  <c r="T47" i="5"/>
  <c r="U47" i="5" s="1"/>
  <c r="S47" i="5"/>
  <c r="Q47" i="5"/>
  <c r="N47" i="5"/>
  <c r="AF46" i="5"/>
  <c r="AD46" i="5"/>
  <c r="AB46" i="5"/>
  <c r="Y46" i="5"/>
  <c r="T46" i="5"/>
  <c r="U46" i="5" s="1"/>
  <c r="S46" i="5"/>
  <c r="Q46" i="5"/>
  <c r="N46" i="5"/>
  <c r="AF45" i="5"/>
  <c r="AD45" i="5"/>
  <c r="AB45" i="5"/>
  <c r="Y45" i="5"/>
  <c r="T45" i="5"/>
  <c r="U45" i="5" s="1"/>
  <c r="S45" i="5"/>
  <c r="Q45" i="5"/>
  <c r="N45" i="5"/>
  <c r="AF44" i="5"/>
  <c r="AD44" i="5"/>
  <c r="AB44" i="5"/>
  <c r="Y44" i="5"/>
  <c r="U44" i="5"/>
  <c r="T44" i="5"/>
  <c r="S44" i="5"/>
  <c r="Q44" i="5"/>
  <c r="N44" i="5"/>
  <c r="AF43" i="5"/>
  <c r="AD43" i="5"/>
  <c r="AB43" i="5"/>
  <c r="Y43" i="5"/>
  <c r="T43" i="5"/>
  <c r="U43" i="5" s="1"/>
  <c r="S43" i="5"/>
  <c r="Q43" i="5"/>
  <c r="N43" i="5"/>
  <c r="AF42" i="5"/>
  <c r="AD42" i="5"/>
  <c r="AB42" i="5"/>
  <c r="Y42" i="5"/>
  <c r="T42" i="5"/>
  <c r="U42" i="5" s="1"/>
  <c r="S42" i="5"/>
  <c r="Q42" i="5"/>
  <c r="N42" i="5"/>
  <c r="AF41" i="5"/>
  <c r="AD41" i="5"/>
  <c r="AB41" i="5"/>
  <c r="Y41" i="5"/>
  <c r="T41" i="5"/>
  <c r="U41" i="5" s="1"/>
  <c r="S41" i="5"/>
  <c r="Q41" i="5"/>
  <c r="N41" i="5"/>
  <c r="AF40" i="5"/>
  <c r="AD40" i="5"/>
  <c r="AB40" i="5"/>
  <c r="Y40" i="5"/>
  <c r="T40" i="5"/>
  <c r="U40" i="5" s="1"/>
  <c r="S40" i="5"/>
  <c r="Q40" i="5"/>
  <c r="N40" i="5"/>
  <c r="AF39" i="5"/>
  <c r="AD39" i="5"/>
  <c r="AB39" i="5"/>
  <c r="Y39" i="5"/>
  <c r="T39" i="5"/>
  <c r="U39" i="5" s="1"/>
  <c r="S39" i="5"/>
  <c r="Q39" i="5"/>
  <c r="N39" i="5"/>
  <c r="AF38" i="5"/>
  <c r="AD38" i="5"/>
  <c r="AB38" i="5"/>
  <c r="Y38" i="5"/>
  <c r="T38" i="5"/>
  <c r="U38" i="5" s="1"/>
  <c r="S38" i="5"/>
  <c r="Q38" i="5"/>
  <c r="N38" i="5"/>
  <c r="AF37" i="5"/>
  <c r="AD37" i="5"/>
  <c r="AB37" i="5"/>
  <c r="Y37" i="5"/>
  <c r="T37" i="5"/>
  <c r="U37" i="5" s="1"/>
  <c r="S37" i="5"/>
  <c r="Q37" i="5"/>
  <c r="N37" i="5"/>
  <c r="AF36" i="5"/>
  <c r="AD36" i="5"/>
  <c r="AB36" i="5"/>
  <c r="Y36" i="5"/>
  <c r="U36" i="5"/>
  <c r="T36" i="5"/>
  <c r="S36" i="5"/>
  <c r="Q36" i="5"/>
  <c r="N36" i="5"/>
  <c r="AF35" i="5"/>
  <c r="AD35" i="5"/>
  <c r="AB35" i="5"/>
  <c r="Y35" i="5"/>
  <c r="T35" i="5"/>
  <c r="U35" i="5" s="1"/>
  <c r="S35" i="5"/>
  <c r="Q35" i="5"/>
  <c r="N35" i="5"/>
  <c r="AF34" i="5"/>
  <c r="AD34" i="5"/>
  <c r="AB34" i="5"/>
  <c r="Y34" i="5"/>
  <c r="T34" i="5"/>
  <c r="U34" i="5" s="1"/>
  <c r="S34" i="5"/>
  <c r="Q34" i="5"/>
  <c r="N34" i="5"/>
  <c r="AF33" i="5"/>
  <c r="AD33" i="5"/>
  <c r="AB33" i="5"/>
  <c r="Y33" i="5"/>
  <c r="T33" i="5"/>
  <c r="U33" i="5" s="1"/>
  <c r="S33" i="5"/>
  <c r="Q33" i="5"/>
  <c r="N33" i="5"/>
  <c r="AF32" i="5"/>
  <c r="AD32" i="5"/>
  <c r="AB32" i="5"/>
  <c r="Y32" i="5"/>
  <c r="T32" i="5"/>
  <c r="U32" i="5" s="1"/>
  <c r="S32" i="5"/>
  <c r="Q32" i="5"/>
  <c r="N32" i="5"/>
  <c r="AF31" i="5"/>
  <c r="AD31" i="5"/>
  <c r="AB31" i="5"/>
  <c r="Y31" i="5"/>
  <c r="T31" i="5"/>
  <c r="U31" i="5" s="1"/>
  <c r="S31" i="5"/>
  <c r="Q31" i="5"/>
  <c r="N31" i="5"/>
  <c r="AF30" i="5"/>
  <c r="AD30" i="5"/>
  <c r="AB30" i="5"/>
  <c r="Y30" i="5"/>
  <c r="U30" i="5"/>
  <c r="T30" i="5"/>
  <c r="S30" i="5"/>
  <c r="Q30" i="5"/>
  <c r="N30" i="5"/>
  <c r="AF29" i="5"/>
  <c r="AD29" i="5"/>
  <c r="AB29" i="5"/>
  <c r="Y29" i="5"/>
  <c r="T29" i="5"/>
  <c r="U29" i="5" s="1"/>
  <c r="S29" i="5"/>
  <c r="Q29" i="5"/>
  <c r="N29" i="5"/>
  <c r="AF28" i="5"/>
  <c r="AD28" i="5"/>
  <c r="AB28" i="5"/>
  <c r="Y28" i="5"/>
  <c r="T28" i="5"/>
  <c r="U28" i="5" s="1"/>
  <c r="S28" i="5"/>
  <c r="Q28" i="5"/>
  <c r="N28" i="5"/>
  <c r="AF27" i="5"/>
  <c r="AD27" i="5"/>
  <c r="AB27" i="5"/>
  <c r="Y27" i="5"/>
  <c r="T27" i="5"/>
  <c r="U27" i="5" s="1"/>
  <c r="S27" i="5"/>
  <c r="Q27" i="5"/>
  <c r="N27" i="5"/>
  <c r="AF26" i="5"/>
  <c r="AD26" i="5"/>
  <c r="AB26" i="5"/>
  <c r="Y26" i="5"/>
  <c r="T26" i="5"/>
  <c r="U26" i="5" s="1"/>
  <c r="S26" i="5"/>
  <c r="Q26" i="5"/>
  <c r="N26" i="5"/>
  <c r="AF25" i="5"/>
  <c r="AD25" i="5"/>
  <c r="AB25" i="5"/>
  <c r="Y25" i="5"/>
  <c r="T25" i="5"/>
  <c r="U25" i="5" s="1"/>
  <c r="S25" i="5"/>
  <c r="Q25" i="5"/>
  <c r="N25" i="5"/>
  <c r="AF24" i="5"/>
  <c r="AD24" i="5"/>
  <c r="AB24" i="5"/>
  <c r="Y24" i="5"/>
  <c r="T24" i="5"/>
  <c r="U24" i="5" s="1"/>
  <c r="S24" i="5"/>
  <c r="Q24" i="5"/>
  <c r="N24" i="5"/>
  <c r="AF23" i="5"/>
  <c r="AD23" i="5"/>
  <c r="AB23" i="5"/>
  <c r="Y23" i="5"/>
  <c r="T23" i="5"/>
  <c r="U23" i="5" s="1"/>
  <c r="S23" i="5"/>
  <c r="Q23" i="5"/>
  <c r="N23" i="5"/>
  <c r="AF22" i="5"/>
  <c r="AD22" i="5"/>
  <c r="AB22" i="5"/>
  <c r="Y22" i="5"/>
  <c r="T22" i="5"/>
  <c r="U22" i="5" s="1"/>
  <c r="S22" i="5"/>
  <c r="Q22" i="5"/>
  <c r="N22" i="5"/>
  <c r="AF21" i="5"/>
  <c r="AD21" i="5"/>
  <c r="AB21" i="5"/>
  <c r="Y21" i="5"/>
  <c r="T21" i="5"/>
  <c r="U21" i="5" s="1"/>
  <c r="S21" i="5"/>
  <c r="Q21" i="5"/>
  <c r="N21" i="5"/>
  <c r="AF20" i="5"/>
  <c r="AD20" i="5"/>
  <c r="AB20" i="5"/>
  <c r="Y20" i="5"/>
  <c r="T20" i="5"/>
  <c r="U20" i="5" s="1"/>
  <c r="S20" i="5"/>
  <c r="Q20" i="5"/>
  <c r="N20" i="5"/>
  <c r="AF19" i="5"/>
  <c r="AD19" i="5"/>
  <c r="AB19" i="5"/>
  <c r="Y19" i="5"/>
  <c r="T19" i="5"/>
  <c r="U19" i="5" s="1"/>
  <c r="S19" i="5"/>
  <c r="Q19" i="5"/>
  <c r="N19" i="5"/>
  <c r="AF18" i="5"/>
  <c r="AD18" i="5"/>
  <c r="AB18" i="5"/>
  <c r="Y18" i="5"/>
  <c r="T18" i="5"/>
  <c r="U18" i="5" s="1"/>
  <c r="S18" i="5"/>
  <c r="Q18" i="5"/>
  <c r="N18" i="5"/>
  <c r="AF17" i="5"/>
  <c r="AD17" i="5"/>
  <c r="AB17" i="5"/>
  <c r="Y17" i="5"/>
  <c r="T17" i="5"/>
  <c r="U17" i="5" s="1"/>
  <c r="S17" i="5"/>
  <c r="Q17" i="5"/>
  <c r="N17" i="5"/>
  <c r="AF16" i="5"/>
  <c r="AD16" i="5"/>
  <c r="AB16" i="5"/>
  <c r="Y16" i="5"/>
  <c r="T16" i="5"/>
  <c r="U16" i="5" s="1"/>
  <c r="S16" i="5"/>
  <c r="Q16" i="5"/>
  <c r="N16" i="5"/>
  <c r="AF15" i="5"/>
  <c r="AD15" i="5"/>
  <c r="AB15" i="5"/>
  <c r="Y15" i="5"/>
  <c r="T15" i="5"/>
  <c r="U15" i="5" s="1"/>
  <c r="S15" i="5"/>
  <c r="Q15" i="5"/>
  <c r="N15" i="5"/>
  <c r="AF14" i="5"/>
  <c r="AD14" i="5"/>
  <c r="AB14" i="5"/>
  <c r="Y14" i="5"/>
  <c r="T14" i="5"/>
  <c r="U14" i="5" s="1"/>
  <c r="S14" i="5"/>
  <c r="Q14" i="5"/>
  <c r="N14" i="5"/>
  <c r="AF13" i="5"/>
  <c r="AD13" i="5"/>
  <c r="AB13" i="5"/>
  <c r="Y13" i="5"/>
  <c r="T13" i="5"/>
  <c r="U13" i="5" s="1"/>
  <c r="S13" i="5"/>
  <c r="Q13" i="5"/>
  <c r="N13" i="5"/>
  <c r="AF12" i="5"/>
  <c r="AD12" i="5"/>
  <c r="AB12" i="5"/>
  <c r="Y12" i="5"/>
  <c r="T12" i="5"/>
  <c r="U12" i="5" s="1"/>
  <c r="S12" i="5"/>
  <c r="Q12" i="5"/>
  <c r="N12" i="5"/>
  <c r="AF11" i="5"/>
  <c r="AD11" i="5"/>
  <c r="AB11" i="5"/>
  <c r="Y11" i="5"/>
  <c r="T11" i="5"/>
  <c r="U11" i="5" s="1"/>
  <c r="S11" i="5"/>
  <c r="Q11" i="5"/>
  <c r="N11" i="5"/>
  <c r="AF10" i="5"/>
  <c r="AD10" i="5"/>
  <c r="AB10" i="5"/>
  <c r="Y10" i="5"/>
  <c r="T10" i="5"/>
  <c r="U10" i="5" s="1"/>
  <c r="S10" i="5"/>
  <c r="Q10" i="5"/>
  <c r="N10" i="5"/>
  <c r="AF9" i="5"/>
  <c r="AD9" i="5"/>
  <c r="AB9" i="5"/>
  <c r="Y9" i="5"/>
  <c r="T9" i="5"/>
  <c r="U9" i="5" s="1"/>
  <c r="S9" i="5"/>
  <c r="Q9" i="5"/>
  <c r="N9" i="5"/>
  <c r="AF8" i="5"/>
  <c r="AD8" i="5"/>
  <c r="AB8" i="5"/>
  <c r="Y8" i="5"/>
  <c r="T8" i="5"/>
  <c r="U8" i="5" s="1"/>
  <c r="S8" i="5"/>
  <c r="Q8" i="5"/>
  <c r="N8" i="5"/>
  <c r="AF7" i="5"/>
  <c r="AD7" i="5"/>
  <c r="AB7" i="5"/>
  <c r="Y7" i="5"/>
  <c r="T7" i="5"/>
  <c r="S7" i="5"/>
  <c r="Q7" i="5"/>
  <c r="N7" i="5"/>
  <c r="B6" i="5"/>
  <c r="C6" i="5" s="1"/>
  <c r="D6" i="5" s="1"/>
  <c r="E6" i="5" s="1"/>
  <c r="F6" i="5" s="1"/>
  <c r="G6" i="5" s="1"/>
  <c r="H6" i="5" s="1"/>
  <c r="I6" i="5" s="1"/>
  <c r="J6" i="5" s="1"/>
  <c r="K6" i="5" s="1"/>
  <c r="AD6" i="13" l="1"/>
  <c r="AD5" i="13"/>
  <c r="AD6" i="12"/>
  <c r="AD5" i="12"/>
  <c r="AA5" i="11"/>
  <c r="AB5" i="11"/>
  <c r="AF5" i="11"/>
  <c r="AB6" i="11"/>
  <c r="AC6" i="11" s="1"/>
  <c r="T99" i="5"/>
  <c r="Y99" i="5"/>
  <c r="U6" i="10"/>
  <c r="V6" i="10" s="1"/>
  <c r="U5" i="10"/>
  <c r="S6" i="9"/>
  <c r="T6" i="9" s="1"/>
  <c r="S5" i="9"/>
  <c r="S6" i="8"/>
  <c r="T6" i="8" s="1"/>
  <c r="S5" i="8"/>
  <c r="Q6" i="7"/>
  <c r="R6" i="7" s="1"/>
  <c r="Q5" i="7"/>
  <c r="L6" i="5"/>
  <c r="M6" i="5" s="1"/>
  <c r="N6" i="5" s="1"/>
  <c r="O6" i="5" s="1"/>
  <c r="P6" i="5" s="1"/>
  <c r="N4" i="5"/>
  <c r="U7" i="5"/>
  <c r="U99" i="5"/>
  <c r="N99" i="5"/>
  <c r="S99" i="5"/>
  <c r="AD99" i="5"/>
  <c r="AF8" i="1"/>
  <c r="AF9" i="1"/>
  <c r="AF10" i="1"/>
  <c r="AF11" i="1"/>
  <c r="AF7" i="1"/>
  <c r="AD8" i="1"/>
  <c r="AD9" i="1"/>
  <c r="AD10" i="1"/>
  <c r="AD11" i="1"/>
  <c r="AD7" i="1"/>
  <c r="AB8" i="1"/>
  <c r="AB9" i="1"/>
  <c r="AB10" i="1"/>
  <c r="AB11" i="1"/>
  <c r="AB7" i="1"/>
  <c r="Y8" i="1"/>
  <c r="Y9" i="1"/>
  <c r="Y10" i="1"/>
  <c r="Y11" i="1"/>
  <c r="Y7" i="1"/>
  <c r="AD5" i="11" l="1"/>
  <c r="AD6" i="11"/>
  <c r="W6" i="10"/>
  <c r="X6" i="10" s="1"/>
  <c r="Y6" i="10" s="1"/>
  <c r="Z6" i="10" s="1"/>
  <c r="U6" i="9"/>
  <c r="V6" i="9" s="1"/>
  <c r="W6" i="9" s="1"/>
  <c r="X6" i="9" s="1"/>
  <c r="Y6" i="9" s="1"/>
  <c r="Z6" i="9" s="1"/>
  <c r="AA6" i="9" s="1"/>
  <c r="AA5" i="9"/>
  <c r="U5" i="9"/>
  <c r="U6" i="8"/>
  <c r="V6" i="8" s="1"/>
  <c r="W6" i="8" s="1"/>
  <c r="X6" i="8" s="1"/>
  <c r="Y6" i="8" s="1"/>
  <c r="Z6" i="8" s="1"/>
  <c r="AA6" i="8" s="1"/>
  <c r="U5" i="8"/>
  <c r="S6" i="7"/>
  <c r="T6" i="7" s="1"/>
  <c r="S5" i="7"/>
  <c r="Q6" i="5"/>
  <c r="R6" i="5" s="1"/>
  <c r="Q5" i="5"/>
  <c r="B6" i="1"/>
  <c r="C6" i="1" s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A5" i="8" l="1"/>
  <c r="AA6" i="10"/>
  <c r="AA5" i="10"/>
  <c r="AB6" i="9"/>
  <c r="AC6" i="9" s="1"/>
  <c r="AF5" i="9"/>
  <c r="AB5" i="9"/>
  <c r="AB6" i="8"/>
  <c r="AC6" i="8" s="1"/>
  <c r="AF5" i="8"/>
  <c r="AB5" i="8"/>
  <c r="U6" i="7"/>
  <c r="V6" i="7" s="1"/>
  <c r="U5" i="7"/>
  <c r="S6" i="5"/>
  <c r="T6" i="5" s="1"/>
  <c r="S5" i="5"/>
  <c r="U8" i="1"/>
  <c r="U9" i="1"/>
  <c r="U10" i="1"/>
  <c r="U11" i="1"/>
  <c r="U7" i="1"/>
  <c r="S8" i="1"/>
  <c r="S9" i="1"/>
  <c r="S10" i="1"/>
  <c r="S11" i="1"/>
  <c r="S7" i="1"/>
  <c r="Q8" i="1"/>
  <c r="Q9" i="1"/>
  <c r="Q10" i="1"/>
  <c r="Q11" i="1"/>
  <c r="Q7" i="1"/>
  <c r="N8" i="1"/>
  <c r="N9" i="1"/>
  <c r="N10" i="1"/>
  <c r="N11" i="1"/>
  <c r="N7" i="1"/>
  <c r="AE12" i="1"/>
  <c r="W12" i="1"/>
  <c r="X12" i="1"/>
  <c r="M12" i="1"/>
  <c r="L12" i="1"/>
  <c r="H12" i="1"/>
  <c r="Y12" i="1" s="1"/>
  <c r="I12" i="1"/>
  <c r="J12" i="1"/>
  <c r="K12" i="1"/>
  <c r="O12" i="1"/>
  <c r="P12" i="1"/>
  <c r="R12" i="1"/>
  <c r="T12" i="1"/>
  <c r="V12" i="1"/>
  <c r="Z12" i="1"/>
  <c r="AB12" i="1" s="1"/>
  <c r="AA12" i="1"/>
  <c r="AF12" i="1" s="1"/>
  <c r="AC12" i="1"/>
  <c r="AD12" i="1"/>
  <c r="AB6" i="10" l="1"/>
  <c r="AC6" i="10" s="1"/>
  <c r="AF5" i="10"/>
  <c r="AB5" i="10"/>
  <c r="AD6" i="9"/>
  <c r="AD5" i="9"/>
  <c r="AD6" i="8"/>
  <c r="AD5" i="8"/>
  <c r="W6" i="7"/>
  <c r="X6" i="7" s="1"/>
  <c r="Y6" i="7" s="1"/>
  <c r="Z6" i="7" s="1"/>
  <c r="U6" i="5"/>
  <c r="V6" i="5" s="1"/>
  <c r="U5" i="5"/>
  <c r="U12" i="1"/>
  <c r="N12" i="1"/>
  <c r="Q12" i="1"/>
  <c r="N4" i="1"/>
  <c r="S12" i="1"/>
  <c r="AD6" i="10" l="1"/>
  <c r="AD5" i="10"/>
  <c r="AA6" i="7"/>
  <c r="AA5" i="7"/>
  <c r="W6" i="5"/>
  <c r="X6" i="5" s="1"/>
  <c r="Y6" i="5" s="1"/>
  <c r="Z6" i="5" s="1"/>
  <c r="Y4" i="5"/>
  <c r="Q5" i="1"/>
  <c r="AB6" i="7" l="1"/>
  <c r="AC6" i="7" s="1"/>
  <c r="AF5" i="7"/>
  <c r="AB5" i="7"/>
  <c r="AA6" i="5"/>
  <c r="AA5" i="5"/>
  <c r="S5" i="1"/>
  <c r="AD6" i="7" l="1"/>
  <c r="AD5" i="7"/>
  <c r="AB6" i="5"/>
  <c r="AC6" i="5" s="1"/>
  <c r="AF5" i="5"/>
  <c r="AB5" i="5"/>
  <c r="U5" i="1"/>
  <c r="AD6" i="5" l="1"/>
  <c r="AD5" i="5"/>
  <c r="Y4" i="1"/>
  <c r="AA5" i="1" l="1"/>
  <c r="AB5" i="1" l="1"/>
  <c r="AD5" i="1" l="1"/>
  <c r="AF5" i="1" l="1"/>
</calcChain>
</file>

<file path=xl/sharedStrings.xml><?xml version="1.0" encoding="utf-8"?>
<sst xmlns="http://schemas.openxmlformats.org/spreadsheetml/2006/main" count="20814" uniqueCount="289">
  <si>
    <t>Реквізити контракту (договору)</t>
  </si>
  <si>
    <t>ПІБ адвоката</t>
  </si>
  <si>
    <t>фактичні видатки (зареєстровані та взяті на облік у ДКСУ)</t>
  </si>
  <si>
    <t>№ з/п</t>
  </si>
  <si>
    <t>Район, місто обласного значення, де знаходиться робоче місце адвоката      (за ЄРАУ)</t>
  </si>
  <si>
    <t>у т.ч. для захисту особи, затриманої за підозрою у вчиненні злочину та/або до якої застосовано  запобіжний захід у вигляді тримання під вартою</t>
  </si>
  <si>
    <t>у т.ч. для здійснення захисту за призначенням</t>
  </si>
  <si>
    <t>касові видатки (виплачені)</t>
  </si>
  <si>
    <t>сума, грн.</t>
  </si>
  <si>
    <t>кількість</t>
  </si>
  <si>
    <t>загальна кількість</t>
  </si>
  <si>
    <t>Доручення, видані адвокату протягом попереднього бюджетного періоду</t>
  </si>
  <si>
    <t>Протягом попереднього бюджетного періоду</t>
  </si>
  <si>
    <t>Протягом поточного бюджетного періоду</t>
  </si>
  <si>
    <t xml:space="preserve">фактичні видатки (зареєстровані та взяті на облік у ДКСУ) </t>
  </si>
  <si>
    <t xml:space="preserve">касові видатки (виплачені) </t>
  </si>
  <si>
    <t xml:space="preserve">кредиторська заборгованість </t>
  </si>
  <si>
    <t>Доручення, видані адвокату протягом попереднього бюджетного періоду, за якими центром прийнято акти</t>
  </si>
  <si>
    <t>Видатки та зобов’язання за прийнятими центром актами про виконання доручень, виданих адвокату протягом попереднього бюджетного періоду</t>
  </si>
  <si>
    <t>сума, що підлягає оплаті за прийнятими актами, грн.</t>
  </si>
  <si>
    <t>Загальна сума за контрактом адвоката</t>
  </si>
  <si>
    <t>Організаційна форма адвокатської діяльності (індивідуально, адвокатське бюро, адвокатське об’єднання)</t>
  </si>
  <si>
    <t>Назва адвокатського бюро чи адвокатського об’єднання</t>
  </si>
  <si>
    <t>кількість доручень, термін дії яких закінчено/які скасовано</t>
  </si>
  <si>
    <t>кількість актів, прийнятих центром</t>
  </si>
  <si>
    <t>Всього:</t>
  </si>
  <si>
    <t>Видатки та зобов’язання за прийнятими центром актами про виконання доручень, виданих адвокату протягом поточного бюджетного періоду 2014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</si>
  <si>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05.01.2015</t>
  </si>
  <si>
    <t>Андрієвський Олександр Антонович</t>
  </si>
  <si>
    <t>Андрушко Олег Петрович</t>
  </si>
  <si>
    <t>Баляндр Вячеслав Андрійович</t>
  </si>
  <si>
    <t>Бойко Михайло Дмитрович</t>
  </si>
  <si>
    <t>Барилюк Оксана Антонівна</t>
  </si>
  <si>
    <t>Бондар Віктор Броніславович</t>
  </si>
  <si>
    <t>Булаєнко Олексій Казімірович</t>
  </si>
  <si>
    <t>Васильєва Тетяна Василівна</t>
  </si>
  <si>
    <t>Ващук Юрій Васильович</t>
  </si>
  <si>
    <t>Вусатюк Олександр Миколайович</t>
  </si>
  <si>
    <t>Гав'юк Володимир Дмитрович</t>
  </si>
  <si>
    <t>Гамрецький Микола Олександрович</t>
  </si>
  <si>
    <t>Гарматюк Олег Миколайович</t>
  </si>
  <si>
    <t>Григорук Сергій Васильович</t>
  </si>
  <si>
    <t>Гіппіус Олександр Борисович</t>
  </si>
  <si>
    <t>Дем'янов Сергій Миколайович</t>
  </si>
  <si>
    <t>Дем'янов Юрій Миколайович</t>
  </si>
  <si>
    <t>Дем'янова Олена Вікторівна</t>
  </si>
  <si>
    <t>Довгаль Петро Степанович</t>
  </si>
  <si>
    <t>Дрелінський Сергій Вікторович</t>
  </si>
  <si>
    <t>Дурач Антон Спиридонович</t>
  </si>
  <si>
    <t>Жилюк Олег Васильович</t>
  </si>
  <si>
    <t>Іванов Антон Броніславович</t>
  </si>
  <si>
    <t>Ільчишен Максим Вікторович</t>
  </si>
  <si>
    <t>Кізаєва Оксана Миколаївна</t>
  </si>
  <si>
    <t>Ковальчук Віктор Миколайович</t>
  </si>
  <si>
    <t>Ковпак Микола Олексійович</t>
  </si>
  <si>
    <t>Козак Іван Олександрович</t>
  </si>
  <si>
    <t>Козар Олександр Сергійович</t>
  </si>
  <si>
    <t>Костур Сергій Вікторович</t>
  </si>
  <si>
    <t>Кондратюк Олег Анатолійович</t>
  </si>
  <si>
    <t>Кравчук Віталій Миколайович</t>
  </si>
  <si>
    <t>Кручініна Наталія Станіславівна</t>
  </si>
  <si>
    <t>Кулєбякін Вадим Олександрович</t>
  </si>
  <si>
    <t>Куцоконь Віктор Васильович</t>
  </si>
  <si>
    <t>Лебідь Олександра Павлівна</t>
  </si>
  <si>
    <t>Лисяк Євген Болеславович</t>
  </si>
  <si>
    <t>Лисяк Анатолій Болеславович</t>
  </si>
  <si>
    <t>Ліщук Ольга Іванівна</t>
  </si>
  <si>
    <t>Люблінський Олександр Францович</t>
  </si>
  <si>
    <t>Магера Микола Михайлович</t>
  </si>
  <si>
    <t>Мазур Олег Леонідович</t>
  </si>
  <si>
    <t>Максимчук Валерій Миколайович</t>
  </si>
  <si>
    <t>Мариняк Михайло Вікторович</t>
  </si>
  <si>
    <t>Мартинюк Віталій Борисович</t>
  </si>
  <si>
    <t>Мерінова Наталія Володимирівна</t>
  </si>
  <si>
    <t>Мілашевський Максим Геннадійович</t>
  </si>
  <si>
    <t>Міщенко Олег Михайлович</t>
  </si>
  <si>
    <t>Мороз Володимир Миколайович</t>
  </si>
  <si>
    <t>Мутас Володимир Володимирович</t>
  </si>
  <si>
    <t>Ніколайчук Володимир Северинович</t>
  </si>
  <si>
    <t>Ніколайчук Зінаїда Іванівна</t>
  </si>
  <si>
    <t>Німий Сергій Олександрович</t>
  </si>
  <si>
    <t>Оніщук Василь Васильович</t>
  </si>
  <si>
    <t>Осередчук Ольга Михайлівна</t>
  </si>
  <si>
    <t>Павлик Надія Юхимівна</t>
  </si>
  <si>
    <t>Пілінський Сергій Ігорович</t>
  </si>
  <si>
    <t>Плавуцький Вадим Вікторович</t>
  </si>
  <si>
    <t>Поворозник Петро Юрійович</t>
  </si>
  <si>
    <t>Полігов Олег Володимирович</t>
  </si>
  <si>
    <t>Призиглей Марія Іванівна</t>
  </si>
  <si>
    <t>Процик Володимир Васильович</t>
  </si>
  <si>
    <t>Радчишин Олександр Іванович</t>
  </si>
  <si>
    <t>Рибачок Андрій Анатолійович</t>
  </si>
  <si>
    <t>Самчук Володимир Васильович</t>
  </si>
  <si>
    <t>Свірневська Наталія Віталіївна</t>
  </si>
  <si>
    <t>Свірневський Артем Миколайович</t>
  </si>
  <si>
    <t>Синявський Микола Миколайович</t>
  </si>
  <si>
    <t>Сівак Тетяна Олександрівна</t>
  </si>
  <si>
    <t>Стандратюк Василь Іванович</t>
  </si>
  <si>
    <t>Стецькова-Бондар Людмила Феліксівна</t>
  </si>
  <si>
    <t>Стражник Володимир Михайлович</t>
  </si>
  <si>
    <t>Тарадай Олена Трохимівна</t>
  </si>
  <si>
    <t>Трипалюк Олег Васильович</t>
  </si>
  <si>
    <t>Філіпов Юрій Миколайович</t>
  </si>
  <si>
    <t>Філіппова Таїсія Степанівна</t>
  </si>
  <si>
    <t>Філонов Роман Іванович</t>
  </si>
  <si>
    <t>Хворостовський В'ячеслав Олексійович</t>
  </si>
  <si>
    <t>Худий Ігор Анатолійович</t>
  </si>
  <si>
    <t>Царик Тетяна Григорівна</t>
  </si>
  <si>
    <t>Цвігун Таїсія Станіславівна</t>
  </si>
  <si>
    <t>Черевик Сергій Станіславович</t>
  </si>
  <si>
    <t>Чорний Юрій Олександрович</t>
  </si>
  <si>
    <t>Чухась Майя Степанівна</t>
  </si>
  <si>
    <t>Шпак Артем Павлович</t>
  </si>
  <si>
    <t>Шумейко Володимир Петрович</t>
  </si>
  <si>
    <t>Юзькова Надія Володимирівна</t>
  </si>
  <si>
    <t>Ядуха Зінаїда Василівна</t>
  </si>
  <si>
    <t>Баєва Наталія Ярославівна</t>
  </si>
  <si>
    <t>Спеціальний Сергій Павлович</t>
  </si>
  <si>
    <t>Соловей Олександр Васильович</t>
  </si>
  <si>
    <t>Сторожук Юрій Володимирович</t>
  </si>
  <si>
    <t>м. Славута</t>
  </si>
  <si>
    <t>смт. Летичів</t>
  </si>
  <si>
    <t>м. Ізяслав</t>
  </si>
  <si>
    <t>смт. Віньківці</t>
  </si>
  <si>
    <t>м. Хмельницький</t>
  </si>
  <si>
    <t>м. Кам'янець-Подільський</t>
  </si>
  <si>
    <t>м. Волочиськ</t>
  </si>
  <si>
    <t>м. Старокостянтинів</t>
  </si>
  <si>
    <t>м. Деражня</t>
  </si>
  <si>
    <t>смт. Ярмолинці</t>
  </si>
  <si>
    <t>м. Шепетівка</t>
  </si>
  <si>
    <t>м. Кузнецовськ</t>
  </si>
  <si>
    <t>смт. Стара Синява</t>
  </si>
  <si>
    <t xml:space="preserve"> с. Судилків</t>
  </si>
  <si>
    <t>м. Острог</t>
  </si>
  <si>
    <t>смт. Чемерівці</t>
  </si>
  <si>
    <t>м. Дунаївці</t>
  </si>
  <si>
    <t>смт. Білогір'я</t>
  </si>
  <si>
    <t>м. Красилів</t>
  </si>
  <si>
    <t>м. Нетішин</t>
  </si>
  <si>
    <t>смт. Теофіполь</t>
  </si>
  <si>
    <t>м. Городок</t>
  </si>
  <si>
    <t>смт. Нова Ушиця</t>
  </si>
  <si>
    <t xml:space="preserve">№1 від 27.03.2014 </t>
  </si>
  <si>
    <t>№89 від 27.03.2014</t>
  </si>
  <si>
    <t>№2 від 27.03.2014</t>
  </si>
  <si>
    <t>№4 від 27.03.2014</t>
  </si>
  <si>
    <t>№3 від 27.03.2014</t>
  </si>
  <si>
    <t xml:space="preserve">№5 від 27.03.2014 </t>
  </si>
  <si>
    <t>№88 від 27.03.2014</t>
  </si>
  <si>
    <t>№96 від 15.05.2014</t>
  </si>
  <si>
    <t>№6 від 27.03.2014</t>
  </si>
  <si>
    <t>№7 від 27.03.2014</t>
  </si>
  <si>
    <t>№ 8від 27.03.2014</t>
  </si>
  <si>
    <t>№9 від 27.03.2014</t>
  </si>
  <si>
    <t>№10 від 27.03.2014</t>
  </si>
  <si>
    <t>№104 від 04.08.2014</t>
  </si>
  <si>
    <t>№11 від 27.03.2014</t>
  </si>
  <si>
    <t>№98 від 27.03.2014</t>
  </si>
  <si>
    <t xml:space="preserve">№14 від 27.03.2014 </t>
  </si>
  <si>
    <t>№97 від 27.03.2014</t>
  </si>
  <si>
    <t>№15 від 27.03.2014</t>
  </si>
  <si>
    <t>№90 від 27.03.2014</t>
  </si>
  <si>
    <t>№16 від 27.03.2014</t>
  </si>
  <si>
    <t>№18 від 27.03.2014</t>
  </si>
  <si>
    <t>№19 від 27.03.2014</t>
  </si>
  <si>
    <t>№20 від 27.03.2014</t>
  </si>
  <si>
    <t>№ 21від 27.03.2014</t>
  </si>
  <si>
    <t>№102 від 07.07.2014</t>
  </si>
  <si>
    <t>№95 від 27.03.2014</t>
  </si>
  <si>
    <t>№23 від 27.03.2014</t>
  </si>
  <si>
    <t>№24 від 27.03.2014</t>
  </si>
  <si>
    <t>№77 від 27.03.2014</t>
  </si>
  <si>
    <t xml:space="preserve">№106 від 1.09.2014 </t>
  </si>
  <si>
    <t>№25 від 27.03.2014</t>
  </si>
  <si>
    <t>№26 від 27.03.2014</t>
  </si>
  <si>
    <t>№27 від 27.03.2014</t>
  </si>
  <si>
    <t>№76 від 27.03.2014</t>
  </si>
  <si>
    <t>№28 від 27.03.2014</t>
  </si>
  <si>
    <t>№103 від 04.08.2014</t>
  </si>
  <si>
    <t xml:space="preserve">№105 від 1.09.2014 </t>
  </si>
  <si>
    <t>№29 від 27.03.2014</t>
  </si>
  <si>
    <t>№30 від 27.03.2014</t>
  </si>
  <si>
    <t>№79 від 27.03.2014</t>
  </si>
  <si>
    <t>№31 від 27.03.2014</t>
  </si>
  <si>
    <t>№101 від 17.06.2014</t>
  </si>
  <si>
    <t>№32 від 27.03.2014</t>
  </si>
  <si>
    <t>№33 від 27.03.2014</t>
  </si>
  <si>
    <t>№34 від 27.03.2014</t>
  </si>
  <si>
    <t>№36 від 27.03.2014</t>
  </si>
  <si>
    <t>№80 від 27.03.2014</t>
  </si>
  <si>
    <t>№37 від 27.03.2014</t>
  </si>
  <si>
    <t>№38 від 27.03.2014</t>
  </si>
  <si>
    <t>№ 81від 27.03.2014</t>
  </si>
  <si>
    <t>№82 від 27.03.2014</t>
  </si>
  <si>
    <t>№39 від 27.03.2014</t>
  </si>
  <si>
    <t>№41 від 27.03.2014</t>
  </si>
  <si>
    <t>№42 від 27.03.2014</t>
  </si>
  <si>
    <t>№43 від 27.03.2014</t>
  </si>
  <si>
    <t>№100 від 25.04.2014</t>
  </si>
  <si>
    <t>№46 від 27.03.2014</t>
  </si>
  <si>
    <t>№94 від 27.03.2014</t>
  </si>
  <si>
    <t>№47 від 27.03.2014</t>
  </si>
  <si>
    <t>№48 від 27.03.2014</t>
  </si>
  <si>
    <t>№49 від 01.04.2014</t>
  </si>
  <si>
    <t>№74 від 27.03.2014</t>
  </si>
  <si>
    <t>№83 від 27.03.2014</t>
  </si>
  <si>
    <t>№52 від 27.03.2014</t>
  </si>
  <si>
    <t>№93 від 27.03.2014</t>
  </si>
  <si>
    <t>№53 від 27.03.2014</t>
  </si>
  <si>
    <t>№61 від 27.03.2014</t>
  </si>
  <si>
    <t>№54 від 27.03.2014</t>
  </si>
  <si>
    <t>№84 від 27.03.2014</t>
  </si>
  <si>
    <t>№57 від 27.03.2014</t>
  </si>
  <si>
    <t>№58 від 27.03.2014</t>
  </si>
  <si>
    <t>№91 від 27.03.2014</t>
  </si>
  <si>
    <t>№62 від 27.03.2014</t>
  </si>
  <si>
    <t>№86 від 27.03.2014</t>
  </si>
  <si>
    <t>№64 від 27.03.2014</t>
  </si>
  <si>
    <t>№65 від 27.03.2014</t>
  </si>
  <si>
    <t>№66 від 27.03.2014</t>
  </si>
  <si>
    <t>№67 від 27.03.2014</t>
  </si>
  <si>
    <t>№92 від 27.03.2014</t>
  </si>
  <si>
    <t>№68 від 27.03.2014</t>
  </si>
  <si>
    <t>№69 від 27.03.2014</t>
  </si>
  <si>
    <t>№70 від 27.03.2014</t>
  </si>
  <si>
    <t>№71 від 27.03.2014</t>
  </si>
  <si>
    <t>№87 від 27.03.2014</t>
  </si>
  <si>
    <t>№99 від 27.03.2014</t>
  </si>
  <si>
    <t>№72 від 27.03.2014</t>
  </si>
  <si>
    <t>№75 від 27.03.2014</t>
  </si>
  <si>
    <t>№107 від 10.09.2012</t>
  </si>
  <si>
    <t>№110 від 20.11.2014</t>
  </si>
  <si>
    <t>№113 від 28.11.2014</t>
  </si>
  <si>
    <t>№109 від 19.11.2014</t>
  </si>
  <si>
    <t>відсоток  до загальної кількості виданих доручень (гр.22/гр.8*100)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</si>
  <si>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19.01.2015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</si>
  <si>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12.01.2015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</si>
  <si>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26.01.2015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</si>
  <si>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2.02.2015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</si>
  <si>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9.02.2015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</si>
  <si>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16.02.2015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</si>
  <si>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23.02.2015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</si>
  <si>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02.03.2015</t>
  </si>
  <si>
    <t>індивідуально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</si>
  <si>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10.03.2015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</si>
  <si>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16.03.2015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</si>
  <si>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23.03.2015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</si>
  <si>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30.03.2015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</si>
  <si>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06.04.2015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</si>
  <si>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14.04.2015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</si>
  <si>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20.04.2015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</si>
  <si>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27.04.2015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</si>
  <si>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05.05.2015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</si>
  <si>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12.05.2015</t>
  </si>
  <si>
    <t xml:space="preserve">% зданих актів до виданих доручень 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</si>
  <si>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18.05.2015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</si>
  <si>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25.05.2015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</si>
  <si>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2.06.2015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</si>
  <si>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8.06.2015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</si>
  <si>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15.06.2015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</si>
  <si>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22.06.2015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</si>
  <si>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30.06.2015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</si>
  <si>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06.07.2015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</si>
  <si>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13.07.2015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</si>
  <si>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20.07.2015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</si>
  <si>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27.07.2015</t>
  </si>
  <si>
    <t>Оперативна інформація Хмельницького обласного центру з надання безоплатної вторинної правової допомоги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10.08.2015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</si>
  <si>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17.08.2015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</si>
  <si>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25.08.2015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</si>
  <si>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31.08.2015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</si>
  <si>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07.09.2015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</si>
  <si>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14.09.2015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</si>
  <si>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21.09.2015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</si>
  <si>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28.09.2015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</si>
  <si>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05.10.2015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</si>
  <si>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12.10.2015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</si>
  <si>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19.10.2015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</si>
  <si>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26.10.2015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</si>
  <si>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02.11.2015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</si>
  <si>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09.11.2015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</si>
  <si>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16.11.2015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</si>
  <si>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23.11.2015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</si>
  <si>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30.11.2015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</si>
  <si>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07.12.2015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</si>
  <si>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14.12.2015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</si>
  <si>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21.12.2015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</si>
  <si>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28.12.2015</t>
  </si>
  <si>
    <t>Оперативна інформація Регіонального центру з надання безоплатної вторинної правової допомоги у Хмельницькій області
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31.12.2015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</si>
</sst>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2" fontId="1" fillId="0" borderId="1" xfId="0" applyNumberFormat="1" applyFont="1" applyFill="1" applyBorder="1"/>
    <xf numFmtId="0" fontId="1" fillId="0" borderId="0" xfId="0" applyFont="1"/>
    <xf numFmtId="2" fontId="1" fillId="0" borderId="0" xfId="0" applyNumberFormat="1" applyFont="1"/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1" fontId="1" fillId="0" borderId="2" xfId="0" applyNumberFormat="1" applyFont="1" applyBorder="1"/>
    <xf numFmtId="2" fontId="1" fillId="0" borderId="2" xfId="0" applyNumberFormat="1" applyFont="1" applyBorder="1"/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justify" wrapText="1"/>
    </xf>
    <xf numFmtId="2" fontId="1" fillId="0" borderId="1" xfId="0" applyNumberFormat="1" applyFont="1" applyBorder="1" applyAlignment="1">
      <alignment horizontal="right" vertical="center" wrapText="1"/>
    </xf>
    <xf numFmtId="0" fontId="1" fillId="0" borderId="1" xfId="0" applyFont="1" applyBorder="1"/>
    <xf numFmtId="2" fontId="1" fillId="0" borderId="1" xfId="0" applyNumberFormat="1" applyFont="1" applyBorder="1" applyAlignment="1">
      <alignment vertical="justify" wrapText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1" fontId="3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  <protection locked="0" hidden="1"/>
    </xf>
    <xf numFmtId="0" fontId="3" fillId="2" borderId="1" xfId="0" applyFont="1" applyFill="1" applyBorder="1" applyAlignment="1" applyProtection="1">
      <alignment horizontal="center" vertical="center" wrapText="1"/>
      <protection locked="0" hidden="1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" fontId="3" fillId="2" borderId="1" xfId="0" applyNumberFormat="1" applyFont="1" applyFill="1" applyBorder="1" applyAlignment="1" applyProtection="1">
      <alignment horizontal="center" vertical="center"/>
    </xf>
    <xf numFmtId="2" fontId="3" fillId="2" borderId="1" xfId="0" applyNumberFormat="1" applyFont="1" applyFill="1" applyBorder="1" applyAlignment="1" applyProtection="1">
      <alignment horizontal="center" vertical="center" wrapText="1"/>
    </xf>
    <xf numFmtId="2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1" fontId="3" fillId="2" borderId="2" xfId="0" applyNumberFormat="1" applyFont="1" applyFill="1" applyBorder="1" applyAlignment="1" applyProtection="1">
      <alignment horizontal="center" vertical="center"/>
    </xf>
    <xf numFmtId="2" fontId="3" fillId="2" borderId="2" xfId="0" applyNumberFormat="1" applyFont="1" applyFill="1" applyBorder="1" applyAlignment="1" applyProtection="1">
      <alignment horizontal="center" vertical="center"/>
    </xf>
    <xf numFmtId="1" fontId="3" fillId="2" borderId="2" xfId="0" applyNumberFormat="1" applyFont="1" applyFill="1" applyBorder="1" applyAlignment="1" applyProtection="1">
      <alignment horizontal="center" vertical="center"/>
      <protection locked="0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 wrapText="1"/>
    </xf>
    <xf numFmtId="1" fontId="3" fillId="2" borderId="1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1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2" fontId="3" fillId="2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1" fontId="3" fillId="2" borderId="1" xfId="0" applyNumberFormat="1" applyFont="1" applyFill="1" applyBorder="1" applyAlignment="1" applyProtection="1">
      <alignment horizontal="center" vertical="center" wrapText="1"/>
    </xf>
    <xf numFmtId="1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</xf>
    <xf numFmtId="1" fontId="3" fillId="2" borderId="2" xfId="0" applyNumberFormat="1" applyFont="1" applyFill="1" applyBorder="1" applyAlignment="1" applyProtection="1">
      <alignment horizontal="center" vertical="center" wrapText="1"/>
    </xf>
    <xf numFmtId="2" fontId="3" fillId="2" borderId="2" xfId="0" applyNumberFormat="1" applyFont="1" applyFill="1" applyBorder="1" applyAlignment="1" applyProtection="1">
      <alignment horizontal="center" vertical="center" wrapText="1"/>
    </xf>
    <xf numFmtId="1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2" fontId="3" fillId="2" borderId="7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AF12"/>
  <sheetViews>
    <sheetView topLeftCell="K4" zoomScale="80" zoomScaleNormal="80" zoomScaleSheetLayoutView="130" workbookViewId="0">
      <selection activeCell="T7" sqref="T7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5" width="9.7109375" style="5"/>
    <col min="6" max="6" width="10" style="5" customWidth="1"/>
    <col min="7" max="7" width="11.28515625" style="5" customWidth="1"/>
    <col min="8" max="14" width="9.7109375" style="5"/>
    <col min="15" max="16" width="9.7109375" style="6"/>
    <col min="17" max="17" width="9.7109375" style="5"/>
    <col min="18" max="18" width="9.7109375" style="6"/>
    <col min="19" max="19" width="11" style="5" customWidth="1"/>
    <col min="20" max="20" width="9.7109375" style="6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70" t="s">
        <v>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</row>
    <row r="2" spans="1:32" s="8" customFormat="1" ht="57.75" customHeight="1" x14ac:dyDescent="0.2">
      <c r="A2" s="72" t="s">
        <v>3</v>
      </c>
      <c r="B2" s="72" t="s">
        <v>21</v>
      </c>
      <c r="C2" s="72" t="s">
        <v>22</v>
      </c>
      <c r="D2" s="72" t="s">
        <v>1</v>
      </c>
      <c r="E2" s="72" t="s">
        <v>4</v>
      </c>
      <c r="F2" s="72" t="s">
        <v>0</v>
      </c>
      <c r="G2" s="72" t="s">
        <v>20</v>
      </c>
      <c r="H2" s="75" t="s">
        <v>11</v>
      </c>
      <c r="I2" s="76"/>
      <c r="J2" s="77"/>
      <c r="K2" s="68" t="s">
        <v>12</v>
      </c>
      <c r="L2" s="81"/>
      <c r="M2" s="81"/>
      <c r="N2" s="81"/>
      <c r="O2" s="81"/>
      <c r="P2" s="81"/>
      <c r="Q2" s="81"/>
      <c r="R2" s="81"/>
      <c r="S2" s="81"/>
      <c r="T2" s="81"/>
      <c r="U2" s="69"/>
      <c r="V2" s="68" t="s">
        <v>13</v>
      </c>
      <c r="W2" s="81"/>
      <c r="X2" s="81"/>
      <c r="Y2" s="81"/>
      <c r="Z2" s="81"/>
      <c r="AA2" s="81"/>
      <c r="AB2" s="81"/>
      <c r="AC2" s="81"/>
      <c r="AD2" s="81"/>
      <c r="AE2" s="81"/>
      <c r="AF2" s="69"/>
    </row>
    <row r="3" spans="1:32" ht="65.25" customHeight="1" x14ac:dyDescent="0.2">
      <c r="A3" s="73"/>
      <c r="B3" s="73"/>
      <c r="C3" s="73"/>
      <c r="D3" s="73"/>
      <c r="E3" s="73"/>
      <c r="F3" s="73"/>
      <c r="G3" s="73"/>
      <c r="H3" s="78"/>
      <c r="I3" s="79"/>
      <c r="J3" s="80"/>
      <c r="K3" s="68" t="s">
        <v>17</v>
      </c>
      <c r="L3" s="81"/>
      <c r="M3" s="81"/>
      <c r="N3" s="81"/>
      <c r="O3" s="69"/>
      <c r="P3" s="68" t="s">
        <v>18</v>
      </c>
      <c r="Q3" s="81"/>
      <c r="R3" s="81"/>
      <c r="S3" s="81"/>
      <c r="T3" s="81"/>
      <c r="U3" s="69"/>
      <c r="V3" s="68" t="s">
        <v>17</v>
      </c>
      <c r="W3" s="81"/>
      <c r="X3" s="81"/>
      <c r="Y3" s="81"/>
      <c r="Z3" s="69"/>
      <c r="AA3" s="68" t="s">
        <v>26</v>
      </c>
      <c r="AB3" s="81"/>
      <c r="AC3" s="81"/>
      <c r="AD3" s="81"/>
      <c r="AE3" s="81"/>
      <c r="AF3" s="69"/>
    </row>
    <row r="4" spans="1:32" ht="69" customHeight="1" x14ac:dyDescent="0.2">
      <c r="A4" s="73"/>
      <c r="B4" s="73"/>
      <c r="C4" s="73"/>
      <c r="D4" s="73"/>
      <c r="E4" s="73"/>
      <c r="F4" s="73"/>
      <c r="G4" s="73"/>
      <c r="H4" s="72" t="s">
        <v>10</v>
      </c>
      <c r="I4" s="72" t="s">
        <v>5</v>
      </c>
      <c r="J4" s="72" t="s">
        <v>6</v>
      </c>
      <c r="K4" s="72" t="s">
        <v>9</v>
      </c>
      <c r="L4" s="72" t="s">
        <v>24</v>
      </c>
      <c r="M4" s="72" t="s">
        <v>23</v>
      </c>
      <c r="N4" s="7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85" t="s">
        <v>19</v>
      </c>
      <c r="P4" s="68" t="s">
        <v>14</v>
      </c>
      <c r="Q4" s="69"/>
      <c r="R4" s="68" t="s">
        <v>15</v>
      </c>
      <c r="S4" s="69"/>
      <c r="T4" s="68" t="s">
        <v>16</v>
      </c>
      <c r="U4" s="69"/>
      <c r="V4" s="72" t="s">
        <v>9</v>
      </c>
      <c r="W4" s="72" t="s">
        <v>24</v>
      </c>
      <c r="X4" s="72" t="s">
        <v>23</v>
      </c>
      <c r="Y4" s="72" t="str">
        <f>"відсоток  до загальної кількості виданих доручень (гр."&amp;V6&amp;"/гр."&amp;тест!H6&amp;"*100)"</f>
        <v>відсоток  до загальної кількості виданих доручень (гр.22/гр.8*100)</v>
      </c>
      <c r="Z4" s="85" t="s">
        <v>19</v>
      </c>
      <c r="AA4" s="68" t="s">
        <v>2</v>
      </c>
      <c r="AB4" s="69"/>
      <c r="AC4" s="68" t="s">
        <v>7</v>
      </c>
      <c r="AD4" s="69"/>
      <c r="AE4" s="68" t="s">
        <v>16</v>
      </c>
      <c r="AF4" s="69"/>
    </row>
    <row r="5" spans="1:32" ht="202.5" customHeight="1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86"/>
      <c r="P5" s="7" t="s">
        <v>8</v>
      </c>
      <c r="Q5" s="2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7" t="s">
        <v>8</v>
      </c>
      <c r="S5" s="2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7" t="s">
        <v>8</v>
      </c>
      <c r="U5" s="2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74"/>
      <c r="W5" s="74"/>
      <c r="X5" s="74"/>
      <c r="Y5" s="74"/>
      <c r="Z5" s="86"/>
      <c r="AA5" s="11" t="str">
        <f>"сума, грн.
(гр."&amp;T6&amp;"+гр."&amp;Z6&amp;")"</f>
        <v>сума, грн.
(гр.20+гр.26)</v>
      </c>
      <c r="AB5" s="12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2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2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2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x14ac:dyDescent="0.2">
      <c r="A7" s="1">
        <v>1</v>
      </c>
      <c r="B7" s="1"/>
      <c r="C7" s="1"/>
      <c r="D7" s="3"/>
      <c r="E7" s="3"/>
      <c r="F7" s="3"/>
      <c r="G7" s="3"/>
      <c r="H7" s="14"/>
      <c r="I7" s="14"/>
      <c r="J7" s="14"/>
      <c r="K7" s="14"/>
      <c r="L7" s="14"/>
      <c r="M7" s="3"/>
      <c r="N7" s="4">
        <f t="shared" ref="N7:N12" si="1">IF(H7=0,0,K7/H7)*100</f>
        <v>0</v>
      </c>
      <c r="O7" s="17"/>
      <c r="P7" s="17"/>
      <c r="Q7" s="4">
        <f t="shared" ref="Q7:Q12" si="2">IF(O7=0,0,P7/O7)*100</f>
        <v>0</v>
      </c>
      <c r="R7" s="17"/>
      <c r="S7" s="4">
        <f t="shared" ref="S7:S12" si="3">IF(P7=0,0,R7/P7)*100</f>
        <v>0</v>
      </c>
      <c r="T7" s="15"/>
      <c r="U7" s="4">
        <f t="shared" ref="U7:U12" si="4">IF(P7=0,0,T7/P7)*100</f>
        <v>0</v>
      </c>
      <c r="V7" s="3"/>
      <c r="W7" s="3"/>
      <c r="X7" s="3"/>
      <c r="Y7" s="4">
        <f>IF(H7=0,0,V7/H7)*100</f>
        <v>0</v>
      </c>
      <c r="Z7" s="4"/>
      <c r="AA7" s="4"/>
      <c r="AB7" s="4">
        <f t="shared" ref="AB7:AB11" si="5">IF(Z7=0,0,AA7/Z7)*100</f>
        <v>0</v>
      </c>
      <c r="AC7" s="4"/>
      <c r="AD7" s="4">
        <f t="shared" ref="AD7:AD11" si="6">IF(AA7=0,0,AC7/AA7)*100</f>
        <v>0</v>
      </c>
      <c r="AE7" s="4"/>
      <c r="AF7" s="4">
        <f t="shared" ref="AF7:AF11" si="7">IF(AA7=0,0,AE7/AA7)*100</f>
        <v>0</v>
      </c>
    </row>
    <row r="8" spans="1:32" x14ac:dyDescent="0.2">
      <c r="A8" s="1">
        <v>2</v>
      </c>
      <c r="B8" s="1"/>
      <c r="C8" s="1"/>
      <c r="D8" s="3"/>
      <c r="E8" s="3"/>
      <c r="F8" s="3"/>
      <c r="G8" s="3"/>
      <c r="H8" s="14"/>
      <c r="I8" s="14"/>
      <c r="J8" s="14"/>
      <c r="K8" s="14"/>
      <c r="L8" s="14"/>
      <c r="M8" s="3"/>
      <c r="N8" s="4">
        <f t="shared" si="1"/>
        <v>0</v>
      </c>
      <c r="O8" s="17"/>
      <c r="P8" s="17"/>
      <c r="Q8" s="4">
        <f t="shared" si="2"/>
        <v>0</v>
      </c>
      <c r="R8" s="17"/>
      <c r="S8" s="4">
        <f t="shared" si="3"/>
        <v>0</v>
      </c>
      <c r="T8" s="15"/>
      <c r="U8" s="4">
        <f t="shared" si="4"/>
        <v>0</v>
      </c>
      <c r="V8" s="3"/>
      <c r="W8" s="3"/>
      <c r="X8" s="3"/>
      <c r="Y8" s="4">
        <f t="shared" ref="Y8:Y11" si="8">IF(H8=0,0,V8/H8)*100</f>
        <v>0</v>
      </c>
      <c r="Z8" s="4"/>
      <c r="AA8" s="4"/>
      <c r="AB8" s="4">
        <f t="shared" si="5"/>
        <v>0</v>
      </c>
      <c r="AC8" s="4"/>
      <c r="AD8" s="4">
        <f t="shared" si="6"/>
        <v>0</v>
      </c>
      <c r="AE8" s="4"/>
      <c r="AF8" s="4">
        <f t="shared" si="7"/>
        <v>0</v>
      </c>
    </row>
    <row r="9" spans="1:32" x14ac:dyDescent="0.2">
      <c r="A9" s="1">
        <v>3</v>
      </c>
      <c r="B9" s="1"/>
      <c r="C9" s="1"/>
      <c r="D9" s="3"/>
      <c r="E9" s="3"/>
      <c r="F9" s="3"/>
      <c r="G9" s="3"/>
      <c r="H9" s="14"/>
      <c r="I9" s="14"/>
      <c r="J9" s="14"/>
      <c r="K9" s="14"/>
      <c r="L9" s="14"/>
      <c r="M9" s="3"/>
      <c r="N9" s="4">
        <f t="shared" si="1"/>
        <v>0</v>
      </c>
      <c r="O9" s="17"/>
      <c r="P9" s="17"/>
      <c r="Q9" s="4">
        <f t="shared" si="2"/>
        <v>0</v>
      </c>
      <c r="R9" s="17"/>
      <c r="S9" s="4">
        <f t="shared" si="3"/>
        <v>0</v>
      </c>
      <c r="T9" s="15"/>
      <c r="U9" s="4">
        <f t="shared" si="4"/>
        <v>0</v>
      </c>
      <c r="V9" s="3"/>
      <c r="W9" s="3"/>
      <c r="X9" s="3"/>
      <c r="Y9" s="4">
        <f t="shared" si="8"/>
        <v>0</v>
      </c>
      <c r="Z9" s="4"/>
      <c r="AA9" s="4"/>
      <c r="AB9" s="4">
        <f t="shared" si="5"/>
        <v>0</v>
      </c>
      <c r="AC9" s="4"/>
      <c r="AD9" s="4">
        <f t="shared" si="6"/>
        <v>0</v>
      </c>
      <c r="AE9" s="4"/>
      <c r="AF9" s="4">
        <f t="shared" si="7"/>
        <v>0</v>
      </c>
    </row>
    <row r="10" spans="1:32" x14ac:dyDescent="0.2">
      <c r="A10" s="1">
        <v>4</v>
      </c>
      <c r="B10" s="1"/>
      <c r="C10" s="1"/>
      <c r="D10" s="3"/>
      <c r="E10" s="3"/>
      <c r="F10" s="3"/>
      <c r="G10" s="3"/>
      <c r="H10" s="14"/>
      <c r="I10" s="14"/>
      <c r="J10" s="14"/>
      <c r="K10" s="14"/>
      <c r="L10" s="14"/>
      <c r="M10" s="3"/>
      <c r="N10" s="4">
        <f t="shared" si="1"/>
        <v>0</v>
      </c>
      <c r="O10" s="17"/>
      <c r="P10" s="17"/>
      <c r="Q10" s="4">
        <f t="shared" si="2"/>
        <v>0</v>
      </c>
      <c r="R10" s="17"/>
      <c r="S10" s="4">
        <f t="shared" si="3"/>
        <v>0</v>
      </c>
      <c r="T10" s="15"/>
      <c r="U10" s="4">
        <f t="shared" si="4"/>
        <v>0</v>
      </c>
      <c r="V10" s="3"/>
      <c r="W10" s="3"/>
      <c r="X10" s="3"/>
      <c r="Y10" s="4">
        <f t="shared" si="8"/>
        <v>0</v>
      </c>
      <c r="Z10" s="4"/>
      <c r="AA10" s="4"/>
      <c r="AB10" s="4">
        <f t="shared" si="5"/>
        <v>0</v>
      </c>
      <c r="AC10" s="4"/>
      <c r="AD10" s="4">
        <f t="shared" si="6"/>
        <v>0</v>
      </c>
      <c r="AE10" s="4"/>
      <c r="AF10" s="4">
        <f t="shared" si="7"/>
        <v>0</v>
      </c>
    </row>
    <row r="11" spans="1:32" x14ac:dyDescent="0.2">
      <c r="A11" s="1">
        <v>5</v>
      </c>
      <c r="B11" s="1"/>
      <c r="C11" s="1"/>
      <c r="D11" s="3"/>
      <c r="E11" s="3"/>
      <c r="F11" s="3"/>
      <c r="G11" s="3"/>
      <c r="H11" s="14"/>
      <c r="I11" s="14"/>
      <c r="J11" s="14"/>
      <c r="K11" s="14"/>
      <c r="L11" s="14"/>
      <c r="M11" s="3"/>
      <c r="N11" s="4">
        <f t="shared" si="1"/>
        <v>0</v>
      </c>
      <c r="O11" s="17"/>
      <c r="P11" s="17"/>
      <c r="Q11" s="4">
        <f t="shared" si="2"/>
        <v>0</v>
      </c>
      <c r="R11" s="17"/>
      <c r="S11" s="4">
        <f t="shared" si="3"/>
        <v>0</v>
      </c>
      <c r="T11" s="15"/>
      <c r="U11" s="4">
        <f t="shared" si="4"/>
        <v>0</v>
      </c>
      <c r="V11" s="3"/>
      <c r="W11" s="3"/>
      <c r="X11" s="3"/>
      <c r="Y11" s="4">
        <f t="shared" si="8"/>
        <v>0</v>
      </c>
      <c r="Z11" s="4"/>
      <c r="AA11" s="4"/>
      <c r="AB11" s="4">
        <f t="shared" si="5"/>
        <v>0</v>
      </c>
      <c r="AC11" s="4"/>
      <c r="AD11" s="4">
        <f t="shared" si="6"/>
        <v>0</v>
      </c>
      <c r="AE11" s="4"/>
      <c r="AF11" s="4">
        <f t="shared" si="7"/>
        <v>0</v>
      </c>
    </row>
    <row r="12" spans="1:32" x14ac:dyDescent="0.2">
      <c r="A12" s="82" t="s">
        <v>25</v>
      </c>
      <c r="B12" s="83"/>
      <c r="C12" s="83"/>
      <c r="D12" s="83"/>
      <c r="E12" s="83"/>
      <c r="F12" s="84"/>
      <c r="G12" s="16"/>
      <c r="H12" s="9">
        <f t="shared" ref="H12:M12" si="9">SUM(H7:H11)</f>
        <v>0</v>
      </c>
      <c r="I12" s="9">
        <f t="shared" si="9"/>
        <v>0</v>
      </c>
      <c r="J12" s="9">
        <f t="shared" si="9"/>
        <v>0</v>
      </c>
      <c r="K12" s="9">
        <f t="shared" si="9"/>
        <v>0</v>
      </c>
      <c r="L12" s="9">
        <f t="shared" si="9"/>
        <v>0</v>
      </c>
      <c r="M12" s="9">
        <f t="shared" si="9"/>
        <v>0</v>
      </c>
      <c r="N12" s="4">
        <f t="shared" si="1"/>
        <v>0</v>
      </c>
      <c r="O12" s="10">
        <f>SUM(O7:O11)</f>
        <v>0</v>
      </c>
      <c r="P12" s="10">
        <f>SUM(P7:P11)</f>
        <v>0</v>
      </c>
      <c r="Q12" s="4">
        <f t="shared" si="2"/>
        <v>0</v>
      </c>
      <c r="R12" s="10">
        <f>SUM(R7:R11)</f>
        <v>0</v>
      </c>
      <c r="S12" s="4">
        <f t="shared" si="3"/>
        <v>0</v>
      </c>
      <c r="T12" s="10">
        <f>SUM(T7:T11)</f>
        <v>0</v>
      </c>
      <c r="U12" s="4">
        <f t="shared" si="4"/>
        <v>0</v>
      </c>
      <c r="V12" s="9">
        <f>SUM(V7:V11)</f>
        <v>0</v>
      </c>
      <c r="W12" s="9">
        <f t="shared" ref="W12:X12" si="10">SUM(W7:W11)</f>
        <v>0</v>
      </c>
      <c r="X12" s="9">
        <f t="shared" si="10"/>
        <v>0</v>
      </c>
      <c r="Y12" s="4">
        <f>IF(H12=0,0,V12/H12)*100</f>
        <v>0</v>
      </c>
      <c r="Z12" s="10">
        <f>SUM(Z7:Z11)</f>
        <v>0</v>
      </c>
      <c r="AA12" s="10">
        <f>SUM(AA7:AA11)</f>
        <v>0</v>
      </c>
      <c r="AB12" s="4">
        <f t="shared" ref="AB12" si="11">IF(Z12=0,0,AA12/Z12)*100</f>
        <v>0</v>
      </c>
      <c r="AC12" s="10">
        <f>SUM(AC7:AC11)</f>
        <v>0</v>
      </c>
      <c r="AD12" s="4">
        <f t="shared" ref="AD12" si="12">IF(AA12=0,0,AC12/AA12)*100</f>
        <v>0</v>
      </c>
      <c r="AE12" s="10">
        <f>SUM(AE7:AE11)</f>
        <v>0</v>
      </c>
      <c r="AF12" s="4">
        <f t="shared" ref="AF12" si="13">IF(AA12=0,0,AE12/AA12)*100</f>
        <v>0</v>
      </c>
    </row>
  </sheetData>
  <mergeCells count="35">
    <mergeCell ref="AC4:AD4"/>
    <mergeCell ref="J4:J5"/>
    <mergeCell ref="P3:U3"/>
    <mergeCell ref="H4:H5"/>
    <mergeCell ref="I4:I5"/>
    <mergeCell ref="K4:K5"/>
    <mergeCell ref="N4:N5"/>
    <mergeCell ref="O4:O5"/>
    <mergeCell ref="P4:Q4"/>
    <mergeCell ref="R4:S4"/>
    <mergeCell ref="T4:U4"/>
    <mergeCell ref="M4:M5"/>
    <mergeCell ref="L4:L5"/>
    <mergeCell ref="Y4:Y5"/>
    <mergeCell ref="A12:F12"/>
    <mergeCell ref="G2:G5"/>
    <mergeCell ref="Z4:Z5"/>
    <mergeCell ref="W4:W5"/>
    <mergeCell ref="X4:X5"/>
    <mergeCell ref="AE4:AF4"/>
    <mergeCell ref="A1:AF1"/>
    <mergeCell ref="D2:D5"/>
    <mergeCell ref="A2:A5"/>
    <mergeCell ref="E2:E5"/>
    <mergeCell ref="F2:F5"/>
    <mergeCell ref="H2:J3"/>
    <mergeCell ref="K2:U2"/>
    <mergeCell ref="V2:AF2"/>
    <mergeCell ref="K3:O3"/>
    <mergeCell ref="V3:Z3"/>
    <mergeCell ref="AA3:AF3"/>
    <mergeCell ref="V4:V5"/>
    <mergeCell ref="B2:B5"/>
    <mergeCell ref="C2:C5"/>
    <mergeCell ref="AA4:AB4"/>
  </mergeCells>
  <pageMargins left="0" right="0" top="0" bottom="0" header="0" footer="0"/>
  <pageSetup paperSize="9" scale="60" orientation="landscape" r:id="rId1"/>
  <headerFooter scaleWithDoc="0" alignWithMargins="0"/>
  <ignoredErrors>
    <ignoredError sqref="H12:K12 O12:P12 R12 T12 AE12" formulaRange="1"/>
    <ignoredError sqref="N12 Q12 S12" formula="1" formulaRange="1"/>
    <ignoredError sqref="U12 Y12:AD12" formula="1"/>
  </ignoredErrors>
  <webPublishItems count="5">
    <webPublishItem id="4231" divId="Таблиця для оприлюднення оперативної інф. щодо видання доручень адв_4231" sourceType="range" sourceRef="A1:U8" destinationFile="C:\Users\yaroslav.getmanskyi\Desktop\1.htm"/>
    <webPublishItem id="9099" divId="Таблиця для оприлюднення оперативної інф. щодо видання доручень адв_9099" sourceType="range" sourceRef="A1:U8" destinationFile="C:\Users\yaroslav.getmanskyi\Desktop\1.htm"/>
    <webPublishItem id="25296" divId="Таблиця для оприлюднення оперативної інф. щодо видання доручень адв_25296" sourceType="range" sourceRef="A1:U8" destinationFile="C:\Users\yaroslav.mht"/>
    <webPublishItem id="17837" divId="Таблиця для оприлюднення оперативної інф. щодо видання доручень адв_17837" sourceType="range" sourceRef="A1:U11" destinationFile="d:\statistics.html"/>
    <webPublishItem id="11170" divId="Оперативна інфофрмація щодо виданних доручень" sourceType="range" sourceRef="A1:U11" destinationFile="d:\statistics.html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sqref="A1:AF1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242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/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29">
        <v>14</v>
      </c>
      <c r="I7" s="29">
        <v>3</v>
      </c>
      <c r="J7" s="29">
        <v>6</v>
      </c>
      <c r="K7" s="29">
        <v>13</v>
      </c>
      <c r="L7" s="29">
        <v>13</v>
      </c>
      <c r="M7" s="29">
        <v>0</v>
      </c>
      <c r="N7" s="29">
        <f t="shared" ref="N7:N70" si="1">IF(H7=0,0,K7/H7)*100</f>
        <v>92.857142857142861</v>
      </c>
      <c r="O7" s="23">
        <v>17648.77</v>
      </c>
      <c r="P7" s="23">
        <v>17648.77</v>
      </c>
      <c r="Q7" s="29">
        <f t="shared" ref="Q7:Q70" si="2">IF(O7=0,0,P7/O7)*100</f>
        <v>100</v>
      </c>
      <c r="R7" s="23">
        <v>17648.77</v>
      </c>
      <c r="S7" s="29">
        <f t="shared" ref="S7:S70" si="3">IF(P7=0,0,R7/P7)*100</f>
        <v>100</v>
      </c>
      <c r="T7" s="23">
        <f t="shared" ref="T7:T70" si="4">P7-R7</f>
        <v>0</v>
      </c>
      <c r="U7" s="29">
        <f t="shared" ref="U7:U70" si="5">IF(P7=0,0,T7/P7)*100</f>
        <v>0</v>
      </c>
      <c r="V7" s="28">
        <v>0</v>
      </c>
      <c r="W7" s="28">
        <v>0</v>
      </c>
      <c r="X7" s="28">
        <v>0</v>
      </c>
      <c r="Y7" s="29">
        <f t="shared" ref="Y7:Y70" si="6">IF(H7=0,0,V7/H7)*100</f>
        <v>0</v>
      </c>
      <c r="Z7" s="29">
        <v>207.06</v>
      </c>
      <c r="AA7" s="29">
        <v>207.06</v>
      </c>
      <c r="AB7" s="29">
        <f t="shared" ref="AB7:AB70" si="7">IF(((Z7+T7))=0,0,AA7/(Z7+T7)*100)</f>
        <v>100</v>
      </c>
      <c r="AC7" s="29">
        <v>207.06</v>
      </c>
      <c r="AD7" s="29">
        <f>IF(AA7=0,0,AC7/AA7*100)</f>
        <v>100</v>
      </c>
      <c r="AE7" s="29">
        <f t="shared" ref="AE7:AE70" si="8">AA7-AC7</f>
        <v>0</v>
      </c>
      <c r="AF7" s="29">
        <f t="shared" ref="AF7:AF70" si="9">IF(AA7=0,0,AE7/AA7)*100</f>
        <v>0</v>
      </c>
    </row>
    <row r="8" spans="1:32" ht="22.5" customHeight="1" x14ac:dyDescent="0.25">
      <c r="A8" s="18">
        <v>2</v>
      </c>
      <c r="B8" s="25"/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29">
        <v>13</v>
      </c>
      <c r="I8" s="29">
        <v>4</v>
      </c>
      <c r="J8" s="29">
        <v>9</v>
      </c>
      <c r="K8" s="29">
        <v>12</v>
      </c>
      <c r="L8" s="29">
        <v>12</v>
      </c>
      <c r="M8" s="29">
        <v>0</v>
      </c>
      <c r="N8" s="29">
        <f t="shared" si="1"/>
        <v>92.307692307692307</v>
      </c>
      <c r="O8" s="23">
        <v>17355.38</v>
      </c>
      <c r="P8" s="23">
        <v>17355.38</v>
      </c>
      <c r="Q8" s="29">
        <f t="shared" si="2"/>
        <v>100</v>
      </c>
      <c r="R8" s="23">
        <v>17355.38</v>
      </c>
      <c r="S8" s="29">
        <f t="shared" si="3"/>
        <v>100</v>
      </c>
      <c r="T8" s="23">
        <f t="shared" si="4"/>
        <v>0</v>
      </c>
      <c r="U8" s="29">
        <f t="shared" si="5"/>
        <v>0</v>
      </c>
      <c r="V8" s="28">
        <v>0</v>
      </c>
      <c r="W8" s="28">
        <v>0</v>
      </c>
      <c r="X8" s="28">
        <v>0</v>
      </c>
      <c r="Y8" s="29">
        <f t="shared" si="6"/>
        <v>0</v>
      </c>
      <c r="Z8" s="29">
        <v>3315.04</v>
      </c>
      <c r="AA8" s="29">
        <v>3315.04</v>
      </c>
      <c r="AB8" s="29">
        <f t="shared" si="7"/>
        <v>100</v>
      </c>
      <c r="AC8" s="29">
        <v>0</v>
      </c>
      <c r="AD8" s="29">
        <f t="shared" ref="AD8:AD71" si="10">IF(AA8=0,0,AC8/AA8*100)</f>
        <v>0</v>
      </c>
      <c r="AE8" s="29">
        <f t="shared" si="8"/>
        <v>3315.04</v>
      </c>
      <c r="AF8" s="29">
        <f t="shared" si="9"/>
        <v>100</v>
      </c>
    </row>
    <row r="9" spans="1:32" ht="22.5" customHeight="1" x14ac:dyDescent="0.25">
      <c r="A9" s="18">
        <v>3</v>
      </c>
      <c r="B9" s="25"/>
      <c r="C9" s="25"/>
      <c r="D9" s="20" t="s">
        <v>116</v>
      </c>
      <c r="E9" s="18" t="s">
        <v>124</v>
      </c>
      <c r="F9" s="18" t="s">
        <v>231</v>
      </c>
      <c r="G9" s="29">
        <v>0</v>
      </c>
      <c r="H9" s="29">
        <v>4</v>
      </c>
      <c r="I9" s="29">
        <v>0</v>
      </c>
      <c r="J9" s="29">
        <v>4</v>
      </c>
      <c r="K9" s="29">
        <v>4</v>
      </c>
      <c r="L9" s="29">
        <v>4</v>
      </c>
      <c r="M9" s="29">
        <v>0</v>
      </c>
      <c r="N9" s="29">
        <f t="shared" si="1"/>
        <v>100</v>
      </c>
      <c r="O9" s="23">
        <v>0</v>
      </c>
      <c r="P9" s="23">
        <v>0</v>
      </c>
      <c r="Q9" s="29">
        <f t="shared" si="2"/>
        <v>0</v>
      </c>
      <c r="R9" s="23">
        <v>0</v>
      </c>
      <c r="S9" s="29">
        <f t="shared" si="3"/>
        <v>0</v>
      </c>
      <c r="T9" s="23">
        <f t="shared" si="4"/>
        <v>0</v>
      </c>
      <c r="U9" s="29">
        <f t="shared" si="5"/>
        <v>0</v>
      </c>
      <c r="V9" s="28">
        <v>0</v>
      </c>
      <c r="W9" s="28">
        <v>0</v>
      </c>
      <c r="X9" s="28">
        <v>0</v>
      </c>
      <c r="Y9" s="29">
        <f t="shared" si="6"/>
        <v>0</v>
      </c>
      <c r="Z9" s="29">
        <v>3300.84</v>
      </c>
      <c r="AA9" s="29">
        <v>3300.84</v>
      </c>
      <c r="AB9" s="29">
        <f t="shared" si="7"/>
        <v>100</v>
      </c>
      <c r="AC9" s="29">
        <v>3300.84</v>
      </c>
      <c r="AD9" s="29">
        <f t="shared" si="10"/>
        <v>100</v>
      </c>
      <c r="AE9" s="29">
        <f t="shared" si="8"/>
        <v>0</v>
      </c>
      <c r="AF9" s="29">
        <f t="shared" si="9"/>
        <v>0</v>
      </c>
    </row>
    <row r="10" spans="1:32" ht="22.5" customHeight="1" x14ac:dyDescent="0.25">
      <c r="A10" s="18">
        <v>4</v>
      </c>
      <c r="B10" s="25"/>
      <c r="C10" s="25"/>
      <c r="D10" s="20" t="s">
        <v>30</v>
      </c>
      <c r="E10" s="18" t="s">
        <v>122</v>
      </c>
      <c r="F10" s="18" t="s">
        <v>145</v>
      </c>
      <c r="G10" s="29">
        <v>32831.71</v>
      </c>
      <c r="H10" s="29">
        <v>19</v>
      </c>
      <c r="I10" s="29">
        <v>2</v>
      </c>
      <c r="J10" s="29">
        <v>17</v>
      </c>
      <c r="K10" s="29">
        <v>19</v>
      </c>
      <c r="L10" s="29">
        <v>19</v>
      </c>
      <c r="M10" s="29">
        <v>0</v>
      </c>
      <c r="N10" s="29">
        <f t="shared" si="1"/>
        <v>100</v>
      </c>
      <c r="O10" s="23">
        <v>32831.71</v>
      </c>
      <c r="P10" s="23">
        <v>32831.71</v>
      </c>
      <c r="Q10" s="29">
        <f t="shared" si="2"/>
        <v>100</v>
      </c>
      <c r="R10" s="23">
        <v>32831.71</v>
      </c>
      <c r="S10" s="29">
        <f t="shared" si="3"/>
        <v>100</v>
      </c>
      <c r="T10" s="23">
        <f t="shared" si="4"/>
        <v>0</v>
      </c>
      <c r="U10" s="29">
        <f t="shared" si="5"/>
        <v>0</v>
      </c>
      <c r="V10" s="28">
        <v>0</v>
      </c>
      <c r="W10" s="28">
        <v>0</v>
      </c>
      <c r="X10" s="28">
        <v>0</v>
      </c>
      <c r="Y10" s="29">
        <f t="shared" si="6"/>
        <v>0</v>
      </c>
      <c r="Z10" s="29">
        <v>2056.61</v>
      </c>
      <c r="AA10" s="29">
        <v>2056.61</v>
      </c>
      <c r="AB10" s="29">
        <f t="shared" si="7"/>
        <v>100</v>
      </c>
      <c r="AC10" s="29">
        <v>0</v>
      </c>
      <c r="AD10" s="29">
        <f t="shared" si="10"/>
        <v>0</v>
      </c>
      <c r="AE10" s="29">
        <f t="shared" si="8"/>
        <v>2056.61</v>
      </c>
      <c r="AF10" s="29">
        <f t="shared" si="9"/>
        <v>100</v>
      </c>
    </row>
    <row r="11" spans="1:32" ht="22.5" customHeight="1" x14ac:dyDescent="0.25">
      <c r="A11" s="18">
        <v>5</v>
      </c>
      <c r="B11" s="25"/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29">
        <v>10</v>
      </c>
      <c r="I11" s="29">
        <v>3</v>
      </c>
      <c r="J11" s="29">
        <v>6</v>
      </c>
      <c r="K11" s="29">
        <v>8</v>
      </c>
      <c r="L11" s="29">
        <v>8</v>
      </c>
      <c r="M11" s="29">
        <v>0</v>
      </c>
      <c r="N11" s="29">
        <f t="shared" si="1"/>
        <v>80</v>
      </c>
      <c r="O11" s="23">
        <v>10725.08</v>
      </c>
      <c r="P11" s="23">
        <v>10725.08</v>
      </c>
      <c r="Q11" s="29">
        <f t="shared" si="2"/>
        <v>100</v>
      </c>
      <c r="R11" s="23">
        <v>6615.71</v>
      </c>
      <c r="S11" s="29">
        <f t="shared" si="3"/>
        <v>61.684481607596396</v>
      </c>
      <c r="T11" s="23">
        <f t="shared" si="4"/>
        <v>4109.37</v>
      </c>
      <c r="U11" s="29">
        <f t="shared" si="5"/>
        <v>38.315518392403597</v>
      </c>
      <c r="V11" s="28">
        <v>0</v>
      </c>
      <c r="W11" s="28">
        <v>0</v>
      </c>
      <c r="X11" s="28">
        <v>0</v>
      </c>
      <c r="Y11" s="29">
        <f t="shared" si="6"/>
        <v>0</v>
      </c>
      <c r="Z11" s="29">
        <v>0</v>
      </c>
      <c r="AA11" s="29">
        <v>4109.37</v>
      </c>
      <c r="AB11" s="29">
        <f t="shared" si="7"/>
        <v>100</v>
      </c>
      <c r="AC11" s="29">
        <v>4109.37</v>
      </c>
      <c r="AD11" s="29">
        <f t="shared" si="10"/>
        <v>100</v>
      </c>
      <c r="AE11" s="29">
        <f t="shared" si="8"/>
        <v>0</v>
      </c>
      <c r="AF11" s="29">
        <f t="shared" si="9"/>
        <v>0</v>
      </c>
    </row>
    <row r="12" spans="1:32" ht="22.5" customHeight="1" x14ac:dyDescent="0.25">
      <c r="A12" s="18">
        <v>6</v>
      </c>
      <c r="B12" s="25"/>
      <c r="C12" s="25"/>
      <c r="D12" s="20" t="s">
        <v>31</v>
      </c>
      <c r="E12" s="18" t="s">
        <v>123</v>
      </c>
      <c r="F12" s="18" t="s">
        <v>146</v>
      </c>
      <c r="G12" s="29">
        <v>683.3</v>
      </c>
      <c r="H12" s="29">
        <v>3</v>
      </c>
      <c r="I12" s="29">
        <v>0</v>
      </c>
      <c r="J12" s="29">
        <v>3</v>
      </c>
      <c r="K12" s="29">
        <v>2</v>
      </c>
      <c r="L12" s="29">
        <v>2</v>
      </c>
      <c r="M12" s="29">
        <v>0</v>
      </c>
      <c r="N12" s="29">
        <f t="shared" si="1"/>
        <v>66.666666666666657</v>
      </c>
      <c r="O12" s="23">
        <v>683.3</v>
      </c>
      <c r="P12" s="23">
        <v>683.3</v>
      </c>
      <c r="Q12" s="29">
        <f t="shared" si="2"/>
        <v>100</v>
      </c>
      <c r="R12" s="23">
        <v>683.3</v>
      </c>
      <c r="S12" s="29">
        <f t="shared" si="3"/>
        <v>100</v>
      </c>
      <c r="T12" s="23">
        <f t="shared" si="4"/>
        <v>0</v>
      </c>
      <c r="U12" s="29">
        <f t="shared" si="5"/>
        <v>0</v>
      </c>
      <c r="V12" s="28">
        <v>0</v>
      </c>
      <c r="W12" s="28">
        <v>0</v>
      </c>
      <c r="X12" s="28">
        <v>0</v>
      </c>
      <c r="Y12" s="29">
        <f t="shared" si="6"/>
        <v>0</v>
      </c>
      <c r="Z12" s="29">
        <v>0</v>
      </c>
      <c r="AA12" s="29">
        <v>0</v>
      </c>
      <c r="AB12" s="29">
        <f t="shared" si="7"/>
        <v>0</v>
      </c>
      <c r="AC12" s="29">
        <v>0</v>
      </c>
      <c r="AD12" s="29">
        <f t="shared" si="10"/>
        <v>0</v>
      </c>
      <c r="AE12" s="29">
        <f t="shared" si="8"/>
        <v>0</v>
      </c>
      <c r="AF12" s="29">
        <f t="shared" si="9"/>
        <v>0</v>
      </c>
    </row>
    <row r="13" spans="1:32" ht="22.5" customHeight="1" x14ac:dyDescent="0.25">
      <c r="A13" s="18">
        <v>7</v>
      </c>
      <c r="B13" s="25"/>
      <c r="C13" s="25"/>
      <c r="D13" s="20" t="s">
        <v>33</v>
      </c>
      <c r="E13" s="18" t="s">
        <v>124</v>
      </c>
      <c r="F13" s="18" t="s">
        <v>148</v>
      </c>
      <c r="G13" s="29">
        <v>26690.21</v>
      </c>
      <c r="H13" s="29">
        <v>20</v>
      </c>
      <c r="I13" s="29">
        <v>9</v>
      </c>
      <c r="J13" s="29">
        <v>10</v>
      </c>
      <c r="K13" s="29">
        <v>17</v>
      </c>
      <c r="L13" s="29">
        <v>17</v>
      </c>
      <c r="M13" s="29">
        <v>0</v>
      </c>
      <c r="N13" s="29">
        <f t="shared" si="1"/>
        <v>85</v>
      </c>
      <c r="O13" s="23">
        <v>26690.21</v>
      </c>
      <c r="P13" s="23">
        <v>26690.21</v>
      </c>
      <c r="Q13" s="29">
        <f t="shared" si="2"/>
        <v>100</v>
      </c>
      <c r="R13" s="23">
        <v>26690.21</v>
      </c>
      <c r="S13" s="29">
        <f t="shared" si="3"/>
        <v>100</v>
      </c>
      <c r="T13" s="23">
        <f t="shared" si="4"/>
        <v>0</v>
      </c>
      <c r="U13" s="29">
        <f t="shared" si="5"/>
        <v>0</v>
      </c>
      <c r="V13" s="28">
        <v>0</v>
      </c>
      <c r="W13" s="28">
        <v>0</v>
      </c>
      <c r="X13" s="28">
        <v>0</v>
      </c>
      <c r="Y13" s="29">
        <f t="shared" si="6"/>
        <v>0</v>
      </c>
      <c r="Z13" s="29">
        <v>1688.85</v>
      </c>
      <c r="AA13" s="29">
        <v>1688.85</v>
      </c>
      <c r="AB13" s="29">
        <f t="shared" si="7"/>
        <v>100</v>
      </c>
      <c r="AC13" s="29">
        <v>0</v>
      </c>
      <c r="AD13" s="29">
        <f t="shared" si="10"/>
        <v>0</v>
      </c>
      <c r="AE13" s="29">
        <f t="shared" si="8"/>
        <v>1688.85</v>
      </c>
      <c r="AF13" s="29">
        <f t="shared" si="9"/>
        <v>100</v>
      </c>
    </row>
    <row r="14" spans="1:32" ht="22.5" customHeight="1" x14ac:dyDescent="0.25">
      <c r="A14" s="18">
        <v>8</v>
      </c>
      <c r="B14" s="25"/>
      <c r="C14" s="25"/>
      <c r="D14" s="20" t="s">
        <v>34</v>
      </c>
      <c r="E14" s="18" t="s">
        <v>125</v>
      </c>
      <c r="F14" s="18" t="s">
        <v>149</v>
      </c>
      <c r="G14" s="29">
        <v>40428.949999999997</v>
      </c>
      <c r="H14" s="29">
        <v>30</v>
      </c>
      <c r="I14" s="29">
        <v>14</v>
      </c>
      <c r="J14" s="29">
        <v>16</v>
      </c>
      <c r="K14" s="29">
        <v>27</v>
      </c>
      <c r="L14" s="29">
        <v>27</v>
      </c>
      <c r="M14" s="29">
        <v>0</v>
      </c>
      <c r="N14" s="29">
        <f t="shared" si="1"/>
        <v>90</v>
      </c>
      <c r="O14" s="23">
        <v>40428.949999999997</v>
      </c>
      <c r="P14" s="23">
        <v>40428.949999999997</v>
      </c>
      <c r="Q14" s="29">
        <f t="shared" si="2"/>
        <v>100</v>
      </c>
      <c r="R14" s="23">
        <v>40428.949999999997</v>
      </c>
      <c r="S14" s="29">
        <f t="shared" si="3"/>
        <v>100</v>
      </c>
      <c r="T14" s="23">
        <f t="shared" si="4"/>
        <v>0</v>
      </c>
      <c r="U14" s="29">
        <f t="shared" si="5"/>
        <v>0</v>
      </c>
      <c r="V14" s="28">
        <v>0</v>
      </c>
      <c r="W14" s="28">
        <v>0</v>
      </c>
      <c r="X14" s="28">
        <v>0</v>
      </c>
      <c r="Y14" s="29">
        <f t="shared" si="6"/>
        <v>0</v>
      </c>
      <c r="Z14" s="29">
        <v>0</v>
      </c>
      <c r="AA14" s="29">
        <v>0</v>
      </c>
      <c r="AB14" s="29">
        <f t="shared" si="7"/>
        <v>0</v>
      </c>
      <c r="AC14" s="29">
        <v>0</v>
      </c>
      <c r="AD14" s="29">
        <f t="shared" si="10"/>
        <v>0</v>
      </c>
      <c r="AE14" s="29">
        <f t="shared" si="8"/>
        <v>0</v>
      </c>
      <c r="AF14" s="29">
        <f t="shared" si="9"/>
        <v>0</v>
      </c>
    </row>
    <row r="15" spans="1:32" ht="22.5" customHeight="1" x14ac:dyDescent="0.25">
      <c r="A15" s="18">
        <v>9</v>
      </c>
      <c r="B15" s="25"/>
      <c r="C15" s="25"/>
      <c r="D15" s="20" t="s">
        <v>35</v>
      </c>
      <c r="E15" s="18" t="s">
        <v>125</v>
      </c>
      <c r="F15" s="18" t="s">
        <v>150</v>
      </c>
      <c r="G15" s="29">
        <v>4659.66</v>
      </c>
      <c r="H15" s="29">
        <v>6</v>
      </c>
      <c r="I15" s="29">
        <v>0</v>
      </c>
      <c r="J15" s="29">
        <v>6</v>
      </c>
      <c r="K15" s="29">
        <v>4</v>
      </c>
      <c r="L15" s="29">
        <v>4</v>
      </c>
      <c r="M15" s="29">
        <v>0</v>
      </c>
      <c r="N15" s="29">
        <f t="shared" si="1"/>
        <v>66.666666666666657</v>
      </c>
      <c r="O15" s="23">
        <v>4659.66</v>
      </c>
      <c r="P15" s="23">
        <v>4659.66</v>
      </c>
      <c r="Q15" s="29">
        <f t="shared" si="2"/>
        <v>100</v>
      </c>
      <c r="R15" s="23">
        <v>4659.66</v>
      </c>
      <c r="S15" s="29">
        <f t="shared" si="3"/>
        <v>100</v>
      </c>
      <c r="T15" s="23">
        <f t="shared" si="4"/>
        <v>0</v>
      </c>
      <c r="U15" s="29">
        <f t="shared" si="5"/>
        <v>0</v>
      </c>
      <c r="V15" s="28">
        <v>0</v>
      </c>
      <c r="W15" s="28">
        <v>0</v>
      </c>
      <c r="X15" s="28">
        <v>0</v>
      </c>
      <c r="Y15" s="29">
        <f t="shared" si="6"/>
        <v>0</v>
      </c>
      <c r="Z15" s="29">
        <v>0</v>
      </c>
      <c r="AA15" s="29">
        <v>0</v>
      </c>
      <c r="AB15" s="29">
        <f t="shared" si="7"/>
        <v>0</v>
      </c>
      <c r="AC15" s="29">
        <v>0</v>
      </c>
      <c r="AD15" s="29">
        <f t="shared" si="10"/>
        <v>0</v>
      </c>
      <c r="AE15" s="29">
        <f t="shared" si="8"/>
        <v>0</v>
      </c>
      <c r="AF15" s="29">
        <f t="shared" si="9"/>
        <v>0</v>
      </c>
    </row>
    <row r="16" spans="1:32" ht="22.5" customHeight="1" x14ac:dyDescent="0.25">
      <c r="A16" s="18">
        <v>10</v>
      </c>
      <c r="B16" s="25"/>
      <c r="C16" s="25"/>
      <c r="D16" s="20" t="s">
        <v>36</v>
      </c>
      <c r="E16" s="18" t="s">
        <v>124</v>
      </c>
      <c r="F16" s="18" t="s">
        <v>151</v>
      </c>
      <c r="G16" s="29">
        <v>35464.200000000004</v>
      </c>
      <c r="H16" s="29">
        <v>35</v>
      </c>
      <c r="I16" s="29">
        <v>14</v>
      </c>
      <c r="J16" s="29">
        <v>19</v>
      </c>
      <c r="K16" s="29">
        <v>34</v>
      </c>
      <c r="L16" s="29">
        <v>34</v>
      </c>
      <c r="M16" s="29">
        <v>0</v>
      </c>
      <c r="N16" s="29">
        <f t="shared" si="1"/>
        <v>97.142857142857139</v>
      </c>
      <c r="O16" s="23">
        <v>35464.200000000004</v>
      </c>
      <c r="P16" s="23">
        <v>35464.200000000004</v>
      </c>
      <c r="Q16" s="29">
        <f t="shared" si="2"/>
        <v>100</v>
      </c>
      <c r="R16" s="23">
        <v>35464.200000000004</v>
      </c>
      <c r="S16" s="29">
        <f t="shared" si="3"/>
        <v>100</v>
      </c>
      <c r="T16" s="23">
        <f t="shared" si="4"/>
        <v>0</v>
      </c>
      <c r="U16" s="29">
        <f t="shared" si="5"/>
        <v>0</v>
      </c>
      <c r="V16" s="28">
        <v>0</v>
      </c>
      <c r="W16" s="28">
        <v>0</v>
      </c>
      <c r="X16" s="28">
        <v>0</v>
      </c>
      <c r="Y16" s="29">
        <f t="shared" si="6"/>
        <v>0</v>
      </c>
      <c r="Z16" s="29">
        <v>0</v>
      </c>
      <c r="AA16" s="29">
        <v>0</v>
      </c>
      <c r="AB16" s="29">
        <f t="shared" si="7"/>
        <v>0</v>
      </c>
      <c r="AC16" s="29">
        <v>0</v>
      </c>
      <c r="AD16" s="29">
        <f t="shared" si="10"/>
        <v>0</v>
      </c>
      <c r="AE16" s="29">
        <f t="shared" si="8"/>
        <v>0</v>
      </c>
      <c r="AF16" s="29">
        <f t="shared" si="9"/>
        <v>0</v>
      </c>
    </row>
    <row r="17" spans="1:32" ht="22.5" customHeight="1" x14ac:dyDescent="0.25">
      <c r="A17" s="18">
        <v>11</v>
      </c>
      <c r="B17" s="25"/>
      <c r="C17" s="25"/>
      <c r="D17" s="20" t="s">
        <v>37</v>
      </c>
      <c r="E17" s="18" t="s">
        <v>121</v>
      </c>
      <c r="F17" s="18" t="s">
        <v>152</v>
      </c>
      <c r="G17" s="29">
        <v>14981.960000000001</v>
      </c>
      <c r="H17" s="29">
        <v>11</v>
      </c>
      <c r="I17" s="29">
        <v>2</v>
      </c>
      <c r="J17" s="29">
        <v>9</v>
      </c>
      <c r="K17" s="29">
        <v>5</v>
      </c>
      <c r="L17" s="29">
        <v>5</v>
      </c>
      <c r="M17" s="29">
        <v>0</v>
      </c>
      <c r="N17" s="29">
        <f t="shared" si="1"/>
        <v>45.454545454545453</v>
      </c>
      <c r="O17" s="23">
        <v>14981.960000000001</v>
      </c>
      <c r="P17" s="23">
        <v>14981.960000000001</v>
      </c>
      <c r="Q17" s="29">
        <f t="shared" si="2"/>
        <v>100</v>
      </c>
      <c r="R17" s="23">
        <v>14981.960000000001</v>
      </c>
      <c r="S17" s="29">
        <f t="shared" si="3"/>
        <v>100</v>
      </c>
      <c r="T17" s="23">
        <f t="shared" si="4"/>
        <v>0</v>
      </c>
      <c r="U17" s="29">
        <f t="shared" si="5"/>
        <v>0</v>
      </c>
      <c r="V17" s="28">
        <v>0</v>
      </c>
      <c r="W17" s="28">
        <v>0</v>
      </c>
      <c r="X17" s="28">
        <v>0</v>
      </c>
      <c r="Y17" s="29">
        <f t="shared" si="6"/>
        <v>0</v>
      </c>
      <c r="Z17" s="29">
        <v>0</v>
      </c>
      <c r="AA17" s="29">
        <v>0</v>
      </c>
      <c r="AB17" s="29">
        <f t="shared" si="7"/>
        <v>0</v>
      </c>
      <c r="AC17" s="29">
        <v>0</v>
      </c>
      <c r="AD17" s="29">
        <f t="shared" si="10"/>
        <v>0</v>
      </c>
      <c r="AE17" s="29">
        <f t="shared" si="8"/>
        <v>0</v>
      </c>
      <c r="AF17" s="29">
        <f t="shared" si="9"/>
        <v>0</v>
      </c>
    </row>
    <row r="18" spans="1:32" ht="22.5" customHeight="1" x14ac:dyDescent="0.25">
      <c r="A18" s="18">
        <v>12</v>
      </c>
      <c r="B18" s="25"/>
      <c r="C18" s="25"/>
      <c r="D18" s="20" t="s">
        <v>38</v>
      </c>
      <c r="E18" s="18" t="s">
        <v>125</v>
      </c>
      <c r="F18" s="18" t="s">
        <v>153</v>
      </c>
      <c r="G18" s="29">
        <v>8384.7800000000007</v>
      </c>
      <c r="H18" s="29">
        <v>9</v>
      </c>
      <c r="I18" s="29">
        <v>0</v>
      </c>
      <c r="J18" s="29">
        <v>9</v>
      </c>
      <c r="K18" s="29">
        <v>7</v>
      </c>
      <c r="L18" s="29">
        <v>7</v>
      </c>
      <c r="M18" s="29">
        <v>0</v>
      </c>
      <c r="N18" s="29">
        <f t="shared" si="1"/>
        <v>77.777777777777786</v>
      </c>
      <c r="O18" s="23">
        <v>8384.7800000000007</v>
      </c>
      <c r="P18" s="23">
        <v>8384.7800000000007</v>
      </c>
      <c r="Q18" s="29">
        <f t="shared" si="2"/>
        <v>100</v>
      </c>
      <c r="R18" s="23">
        <v>7650.33</v>
      </c>
      <c r="S18" s="29">
        <f t="shared" si="3"/>
        <v>91.240676559194156</v>
      </c>
      <c r="T18" s="23">
        <f t="shared" si="4"/>
        <v>734.45000000000073</v>
      </c>
      <c r="U18" s="29">
        <f t="shared" si="5"/>
        <v>8.7593234408058489</v>
      </c>
      <c r="V18" s="28">
        <v>0</v>
      </c>
      <c r="W18" s="28">
        <v>0</v>
      </c>
      <c r="X18" s="28">
        <v>0</v>
      </c>
      <c r="Y18" s="29">
        <f t="shared" si="6"/>
        <v>0</v>
      </c>
      <c r="Z18" s="29">
        <v>0</v>
      </c>
      <c r="AA18" s="29">
        <v>734.45000000000073</v>
      </c>
      <c r="AB18" s="29">
        <f t="shared" si="7"/>
        <v>100</v>
      </c>
      <c r="AC18" s="29">
        <v>734.45</v>
      </c>
      <c r="AD18" s="29">
        <f t="shared" si="10"/>
        <v>99.999999999999915</v>
      </c>
      <c r="AE18" s="29">
        <f t="shared" si="8"/>
        <v>0</v>
      </c>
      <c r="AF18" s="29">
        <f t="shared" si="9"/>
        <v>0</v>
      </c>
    </row>
    <row r="19" spans="1:32" ht="22.5" customHeight="1" x14ac:dyDescent="0.25">
      <c r="A19" s="18">
        <v>13</v>
      </c>
      <c r="B19" s="25"/>
      <c r="C19" s="25"/>
      <c r="D19" s="20" t="s">
        <v>39</v>
      </c>
      <c r="E19" s="18" t="s">
        <v>126</v>
      </c>
      <c r="F19" s="18" t="s">
        <v>154</v>
      </c>
      <c r="G19" s="29">
        <v>7748.75</v>
      </c>
      <c r="H19" s="29">
        <v>7</v>
      </c>
      <c r="I19" s="29">
        <v>0</v>
      </c>
      <c r="J19" s="29">
        <v>7</v>
      </c>
      <c r="K19" s="29">
        <v>7</v>
      </c>
      <c r="L19" s="29">
        <v>7</v>
      </c>
      <c r="M19" s="29">
        <v>0</v>
      </c>
      <c r="N19" s="29">
        <f t="shared" si="1"/>
        <v>100</v>
      </c>
      <c r="O19" s="23">
        <v>7748.75</v>
      </c>
      <c r="P19" s="23">
        <v>7748.75</v>
      </c>
      <c r="Q19" s="29">
        <f t="shared" si="2"/>
        <v>100</v>
      </c>
      <c r="R19" s="23">
        <v>7060.58</v>
      </c>
      <c r="S19" s="29">
        <f t="shared" si="3"/>
        <v>91.118954670108081</v>
      </c>
      <c r="T19" s="23">
        <f t="shared" si="4"/>
        <v>688.17000000000007</v>
      </c>
      <c r="U19" s="29">
        <f t="shared" si="5"/>
        <v>8.8810453298919185</v>
      </c>
      <c r="V19" s="28">
        <v>0</v>
      </c>
      <c r="W19" s="28">
        <v>0</v>
      </c>
      <c r="X19" s="28">
        <v>0</v>
      </c>
      <c r="Y19" s="29">
        <f t="shared" si="6"/>
        <v>0</v>
      </c>
      <c r="Z19" s="29">
        <v>0</v>
      </c>
      <c r="AA19" s="29">
        <v>688.17000000000007</v>
      </c>
      <c r="AB19" s="29">
        <f t="shared" si="7"/>
        <v>100</v>
      </c>
      <c r="AC19" s="29">
        <v>688.17</v>
      </c>
      <c r="AD19" s="29">
        <f t="shared" si="10"/>
        <v>99.999999999999986</v>
      </c>
      <c r="AE19" s="29">
        <f t="shared" si="8"/>
        <v>0</v>
      </c>
      <c r="AF19" s="29">
        <f t="shared" si="9"/>
        <v>0</v>
      </c>
    </row>
    <row r="20" spans="1:32" ht="22.5" customHeight="1" x14ac:dyDescent="0.25">
      <c r="A20" s="18">
        <v>14</v>
      </c>
      <c r="B20" s="25"/>
      <c r="C20" s="25"/>
      <c r="D20" s="20" t="s">
        <v>40</v>
      </c>
      <c r="E20" s="18" t="s">
        <v>124</v>
      </c>
      <c r="F20" s="18" t="s">
        <v>155</v>
      </c>
      <c r="G20" s="29">
        <v>44618.01</v>
      </c>
      <c r="H20" s="29">
        <v>36</v>
      </c>
      <c r="I20" s="29">
        <v>8</v>
      </c>
      <c r="J20" s="29">
        <v>27</v>
      </c>
      <c r="K20" s="29">
        <v>37</v>
      </c>
      <c r="L20" s="29">
        <v>37</v>
      </c>
      <c r="M20" s="29">
        <v>0</v>
      </c>
      <c r="N20" s="29">
        <f t="shared" si="1"/>
        <v>102.77777777777777</v>
      </c>
      <c r="O20" s="23">
        <v>44618.01</v>
      </c>
      <c r="P20" s="23">
        <v>44618.01</v>
      </c>
      <c r="Q20" s="29">
        <f t="shared" si="2"/>
        <v>100</v>
      </c>
      <c r="R20" s="23">
        <v>44618.01</v>
      </c>
      <c r="S20" s="29">
        <f t="shared" si="3"/>
        <v>100</v>
      </c>
      <c r="T20" s="23">
        <f t="shared" si="4"/>
        <v>0</v>
      </c>
      <c r="U20" s="29">
        <f t="shared" si="5"/>
        <v>0</v>
      </c>
      <c r="V20" s="28">
        <v>0</v>
      </c>
      <c r="W20" s="28">
        <v>0</v>
      </c>
      <c r="X20" s="28">
        <v>0</v>
      </c>
      <c r="Y20" s="29">
        <f t="shared" si="6"/>
        <v>0</v>
      </c>
      <c r="Z20" s="29">
        <v>3482.3399999999997</v>
      </c>
      <c r="AA20" s="29">
        <v>3482.34</v>
      </c>
      <c r="AB20" s="29">
        <f t="shared" si="7"/>
        <v>100.00000000000003</v>
      </c>
      <c r="AC20" s="29">
        <v>3482.34</v>
      </c>
      <c r="AD20" s="29">
        <f t="shared" si="10"/>
        <v>100</v>
      </c>
      <c r="AE20" s="29">
        <f t="shared" si="8"/>
        <v>0</v>
      </c>
      <c r="AF20" s="29">
        <f t="shared" si="9"/>
        <v>0</v>
      </c>
    </row>
    <row r="21" spans="1:32" ht="22.5" customHeight="1" x14ac:dyDescent="0.25">
      <c r="A21" s="18">
        <v>15</v>
      </c>
      <c r="B21" s="25"/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29">
        <v>21</v>
      </c>
      <c r="I21" s="29">
        <v>1</v>
      </c>
      <c r="J21" s="29">
        <v>20</v>
      </c>
      <c r="K21" s="29">
        <v>15</v>
      </c>
      <c r="L21" s="29">
        <v>15</v>
      </c>
      <c r="M21" s="29">
        <v>0</v>
      </c>
      <c r="N21" s="29">
        <f t="shared" si="1"/>
        <v>71.428571428571431</v>
      </c>
      <c r="O21" s="23">
        <v>13314.79</v>
      </c>
      <c r="P21" s="23">
        <v>13314.79</v>
      </c>
      <c r="Q21" s="29">
        <f t="shared" si="2"/>
        <v>100</v>
      </c>
      <c r="R21" s="23">
        <v>12760.369999999999</v>
      </c>
      <c r="S21" s="29">
        <f t="shared" si="3"/>
        <v>95.836058999052923</v>
      </c>
      <c r="T21" s="23">
        <f t="shared" si="4"/>
        <v>554.42000000000189</v>
      </c>
      <c r="U21" s="29">
        <f t="shared" si="5"/>
        <v>4.163941000947081</v>
      </c>
      <c r="V21" s="28">
        <v>0</v>
      </c>
      <c r="W21" s="28">
        <v>0</v>
      </c>
      <c r="X21" s="28">
        <v>0</v>
      </c>
      <c r="Y21" s="29">
        <f t="shared" si="6"/>
        <v>0</v>
      </c>
      <c r="Z21" s="29">
        <v>3598.26</v>
      </c>
      <c r="AA21" s="29">
        <v>4152.6800000000021</v>
      </c>
      <c r="AB21" s="29">
        <f t="shared" si="7"/>
        <v>100</v>
      </c>
      <c r="AC21" s="29">
        <v>554.41999999999996</v>
      </c>
      <c r="AD21" s="29">
        <f t="shared" si="10"/>
        <v>13.350896288661772</v>
      </c>
      <c r="AE21" s="29">
        <f t="shared" si="8"/>
        <v>3598.260000000002</v>
      </c>
      <c r="AF21" s="29">
        <f t="shared" si="9"/>
        <v>86.649103711338228</v>
      </c>
    </row>
    <row r="22" spans="1:32" ht="22.5" customHeight="1" x14ac:dyDescent="0.25">
      <c r="A22" s="18">
        <v>16</v>
      </c>
      <c r="B22" s="25"/>
      <c r="C22" s="25"/>
      <c r="D22" s="20" t="s">
        <v>41</v>
      </c>
      <c r="E22" s="18" t="s">
        <v>127</v>
      </c>
      <c r="F22" s="18" t="s">
        <v>156</v>
      </c>
      <c r="G22" s="29">
        <v>2748.38</v>
      </c>
      <c r="H22" s="29">
        <v>4</v>
      </c>
      <c r="I22" s="29">
        <v>0</v>
      </c>
      <c r="J22" s="29">
        <v>4</v>
      </c>
      <c r="K22" s="29">
        <v>2</v>
      </c>
      <c r="L22" s="29">
        <v>2</v>
      </c>
      <c r="M22" s="29">
        <v>0</v>
      </c>
      <c r="N22" s="29">
        <f t="shared" si="1"/>
        <v>50</v>
      </c>
      <c r="O22" s="23">
        <v>2748.38</v>
      </c>
      <c r="P22" s="23">
        <v>2748.38</v>
      </c>
      <c r="Q22" s="29">
        <f t="shared" si="2"/>
        <v>100</v>
      </c>
      <c r="R22" s="23">
        <v>2748.38</v>
      </c>
      <c r="S22" s="29">
        <f t="shared" si="3"/>
        <v>100</v>
      </c>
      <c r="T22" s="23">
        <f t="shared" si="4"/>
        <v>0</v>
      </c>
      <c r="U22" s="29">
        <f t="shared" si="5"/>
        <v>0</v>
      </c>
      <c r="V22" s="28">
        <v>0</v>
      </c>
      <c r="W22" s="28">
        <v>0</v>
      </c>
      <c r="X22" s="28">
        <v>0</v>
      </c>
      <c r="Y22" s="29">
        <f t="shared" si="6"/>
        <v>0</v>
      </c>
      <c r="Z22" s="29">
        <v>0</v>
      </c>
      <c r="AA22" s="29">
        <v>0</v>
      </c>
      <c r="AB22" s="29">
        <f t="shared" si="7"/>
        <v>0</v>
      </c>
      <c r="AC22" s="29">
        <v>0</v>
      </c>
      <c r="AD22" s="29">
        <f t="shared" si="10"/>
        <v>0</v>
      </c>
      <c r="AE22" s="29">
        <f t="shared" si="8"/>
        <v>0</v>
      </c>
      <c r="AF22" s="29">
        <f t="shared" si="9"/>
        <v>0</v>
      </c>
    </row>
    <row r="23" spans="1:32" ht="22.5" customHeight="1" x14ac:dyDescent="0.25">
      <c r="A23" s="18">
        <v>17</v>
      </c>
      <c r="B23" s="25"/>
      <c r="C23" s="25"/>
      <c r="D23" s="20" t="s">
        <v>43</v>
      </c>
      <c r="E23" s="18" t="s">
        <v>124</v>
      </c>
      <c r="F23" s="18" t="s">
        <v>158</v>
      </c>
      <c r="G23" s="29">
        <v>2821.83</v>
      </c>
      <c r="H23" s="29">
        <v>10</v>
      </c>
      <c r="I23" s="29">
        <v>2</v>
      </c>
      <c r="J23" s="29">
        <v>8</v>
      </c>
      <c r="K23" s="29">
        <v>7</v>
      </c>
      <c r="L23" s="29">
        <v>7</v>
      </c>
      <c r="M23" s="29">
        <v>0</v>
      </c>
      <c r="N23" s="29">
        <f t="shared" si="1"/>
        <v>70</v>
      </c>
      <c r="O23" s="23">
        <v>2821.83</v>
      </c>
      <c r="P23" s="23">
        <v>2821.83</v>
      </c>
      <c r="Q23" s="29">
        <f t="shared" si="2"/>
        <v>100</v>
      </c>
      <c r="R23" s="23">
        <v>2821.83</v>
      </c>
      <c r="S23" s="29">
        <f t="shared" si="3"/>
        <v>100</v>
      </c>
      <c r="T23" s="23">
        <f t="shared" si="4"/>
        <v>0</v>
      </c>
      <c r="U23" s="29">
        <f t="shared" si="5"/>
        <v>0</v>
      </c>
      <c r="V23" s="28">
        <v>0</v>
      </c>
      <c r="W23" s="28">
        <v>0</v>
      </c>
      <c r="X23" s="28">
        <v>0</v>
      </c>
      <c r="Y23" s="29">
        <f t="shared" si="6"/>
        <v>0</v>
      </c>
      <c r="Z23" s="29">
        <v>2085.7399999999998</v>
      </c>
      <c r="AA23" s="29">
        <v>2085.7399999999998</v>
      </c>
      <c r="AB23" s="29">
        <f t="shared" si="7"/>
        <v>100</v>
      </c>
      <c r="AC23" s="29">
        <v>0</v>
      </c>
      <c r="AD23" s="29">
        <f t="shared" si="10"/>
        <v>0</v>
      </c>
      <c r="AE23" s="29">
        <f t="shared" si="8"/>
        <v>2085.7399999999998</v>
      </c>
      <c r="AF23" s="29">
        <f t="shared" si="9"/>
        <v>100</v>
      </c>
    </row>
    <row r="24" spans="1:32" ht="22.5" customHeight="1" x14ac:dyDescent="0.25">
      <c r="A24" s="18">
        <v>18</v>
      </c>
      <c r="B24" s="25"/>
      <c r="C24" s="25"/>
      <c r="D24" s="20" t="s">
        <v>44</v>
      </c>
      <c r="E24" s="18" t="s">
        <v>124</v>
      </c>
      <c r="F24" s="18" t="s">
        <v>159</v>
      </c>
      <c r="G24" s="29">
        <v>4470.47</v>
      </c>
      <c r="H24" s="29">
        <v>8</v>
      </c>
      <c r="I24" s="29">
        <v>2</v>
      </c>
      <c r="J24" s="29">
        <v>6</v>
      </c>
      <c r="K24" s="29">
        <v>5</v>
      </c>
      <c r="L24" s="29">
        <v>5</v>
      </c>
      <c r="M24" s="29">
        <v>0</v>
      </c>
      <c r="N24" s="29">
        <f t="shared" si="1"/>
        <v>62.5</v>
      </c>
      <c r="O24" s="23">
        <v>4470.47</v>
      </c>
      <c r="P24" s="23">
        <v>4470.47</v>
      </c>
      <c r="Q24" s="29">
        <f t="shared" si="2"/>
        <v>100</v>
      </c>
      <c r="R24" s="23">
        <v>4470.47</v>
      </c>
      <c r="S24" s="29">
        <f t="shared" si="3"/>
        <v>100</v>
      </c>
      <c r="T24" s="23">
        <f t="shared" si="4"/>
        <v>0</v>
      </c>
      <c r="U24" s="29">
        <f t="shared" si="5"/>
        <v>0</v>
      </c>
      <c r="V24" s="28">
        <v>0</v>
      </c>
      <c r="W24" s="28">
        <v>0</v>
      </c>
      <c r="X24" s="28">
        <v>0</v>
      </c>
      <c r="Y24" s="29">
        <f t="shared" si="6"/>
        <v>0</v>
      </c>
      <c r="Z24" s="29">
        <v>1642.49</v>
      </c>
      <c r="AA24" s="29">
        <v>1642.49</v>
      </c>
      <c r="AB24" s="29">
        <f t="shared" si="7"/>
        <v>100</v>
      </c>
      <c r="AC24" s="29">
        <v>0</v>
      </c>
      <c r="AD24" s="29">
        <f t="shared" si="10"/>
        <v>0</v>
      </c>
      <c r="AE24" s="29">
        <f t="shared" si="8"/>
        <v>1642.49</v>
      </c>
      <c r="AF24" s="29">
        <f t="shared" si="9"/>
        <v>100</v>
      </c>
    </row>
    <row r="25" spans="1:32" ht="22.5" customHeight="1" x14ac:dyDescent="0.25">
      <c r="A25" s="18">
        <v>19</v>
      </c>
      <c r="B25" s="25"/>
      <c r="C25" s="25"/>
      <c r="D25" s="20" t="s">
        <v>45</v>
      </c>
      <c r="E25" s="18" t="s">
        <v>124</v>
      </c>
      <c r="F25" s="18" t="s">
        <v>160</v>
      </c>
      <c r="G25" s="29">
        <v>6572.83</v>
      </c>
      <c r="H25" s="29">
        <v>9</v>
      </c>
      <c r="I25" s="29">
        <v>2</v>
      </c>
      <c r="J25" s="29">
        <v>7</v>
      </c>
      <c r="K25" s="29">
        <v>7</v>
      </c>
      <c r="L25" s="29">
        <v>7</v>
      </c>
      <c r="M25" s="29">
        <v>0</v>
      </c>
      <c r="N25" s="29">
        <f t="shared" si="1"/>
        <v>77.777777777777786</v>
      </c>
      <c r="O25" s="23">
        <v>6572.83</v>
      </c>
      <c r="P25" s="23">
        <v>6572.83</v>
      </c>
      <c r="Q25" s="29">
        <f t="shared" si="2"/>
        <v>100</v>
      </c>
      <c r="R25" s="23">
        <v>6572.83</v>
      </c>
      <c r="S25" s="29">
        <f t="shared" si="3"/>
        <v>100</v>
      </c>
      <c r="T25" s="23">
        <f t="shared" si="4"/>
        <v>0</v>
      </c>
      <c r="U25" s="29">
        <f t="shared" si="5"/>
        <v>0</v>
      </c>
      <c r="V25" s="28">
        <v>0</v>
      </c>
      <c r="W25" s="28">
        <v>0</v>
      </c>
      <c r="X25" s="28">
        <v>0</v>
      </c>
      <c r="Y25" s="29">
        <f t="shared" si="6"/>
        <v>0</v>
      </c>
      <c r="Z25" s="29">
        <v>0</v>
      </c>
      <c r="AA25" s="29">
        <v>0</v>
      </c>
      <c r="AB25" s="29">
        <f t="shared" si="7"/>
        <v>0</v>
      </c>
      <c r="AC25" s="29">
        <v>0</v>
      </c>
      <c r="AD25" s="29">
        <f t="shared" si="10"/>
        <v>0</v>
      </c>
      <c r="AE25" s="29">
        <f t="shared" si="8"/>
        <v>0</v>
      </c>
      <c r="AF25" s="29">
        <f t="shared" si="9"/>
        <v>0</v>
      </c>
    </row>
    <row r="26" spans="1:32" ht="22.5" customHeight="1" x14ac:dyDescent="0.25">
      <c r="A26" s="18">
        <v>20</v>
      </c>
      <c r="B26" s="25"/>
      <c r="C26" s="25"/>
      <c r="D26" s="20" t="s">
        <v>46</v>
      </c>
      <c r="E26" s="18" t="s">
        <v>128</v>
      </c>
      <c r="F26" s="18" t="s">
        <v>161</v>
      </c>
      <c r="G26" s="29">
        <v>21296.61</v>
      </c>
      <c r="H26" s="29">
        <v>17</v>
      </c>
      <c r="I26" s="29">
        <v>0</v>
      </c>
      <c r="J26" s="29">
        <v>17</v>
      </c>
      <c r="K26" s="29">
        <v>15</v>
      </c>
      <c r="L26" s="29">
        <v>15</v>
      </c>
      <c r="M26" s="29">
        <v>0</v>
      </c>
      <c r="N26" s="29">
        <f t="shared" si="1"/>
        <v>88.235294117647058</v>
      </c>
      <c r="O26" s="23">
        <v>21296.61</v>
      </c>
      <c r="P26" s="23">
        <v>21296.61</v>
      </c>
      <c r="Q26" s="29">
        <f t="shared" si="2"/>
        <v>100</v>
      </c>
      <c r="R26" s="23">
        <v>17319.839999999997</v>
      </c>
      <c r="S26" s="29">
        <f t="shared" si="3"/>
        <v>81.326746369492582</v>
      </c>
      <c r="T26" s="23">
        <f t="shared" si="4"/>
        <v>3976.7700000000041</v>
      </c>
      <c r="U26" s="29">
        <f t="shared" si="5"/>
        <v>18.673253630507407</v>
      </c>
      <c r="V26" s="28">
        <v>0</v>
      </c>
      <c r="W26" s="28">
        <v>0</v>
      </c>
      <c r="X26" s="28">
        <v>0</v>
      </c>
      <c r="Y26" s="29">
        <f t="shared" si="6"/>
        <v>0</v>
      </c>
      <c r="Z26" s="29">
        <v>3256.08</v>
      </c>
      <c r="AA26" s="29">
        <v>7232.850000000004</v>
      </c>
      <c r="AB26" s="29">
        <f t="shared" si="7"/>
        <v>100</v>
      </c>
      <c r="AC26" s="29">
        <v>7232.85</v>
      </c>
      <c r="AD26" s="29">
        <f t="shared" si="10"/>
        <v>99.999999999999943</v>
      </c>
      <c r="AE26" s="29">
        <f t="shared" si="8"/>
        <v>0</v>
      </c>
      <c r="AF26" s="29">
        <f t="shared" si="9"/>
        <v>0</v>
      </c>
    </row>
    <row r="27" spans="1:32" ht="22.5" customHeight="1" x14ac:dyDescent="0.25">
      <c r="A27" s="18">
        <v>21</v>
      </c>
      <c r="B27" s="25"/>
      <c r="C27" s="25"/>
      <c r="D27" s="20" t="s">
        <v>47</v>
      </c>
      <c r="E27" s="18" t="s">
        <v>124</v>
      </c>
      <c r="F27" s="18" t="s">
        <v>162</v>
      </c>
      <c r="G27" s="29">
        <v>13793.66</v>
      </c>
      <c r="H27" s="29">
        <v>9</v>
      </c>
      <c r="I27" s="29">
        <v>2</v>
      </c>
      <c r="J27" s="29">
        <v>7</v>
      </c>
      <c r="K27" s="29">
        <v>9</v>
      </c>
      <c r="L27" s="29">
        <v>9</v>
      </c>
      <c r="M27" s="29">
        <v>0</v>
      </c>
      <c r="N27" s="29">
        <f t="shared" si="1"/>
        <v>100</v>
      </c>
      <c r="O27" s="23">
        <v>13793.66</v>
      </c>
      <c r="P27" s="23">
        <v>13793.66</v>
      </c>
      <c r="Q27" s="29">
        <f t="shared" si="2"/>
        <v>100</v>
      </c>
      <c r="R27" s="23">
        <v>13793.66</v>
      </c>
      <c r="S27" s="29">
        <f t="shared" si="3"/>
        <v>100</v>
      </c>
      <c r="T27" s="23">
        <f t="shared" si="4"/>
        <v>0</v>
      </c>
      <c r="U27" s="29">
        <f t="shared" si="5"/>
        <v>0</v>
      </c>
      <c r="V27" s="28">
        <v>0</v>
      </c>
      <c r="W27" s="28">
        <v>0</v>
      </c>
      <c r="X27" s="28">
        <v>0</v>
      </c>
      <c r="Y27" s="29">
        <f t="shared" si="6"/>
        <v>0</v>
      </c>
      <c r="Z27" s="29">
        <v>0</v>
      </c>
      <c r="AA27" s="29">
        <v>0</v>
      </c>
      <c r="AB27" s="29">
        <f t="shared" si="7"/>
        <v>0</v>
      </c>
      <c r="AC27" s="29">
        <v>0</v>
      </c>
      <c r="AD27" s="29">
        <f t="shared" si="10"/>
        <v>0</v>
      </c>
      <c r="AE27" s="29">
        <f t="shared" si="8"/>
        <v>0</v>
      </c>
      <c r="AF27" s="29">
        <f t="shared" si="9"/>
        <v>0</v>
      </c>
    </row>
    <row r="28" spans="1:32" ht="22.5" customHeight="1" x14ac:dyDescent="0.25">
      <c r="A28" s="18">
        <v>22</v>
      </c>
      <c r="B28" s="25"/>
      <c r="C28" s="25"/>
      <c r="D28" s="20" t="s">
        <v>48</v>
      </c>
      <c r="E28" s="18" t="s">
        <v>129</v>
      </c>
      <c r="F28" s="18" t="s">
        <v>163</v>
      </c>
      <c r="G28" s="29">
        <v>18139.88</v>
      </c>
      <c r="H28" s="29">
        <v>21</v>
      </c>
      <c r="I28" s="29">
        <v>3</v>
      </c>
      <c r="J28" s="29">
        <v>18</v>
      </c>
      <c r="K28" s="29">
        <v>20</v>
      </c>
      <c r="L28" s="29">
        <v>20</v>
      </c>
      <c r="M28" s="29">
        <v>0</v>
      </c>
      <c r="N28" s="29">
        <f t="shared" si="1"/>
        <v>95.238095238095227</v>
      </c>
      <c r="O28" s="23">
        <v>18139.88</v>
      </c>
      <c r="P28" s="23">
        <v>18139.88</v>
      </c>
      <c r="Q28" s="29">
        <f t="shared" si="2"/>
        <v>100</v>
      </c>
      <c r="R28" s="23">
        <v>16884.419999999998</v>
      </c>
      <c r="S28" s="29">
        <f t="shared" si="3"/>
        <v>93.079006035321058</v>
      </c>
      <c r="T28" s="23">
        <f t="shared" si="4"/>
        <v>1255.4600000000028</v>
      </c>
      <c r="U28" s="29">
        <f t="shared" si="5"/>
        <v>6.920993964678944</v>
      </c>
      <c r="V28" s="28">
        <v>0</v>
      </c>
      <c r="W28" s="28">
        <v>0</v>
      </c>
      <c r="X28" s="28">
        <v>0</v>
      </c>
      <c r="Y28" s="29">
        <f t="shared" si="6"/>
        <v>0</v>
      </c>
      <c r="Z28" s="29">
        <v>0</v>
      </c>
      <c r="AA28" s="29">
        <v>1255.4600000000028</v>
      </c>
      <c r="AB28" s="29">
        <f t="shared" si="7"/>
        <v>100</v>
      </c>
      <c r="AC28" s="29">
        <v>1255.46</v>
      </c>
      <c r="AD28" s="29">
        <f t="shared" si="10"/>
        <v>99.999999999999773</v>
      </c>
      <c r="AE28" s="29">
        <f t="shared" si="8"/>
        <v>2.7284841053187847E-12</v>
      </c>
      <c r="AF28" s="29">
        <f t="shared" si="9"/>
        <v>2.1732943346014836E-13</v>
      </c>
    </row>
    <row r="29" spans="1:32" ht="22.5" customHeight="1" x14ac:dyDescent="0.25">
      <c r="A29" s="18">
        <v>23</v>
      </c>
      <c r="B29" s="25"/>
      <c r="C29" s="25"/>
      <c r="D29" s="20" t="s">
        <v>49</v>
      </c>
      <c r="E29" s="18" t="s">
        <v>120</v>
      </c>
      <c r="F29" s="18" t="s">
        <v>164</v>
      </c>
      <c r="G29" s="29">
        <v>9620.1899999999987</v>
      </c>
      <c r="H29" s="29">
        <v>11</v>
      </c>
      <c r="I29" s="29">
        <v>6</v>
      </c>
      <c r="J29" s="29">
        <v>5</v>
      </c>
      <c r="K29" s="29">
        <v>10</v>
      </c>
      <c r="L29" s="29">
        <v>10</v>
      </c>
      <c r="M29" s="29">
        <v>0</v>
      </c>
      <c r="N29" s="29">
        <f t="shared" si="1"/>
        <v>90.909090909090907</v>
      </c>
      <c r="O29" s="23">
        <v>9620.1899999999987</v>
      </c>
      <c r="P29" s="23">
        <v>9620.1899999999987</v>
      </c>
      <c r="Q29" s="29">
        <f t="shared" si="2"/>
        <v>100</v>
      </c>
      <c r="R29" s="23">
        <v>9620.1899999999987</v>
      </c>
      <c r="S29" s="29">
        <f t="shared" si="3"/>
        <v>100</v>
      </c>
      <c r="T29" s="23">
        <f t="shared" si="4"/>
        <v>0</v>
      </c>
      <c r="U29" s="29">
        <f t="shared" si="5"/>
        <v>0</v>
      </c>
      <c r="V29" s="28">
        <v>0</v>
      </c>
      <c r="W29" s="28">
        <v>0</v>
      </c>
      <c r="X29" s="28">
        <v>0</v>
      </c>
      <c r="Y29" s="29">
        <f t="shared" si="6"/>
        <v>0</v>
      </c>
      <c r="Z29" s="29">
        <v>0</v>
      </c>
      <c r="AA29" s="29">
        <v>0</v>
      </c>
      <c r="AB29" s="29">
        <f t="shared" si="7"/>
        <v>0</v>
      </c>
      <c r="AC29" s="29">
        <v>0</v>
      </c>
      <c r="AD29" s="29">
        <f t="shared" si="10"/>
        <v>0</v>
      </c>
      <c r="AE29" s="29">
        <f t="shared" si="8"/>
        <v>0</v>
      </c>
      <c r="AF29" s="29">
        <f t="shared" si="9"/>
        <v>0</v>
      </c>
    </row>
    <row r="30" spans="1:32" ht="22.5" customHeight="1" x14ac:dyDescent="0.25">
      <c r="A30" s="18">
        <v>24</v>
      </c>
      <c r="B30" s="25"/>
      <c r="C30" s="25"/>
      <c r="D30" s="20" t="s">
        <v>50</v>
      </c>
      <c r="E30" s="18" t="s">
        <v>122</v>
      </c>
      <c r="F30" s="18" t="s">
        <v>165</v>
      </c>
      <c r="G30" s="29">
        <v>12457.580000000002</v>
      </c>
      <c r="H30" s="29">
        <v>11</v>
      </c>
      <c r="I30" s="29">
        <v>2</v>
      </c>
      <c r="J30" s="29">
        <v>8</v>
      </c>
      <c r="K30" s="29">
        <v>10</v>
      </c>
      <c r="L30" s="29">
        <v>10</v>
      </c>
      <c r="M30" s="29">
        <v>0</v>
      </c>
      <c r="N30" s="29">
        <f t="shared" si="1"/>
        <v>90.909090909090907</v>
      </c>
      <c r="O30" s="23">
        <v>12457.580000000002</v>
      </c>
      <c r="P30" s="23">
        <v>12457.580000000002</v>
      </c>
      <c r="Q30" s="29">
        <f t="shared" si="2"/>
        <v>100</v>
      </c>
      <c r="R30" s="23">
        <v>12457.580000000002</v>
      </c>
      <c r="S30" s="29">
        <f t="shared" si="3"/>
        <v>100</v>
      </c>
      <c r="T30" s="23">
        <f t="shared" si="4"/>
        <v>0</v>
      </c>
      <c r="U30" s="29">
        <f t="shared" si="5"/>
        <v>0</v>
      </c>
      <c r="V30" s="28">
        <v>0</v>
      </c>
      <c r="W30" s="28">
        <v>0</v>
      </c>
      <c r="X30" s="28">
        <v>0</v>
      </c>
      <c r="Y30" s="29">
        <f t="shared" si="6"/>
        <v>0</v>
      </c>
      <c r="Z30" s="29">
        <v>0</v>
      </c>
      <c r="AA30" s="29">
        <v>0</v>
      </c>
      <c r="AB30" s="29">
        <f t="shared" si="7"/>
        <v>0</v>
      </c>
      <c r="AC30" s="29">
        <v>0</v>
      </c>
      <c r="AD30" s="29">
        <f t="shared" si="10"/>
        <v>0</v>
      </c>
      <c r="AE30" s="29">
        <f t="shared" si="8"/>
        <v>0</v>
      </c>
      <c r="AF30" s="29">
        <f t="shared" si="9"/>
        <v>0</v>
      </c>
    </row>
    <row r="31" spans="1:32" ht="22.5" customHeight="1" x14ac:dyDescent="0.25">
      <c r="A31" s="18">
        <v>25</v>
      </c>
      <c r="B31" s="25"/>
      <c r="C31" s="25"/>
      <c r="D31" s="20" t="s">
        <v>51</v>
      </c>
      <c r="E31" s="18" t="s">
        <v>125</v>
      </c>
      <c r="F31" s="18" t="s">
        <v>166</v>
      </c>
      <c r="G31" s="29">
        <v>0</v>
      </c>
      <c r="H31" s="29">
        <v>3</v>
      </c>
      <c r="I31" s="29">
        <v>0</v>
      </c>
      <c r="J31" s="29">
        <v>3</v>
      </c>
      <c r="K31" s="29">
        <v>0</v>
      </c>
      <c r="L31" s="29">
        <v>0</v>
      </c>
      <c r="M31" s="29">
        <v>0</v>
      </c>
      <c r="N31" s="29">
        <f t="shared" si="1"/>
        <v>0</v>
      </c>
      <c r="O31" s="23">
        <v>0</v>
      </c>
      <c r="P31" s="23">
        <v>0</v>
      </c>
      <c r="Q31" s="29">
        <f t="shared" si="2"/>
        <v>0</v>
      </c>
      <c r="R31" s="23">
        <v>0</v>
      </c>
      <c r="S31" s="29">
        <f t="shared" si="3"/>
        <v>0</v>
      </c>
      <c r="T31" s="23">
        <f t="shared" si="4"/>
        <v>0</v>
      </c>
      <c r="U31" s="29">
        <f t="shared" si="5"/>
        <v>0</v>
      </c>
      <c r="V31" s="28">
        <v>0</v>
      </c>
      <c r="W31" s="28">
        <v>0</v>
      </c>
      <c r="X31" s="28">
        <v>0</v>
      </c>
      <c r="Y31" s="29">
        <f t="shared" si="6"/>
        <v>0</v>
      </c>
      <c r="Z31" s="29">
        <v>0</v>
      </c>
      <c r="AA31" s="29">
        <v>0</v>
      </c>
      <c r="AB31" s="29">
        <f t="shared" si="7"/>
        <v>0</v>
      </c>
      <c r="AC31" s="29">
        <v>0</v>
      </c>
      <c r="AD31" s="29">
        <f t="shared" si="10"/>
        <v>0</v>
      </c>
      <c r="AE31" s="29">
        <f t="shared" si="8"/>
        <v>0</v>
      </c>
      <c r="AF31" s="29">
        <f t="shared" si="9"/>
        <v>0</v>
      </c>
    </row>
    <row r="32" spans="1:32" ht="22.5" customHeight="1" x14ac:dyDescent="0.25">
      <c r="A32" s="18">
        <v>26</v>
      </c>
      <c r="B32" s="25"/>
      <c r="C32" s="25"/>
      <c r="D32" s="20" t="s">
        <v>52</v>
      </c>
      <c r="E32" s="18" t="s">
        <v>124</v>
      </c>
      <c r="F32" s="18" t="s">
        <v>167</v>
      </c>
      <c r="G32" s="29">
        <v>2981.6600000000003</v>
      </c>
      <c r="H32" s="29">
        <v>8</v>
      </c>
      <c r="I32" s="29">
        <v>1</v>
      </c>
      <c r="J32" s="29">
        <v>6</v>
      </c>
      <c r="K32" s="29">
        <v>4</v>
      </c>
      <c r="L32" s="29">
        <v>4</v>
      </c>
      <c r="M32" s="29">
        <v>0</v>
      </c>
      <c r="N32" s="29">
        <f t="shared" si="1"/>
        <v>50</v>
      </c>
      <c r="O32" s="23">
        <v>2981.6600000000003</v>
      </c>
      <c r="P32" s="23">
        <v>2981.6600000000003</v>
      </c>
      <c r="Q32" s="29">
        <f t="shared" si="2"/>
        <v>100</v>
      </c>
      <c r="R32" s="23">
        <v>2981.6600000000003</v>
      </c>
      <c r="S32" s="29">
        <f t="shared" si="3"/>
        <v>100</v>
      </c>
      <c r="T32" s="23">
        <f t="shared" si="4"/>
        <v>0</v>
      </c>
      <c r="U32" s="29">
        <f t="shared" si="5"/>
        <v>0</v>
      </c>
      <c r="V32" s="28">
        <v>0</v>
      </c>
      <c r="W32" s="28">
        <v>0</v>
      </c>
      <c r="X32" s="28">
        <v>0</v>
      </c>
      <c r="Y32" s="29">
        <f t="shared" si="6"/>
        <v>0</v>
      </c>
      <c r="Z32" s="29">
        <v>0</v>
      </c>
      <c r="AA32" s="29">
        <v>0</v>
      </c>
      <c r="AB32" s="29">
        <f t="shared" si="7"/>
        <v>0</v>
      </c>
      <c r="AC32" s="29">
        <v>0</v>
      </c>
      <c r="AD32" s="29">
        <f t="shared" si="10"/>
        <v>0</v>
      </c>
      <c r="AE32" s="29">
        <f t="shared" si="8"/>
        <v>0</v>
      </c>
      <c r="AF32" s="29">
        <f t="shared" si="9"/>
        <v>0</v>
      </c>
    </row>
    <row r="33" spans="1:32" ht="22.5" customHeight="1" x14ac:dyDescent="0.25">
      <c r="A33" s="18">
        <v>27</v>
      </c>
      <c r="B33" s="25"/>
      <c r="C33" s="25"/>
      <c r="D33" s="20" t="s">
        <v>53</v>
      </c>
      <c r="E33" s="18" t="s">
        <v>130</v>
      </c>
      <c r="F33" s="18" t="s">
        <v>168</v>
      </c>
      <c r="G33" s="29">
        <v>7486.82</v>
      </c>
      <c r="H33" s="29">
        <v>11</v>
      </c>
      <c r="I33" s="29">
        <v>1</v>
      </c>
      <c r="J33" s="29">
        <v>10</v>
      </c>
      <c r="K33" s="29">
        <v>7</v>
      </c>
      <c r="L33" s="29">
        <v>7</v>
      </c>
      <c r="M33" s="29">
        <v>0</v>
      </c>
      <c r="N33" s="29">
        <f t="shared" si="1"/>
        <v>63.636363636363633</v>
      </c>
      <c r="O33" s="23">
        <v>7486.82</v>
      </c>
      <c r="P33" s="23">
        <v>7486.82</v>
      </c>
      <c r="Q33" s="29">
        <f t="shared" si="2"/>
        <v>100</v>
      </c>
      <c r="R33" s="23">
        <v>7486.82</v>
      </c>
      <c r="S33" s="29">
        <f t="shared" si="3"/>
        <v>100</v>
      </c>
      <c r="T33" s="23">
        <f t="shared" si="4"/>
        <v>0</v>
      </c>
      <c r="U33" s="29">
        <f t="shared" si="5"/>
        <v>0</v>
      </c>
      <c r="V33" s="28">
        <v>0</v>
      </c>
      <c r="W33" s="28">
        <v>0</v>
      </c>
      <c r="X33" s="28">
        <v>0</v>
      </c>
      <c r="Y33" s="29">
        <f t="shared" si="6"/>
        <v>0</v>
      </c>
      <c r="Z33" s="29">
        <v>0</v>
      </c>
      <c r="AA33" s="29">
        <v>0</v>
      </c>
      <c r="AB33" s="29">
        <f t="shared" si="7"/>
        <v>0</v>
      </c>
      <c r="AC33" s="29">
        <v>0</v>
      </c>
      <c r="AD33" s="29">
        <f t="shared" si="10"/>
        <v>0</v>
      </c>
      <c r="AE33" s="29">
        <f t="shared" si="8"/>
        <v>0</v>
      </c>
      <c r="AF33" s="29">
        <f t="shared" si="9"/>
        <v>0</v>
      </c>
    </row>
    <row r="34" spans="1:32" ht="22.5" customHeight="1" x14ac:dyDescent="0.25">
      <c r="A34" s="18">
        <v>28</v>
      </c>
      <c r="B34" s="25"/>
      <c r="C34" s="25"/>
      <c r="D34" s="20" t="s">
        <v>54</v>
      </c>
      <c r="E34" s="18" t="s">
        <v>128</v>
      </c>
      <c r="F34" s="18" t="s">
        <v>169</v>
      </c>
      <c r="G34" s="29">
        <v>25268.97</v>
      </c>
      <c r="H34" s="29">
        <v>15</v>
      </c>
      <c r="I34" s="29">
        <v>3</v>
      </c>
      <c r="J34" s="29">
        <v>12</v>
      </c>
      <c r="K34" s="29">
        <v>13</v>
      </c>
      <c r="L34" s="29">
        <v>13</v>
      </c>
      <c r="M34" s="29">
        <v>0</v>
      </c>
      <c r="N34" s="29">
        <f t="shared" si="1"/>
        <v>86.666666666666671</v>
      </c>
      <c r="O34" s="23">
        <v>25268.97</v>
      </c>
      <c r="P34" s="23">
        <v>25268.969999999998</v>
      </c>
      <c r="Q34" s="29">
        <f t="shared" si="2"/>
        <v>99.999999999999986</v>
      </c>
      <c r="R34" s="23">
        <v>25268.97</v>
      </c>
      <c r="S34" s="29">
        <f t="shared" si="3"/>
        <v>100.00000000000003</v>
      </c>
      <c r="T34" s="23">
        <f t="shared" si="4"/>
        <v>0</v>
      </c>
      <c r="U34" s="29">
        <f t="shared" si="5"/>
        <v>0</v>
      </c>
      <c r="V34" s="28">
        <v>0</v>
      </c>
      <c r="W34" s="28">
        <v>0</v>
      </c>
      <c r="X34" s="28">
        <v>0</v>
      </c>
      <c r="Y34" s="29">
        <f t="shared" si="6"/>
        <v>0</v>
      </c>
      <c r="Z34" s="29">
        <v>0</v>
      </c>
      <c r="AA34" s="29">
        <v>0</v>
      </c>
      <c r="AB34" s="29">
        <f t="shared" si="7"/>
        <v>0</v>
      </c>
      <c r="AC34" s="29">
        <v>0</v>
      </c>
      <c r="AD34" s="29">
        <f t="shared" si="10"/>
        <v>0</v>
      </c>
      <c r="AE34" s="29">
        <f t="shared" si="8"/>
        <v>0</v>
      </c>
      <c r="AF34" s="29">
        <f t="shared" si="9"/>
        <v>0</v>
      </c>
    </row>
    <row r="35" spans="1:32" ht="22.5" customHeight="1" x14ac:dyDescent="0.25">
      <c r="A35" s="18">
        <v>29</v>
      </c>
      <c r="B35" s="25"/>
      <c r="C35" s="25"/>
      <c r="D35" s="20" t="s">
        <v>55</v>
      </c>
      <c r="E35" s="18" t="s">
        <v>127</v>
      </c>
      <c r="F35" s="18" t="s">
        <v>170</v>
      </c>
      <c r="G35" s="29">
        <v>13844.35</v>
      </c>
      <c r="H35" s="29">
        <v>12</v>
      </c>
      <c r="I35" s="29">
        <v>1</v>
      </c>
      <c r="J35" s="29">
        <v>11</v>
      </c>
      <c r="K35" s="29">
        <v>9</v>
      </c>
      <c r="L35" s="29">
        <v>9</v>
      </c>
      <c r="M35" s="29">
        <v>0</v>
      </c>
      <c r="N35" s="29">
        <f t="shared" si="1"/>
        <v>75</v>
      </c>
      <c r="O35" s="23">
        <v>13844.35</v>
      </c>
      <c r="P35" s="23">
        <v>13844.35</v>
      </c>
      <c r="Q35" s="29">
        <f t="shared" si="2"/>
        <v>100</v>
      </c>
      <c r="R35" s="23">
        <v>13844.35</v>
      </c>
      <c r="S35" s="29">
        <f t="shared" si="3"/>
        <v>100</v>
      </c>
      <c r="T35" s="23">
        <f t="shared" si="4"/>
        <v>0</v>
      </c>
      <c r="U35" s="29">
        <f t="shared" si="5"/>
        <v>0</v>
      </c>
      <c r="V35" s="28">
        <v>0</v>
      </c>
      <c r="W35" s="28">
        <v>0</v>
      </c>
      <c r="X35" s="28">
        <v>0</v>
      </c>
      <c r="Y35" s="29">
        <f t="shared" si="6"/>
        <v>0</v>
      </c>
      <c r="Z35" s="29">
        <v>0</v>
      </c>
      <c r="AA35" s="29">
        <v>0</v>
      </c>
      <c r="AB35" s="29">
        <f t="shared" si="7"/>
        <v>0</v>
      </c>
      <c r="AC35" s="29">
        <v>0</v>
      </c>
      <c r="AD35" s="29">
        <f t="shared" si="10"/>
        <v>0</v>
      </c>
      <c r="AE35" s="29">
        <f t="shared" si="8"/>
        <v>0</v>
      </c>
      <c r="AF35" s="29">
        <f t="shared" si="9"/>
        <v>0</v>
      </c>
    </row>
    <row r="36" spans="1:32" ht="22.5" customHeight="1" x14ac:dyDescent="0.25">
      <c r="A36" s="18">
        <v>30</v>
      </c>
      <c r="B36" s="25"/>
      <c r="C36" s="25"/>
      <c r="D36" s="20" t="s">
        <v>56</v>
      </c>
      <c r="E36" s="18" t="s">
        <v>131</v>
      </c>
      <c r="F36" s="18" t="s">
        <v>171</v>
      </c>
      <c r="G36" s="29">
        <v>2492.34</v>
      </c>
      <c r="H36" s="29">
        <v>7</v>
      </c>
      <c r="I36" s="29">
        <v>3</v>
      </c>
      <c r="J36" s="29">
        <v>3</v>
      </c>
      <c r="K36" s="29">
        <v>0</v>
      </c>
      <c r="L36" s="29">
        <v>0</v>
      </c>
      <c r="M36" s="29">
        <v>0</v>
      </c>
      <c r="N36" s="29">
        <f t="shared" si="1"/>
        <v>0</v>
      </c>
      <c r="O36" s="23">
        <v>2492.34</v>
      </c>
      <c r="P36" s="23">
        <v>2492.34</v>
      </c>
      <c r="Q36" s="29">
        <f t="shared" si="2"/>
        <v>100</v>
      </c>
      <c r="R36" s="23">
        <v>2492.34</v>
      </c>
      <c r="S36" s="29">
        <f t="shared" si="3"/>
        <v>100</v>
      </c>
      <c r="T36" s="23">
        <f t="shared" si="4"/>
        <v>0</v>
      </c>
      <c r="U36" s="29">
        <f t="shared" si="5"/>
        <v>0</v>
      </c>
      <c r="V36" s="28">
        <v>0</v>
      </c>
      <c r="W36" s="28">
        <v>0</v>
      </c>
      <c r="X36" s="28">
        <v>0</v>
      </c>
      <c r="Y36" s="29">
        <f t="shared" si="6"/>
        <v>0</v>
      </c>
      <c r="Z36" s="29">
        <v>0</v>
      </c>
      <c r="AA36" s="29">
        <v>0</v>
      </c>
      <c r="AB36" s="29">
        <f t="shared" si="7"/>
        <v>0</v>
      </c>
      <c r="AC36" s="29">
        <v>0</v>
      </c>
      <c r="AD36" s="29">
        <f t="shared" si="10"/>
        <v>0</v>
      </c>
      <c r="AE36" s="29">
        <f t="shared" si="8"/>
        <v>0</v>
      </c>
      <c r="AF36" s="29">
        <f t="shared" si="9"/>
        <v>0</v>
      </c>
    </row>
    <row r="37" spans="1:32" ht="22.5" customHeight="1" x14ac:dyDescent="0.25">
      <c r="A37" s="18">
        <v>31</v>
      </c>
      <c r="B37" s="25"/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29">
        <v>9</v>
      </c>
      <c r="I37" s="29">
        <v>3</v>
      </c>
      <c r="J37" s="29">
        <v>6</v>
      </c>
      <c r="K37" s="29">
        <v>5</v>
      </c>
      <c r="L37" s="29">
        <v>5</v>
      </c>
      <c r="M37" s="29">
        <v>0</v>
      </c>
      <c r="N37" s="29">
        <f t="shared" si="1"/>
        <v>55.555555555555557</v>
      </c>
      <c r="O37" s="23">
        <v>3019.75</v>
      </c>
      <c r="P37" s="23">
        <v>3019.75</v>
      </c>
      <c r="Q37" s="29">
        <f t="shared" si="2"/>
        <v>100</v>
      </c>
      <c r="R37" s="23">
        <v>3019.75</v>
      </c>
      <c r="S37" s="29">
        <f t="shared" si="3"/>
        <v>100</v>
      </c>
      <c r="T37" s="23">
        <f t="shared" si="4"/>
        <v>0</v>
      </c>
      <c r="U37" s="29">
        <f t="shared" si="5"/>
        <v>0</v>
      </c>
      <c r="V37" s="28">
        <v>0</v>
      </c>
      <c r="W37" s="28">
        <v>0</v>
      </c>
      <c r="X37" s="28">
        <v>0</v>
      </c>
      <c r="Y37" s="29">
        <f t="shared" si="6"/>
        <v>0</v>
      </c>
      <c r="Z37" s="29">
        <v>0</v>
      </c>
      <c r="AA37" s="29">
        <v>0</v>
      </c>
      <c r="AB37" s="29">
        <f t="shared" si="7"/>
        <v>0</v>
      </c>
      <c r="AC37" s="29">
        <v>0</v>
      </c>
      <c r="AD37" s="29">
        <f t="shared" si="10"/>
        <v>0</v>
      </c>
      <c r="AE37" s="29">
        <f t="shared" si="8"/>
        <v>0</v>
      </c>
      <c r="AF37" s="29">
        <f t="shared" si="9"/>
        <v>0</v>
      </c>
    </row>
    <row r="38" spans="1:32" ht="22.5" customHeight="1" x14ac:dyDescent="0.25">
      <c r="A38" s="18">
        <v>32</v>
      </c>
      <c r="B38" s="25"/>
      <c r="C38" s="25"/>
      <c r="D38" s="20" t="s">
        <v>57</v>
      </c>
      <c r="E38" s="18" t="s">
        <v>124</v>
      </c>
      <c r="F38" s="18" t="s">
        <v>172</v>
      </c>
      <c r="G38" s="29">
        <v>0</v>
      </c>
      <c r="H38" s="29">
        <v>2</v>
      </c>
      <c r="I38" s="29">
        <v>1</v>
      </c>
      <c r="J38" s="29">
        <v>1</v>
      </c>
      <c r="K38" s="29">
        <v>0</v>
      </c>
      <c r="L38" s="29">
        <v>0</v>
      </c>
      <c r="M38" s="29">
        <v>0</v>
      </c>
      <c r="N38" s="29">
        <f t="shared" si="1"/>
        <v>0</v>
      </c>
      <c r="O38" s="23">
        <v>0</v>
      </c>
      <c r="P38" s="23">
        <v>0</v>
      </c>
      <c r="Q38" s="29">
        <f t="shared" si="2"/>
        <v>0</v>
      </c>
      <c r="R38" s="23">
        <v>0</v>
      </c>
      <c r="S38" s="29">
        <f t="shared" si="3"/>
        <v>0</v>
      </c>
      <c r="T38" s="23">
        <f t="shared" si="4"/>
        <v>0</v>
      </c>
      <c r="U38" s="29">
        <f t="shared" si="5"/>
        <v>0</v>
      </c>
      <c r="V38" s="28">
        <v>0</v>
      </c>
      <c r="W38" s="28">
        <v>0</v>
      </c>
      <c r="X38" s="28">
        <v>0</v>
      </c>
      <c r="Y38" s="29">
        <f t="shared" si="6"/>
        <v>0</v>
      </c>
      <c r="Z38" s="29">
        <v>0</v>
      </c>
      <c r="AA38" s="29">
        <v>0</v>
      </c>
      <c r="AB38" s="29">
        <f t="shared" si="7"/>
        <v>0</v>
      </c>
      <c r="AC38" s="29">
        <v>0</v>
      </c>
      <c r="AD38" s="29">
        <f t="shared" si="10"/>
        <v>0</v>
      </c>
      <c r="AE38" s="29">
        <f t="shared" si="8"/>
        <v>0</v>
      </c>
      <c r="AF38" s="29">
        <f t="shared" si="9"/>
        <v>0</v>
      </c>
    </row>
    <row r="39" spans="1:32" ht="22.5" customHeight="1" x14ac:dyDescent="0.25">
      <c r="A39" s="18">
        <v>33</v>
      </c>
      <c r="B39" s="25"/>
      <c r="C39" s="25"/>
      <c r="D39" s="20" t="s">
        <v>59</v>
      </c>
      <c r="E39" s="18" t="s">
        <v>127</v>
      </c>
      <c r="F39" s="18" t="s">
        <v>174</v>
      </c>
      <c r="G39" s="29">
        <v>17383.59</v>
      </c>
      <c r="H39" s="29">
        <v>20</v>
      </c>
      <c r="I39" s="29">
        <v>2</v>
      </c>
      <c r="J39" s="29">
        <v>18</v>
      </c>
      <c r="K39" s="29">
        <v>17</v>
      </c>
      <c r="L39" s="29">
        <v>17</v>
      </c>
      <c r="M39" s="29">
        <v>0</v>
      </c>
      <c r="N39" s="29">
        <f t="shared" si="1"/>
        <v>85</v>
      </c>
      <c r="O39" s="23">
        <v>17383.59</v>
      </c>
      <c r="P39" s="23">
        <v>17383.59</v>
      </c>
      <c r="Q39" s="29">
        <f t="shared" si="2"/>
        <v>100</v>
      </c>
      <c r="R39" s="23">
        <v>17383.59</v>
      </c>
      <c r="S39" s="29">
        <f t="shared" si="3"/>
        <v>100</v>
      </c>
      <c r="T39" s="23">
        <f t="shared" si="4"/>
        <v>0</v>
      </c>
      <c r="U39" s="29">
        <f t="shared" si="5"/>
        <v>0</v>
      </c>
      <c r="V39" s="28">
        <v>0</v>
      </c>
      <c r="W39" s="28">
        <v>0</v>
      </c>
      <c r="X39" s="28">
        <v>0</v>
      </c>
      <c r="Y39" s="29">
        <f t="shared" si="6"/>
        <v>0</v>
      </c>
      <c r="Z39" s="29">
        <v>786.01</v>
      </c>
      <c r="AA39" s="29">
        <v>786.01</v>
      </c>
      <c r="AB39" s="29">
        <f t="shared" si="7"/>
        <v>100</v>
      </c>
      <c r="AC39" s="29">
        <v>275.88</v>
      </c>
      <c r="AD39" s="29">
        <f t="shared" si="10"/>
        <v>35.098790091729114</v>
      </c>
      <c r="AE39" s="29">
        <f t="shared" si="8"/>
        <v>510.13</v>
      </c>
      <c r="AF39" s="29">
        <f t="shared" si="9"/>
        <v>64.901209908270886</v>
      </c>
    </row>
    <row r="40" spans="1:32" ht="22.5" customHeight="1" x14ac:dyDescent="0.25">
      <c r="A40" s="18">
        <v>34</v>
      </c>
      <c r="B40" s="25"/>
      <c r="C40" s="25"/>
      <c r="D40" s="20" t="s">
        <v>60</v>
      </c>
      <c r="E40" s="18" t="s">
        <v>124</v>
      </c>
      <c r="F40" s="18" t="s">
        <v>175</v>
      </c>
      <c r="G40" s="29">
        <v>15098.460000000001</v>
      </c>
      <c r="H40" s="29">
        <v>17</v>
      </c>
      <c r="I40" s="29">
        <v>6</v>
      </c>
      <c r="J40" s="29">
        <v>9</v>
      </c>
      <c r="K40" s="29">
        <v>17</v>
      </c>
      <c r="L40" s="29">
        <v>17</v>
      </c>
      <c r="M40" s="29">
        <v>0</v>
      </c>
      <c r="N40" s="29">
        <f t="shared" si="1"/>
        <v>100</v>
      </c>
      <c r="O40" s="23">
        <v>15098.460000000001</v>
      </c>
      <c r="P40" s="23">
        <v>15098.460000000001</v>
      </c>
      <c r="Q40" s="29">
        <f t="shared" si="2"/>
        <v>100</v>
      </c>
      <c r="R40" s="23">
        <v>14854.859999999999</v>
      </c>
      <c r="S40" s="29">
        <f t="shared" si="3"/>
        <v>98.386590420479962</v>
      </c>
      <c r="T40" s="23">
        <f t="shared" si="4"/>
        <v>243.60000000000218</v>
      </c>
      <c r="U40" s="29">
        <f t="shared" si="5"/>
        <v>1.6134095795200447</v>
      </c>
      <c r="V40" s="28">
        <v>0</v>
      </c>
      <c r="W40" s="28">
        <v>0</v>
      </c>
      <c r="X40" s="28">
        <v>0</v>
      </c>
      <c r="Y40" s="29">
        <f t="shared" si="6"/>
        <v>0</v>
      </c>
      <c r="Z40" s="29">
        <v>0</v>
      </c>
      <c r="AA40" s="29">
        <v>243.60000000000218</v>
      </c>
      <c r="AB40" s="29">
        <f t="shared" si="7"/>
        <v>100</v>
      </c>
      <c r="AC40" s="29">
        <v>243.6</v>
      </c>
      <c r="AD40" s="29">
        <f t="shared" si="10"/>
        <v>99.999999999999105</v>
      </c>
      <c r="AE40" s="29">
        <f t="shared" si="8"/>
        <v>2.1884716261411086E-12</v>
      </c>
      <c r="AF40" s="29">
        <f t="shared" si="9"/>
        <v>8.9838736705299219E-13</v>
      </c>
    </row>
    <row r="41" spans="1:32" ht="22.5" customHeight="1" x14ac:dyDescent="0.25">
      <c r="A41" s="18">
        <v>35</v>
      </c>
      <c r="B41" s="25"/>
      <c r="C41" s="25"/>
      <c r="D41" s="20" t="s">
        <v>61</v>
      </c>
      <c r="E41" s="18" t="s">
        <v>124</v>
      </c>
      <c r="F41" s="18" t="s">
        <v>176</v>
      </c>
      <c r="G41" s="29">
        <v>27168.720000000001</v>
      </c>
      <c r="H41" s="29">
        <v>26</v>
      </c>
      <c r="I41" s="29">
        <v>8</v>
      </c>
      <c r="J41" s="29">
        <v>15</v>
      </c>
      <c r="K41" s="29">
        <v>24</v>
      </c>
      <c r="L41" s="29">
        <v>24</v>
      </c>
      <c r="M41" s="29">
        <v>0</v>
      </c>
      <c r="N41" s="29">
        <f t="shared" si="1"/>
        <v>92.307692307692307</v>
      </c>
      <c r="O41" s="23">
        <v>27168.720000000001</v>
      </c>
      <c r="P41" s="23">
        <v>27168.720000000001</v>
      </c>
      <c r="Q41" s="29">
        <f t="shared" si="2"/>
        <v>100</v>
      </c>
      <c r="R41" s="23">
        <v>27168.720000000001</v>
      </c>
      <c r="S41" s="29">
        <f t="shared" si="3"/>
        <v>100</v>
      </c>
      <c r="T41" s="23">
        <f t="shared" si="4"/>
        <v>0</v>
      </c>
      <c r="U41" s="29">
        <f t="shared" si="5"/>
        <v>0</v>
      </c>
      <c r="V41" s="28">
        <v>0</v>
      </c>
      <c r="W41" s="28">
        <v>0</v>
      </c>
      <c r="X41" s="28">
        <v>0</v>
      </c>
      <c r="Y41" s="29">
        <f t="shared" si="6"/>
        <v>0</v>
      </c>
      <c r="Z41" s="29">
        <v>3348.24</v>
      </c>
      <c r="AA41" s="29">
        <v>3348.24</v>
      </c>
      <c r="AB41" s="29">
        <f t="shared" si="7"/>
        <v>100</v>
      </c>
      <c r="AC41" s="29">
        <v>3348.24</v>
      </c>
      <c r="AD41" s="29">
        <f t="shared" si="10"/>
        <v>100</v>
      </c>
      <c r="AE41" s="29">
        <f t="shared" si="8"/>
        <v>0</v>
      </c>
      <c r="AF41" s="29">
        <f t="shared" si="9"/>
        <v>0</v>
      </c>
    </row>
    <row r="42" spans="1:32" ht="22.5" customHeight="1" x14ac:dyDescent="0.25">
      <c r="A42" s="18">
        <v>36</v>
      </c>
      <c r="B42" s="25"/>
      <c r="C42" s="25"/>
      <c r="D42" s="20" t="s">
        <v>62</v>
      </c>
      <c r="E42" s="18" t="s">
        <v>132</v>
      </c>
      <c r="F42" s="18" t="s">
        <v>177</v>
      </c>
      <c r="G42" s="29">
        <v>9538.17</v>
      </c>
      <c r="H42" s="29">
        <v>10</v>
      </c>
      <c r="I42" s="29">
        <v>4</v>
      </c>
      <c r="J42" s="29">
        <v>6</v>
      </c>
      <c r="K42" s="29">
        <v>10</v>
      </c>
      <c r="L42" s="29">
        <v>10</v>
      </c>
      <c r="M42" s="29">
        <v>0</v>
      </c>
      <c r="N42" s="29">
        <f t="shared" si="1"/>
        <v>100</v>
      </c>
      <c r="O42" s="23">
        <v>9538.17</v>
      </c>
      <c r="P42" s="23">
        <v>9538.17</v>
      </c>
      <c r="Q42" s="29">
        <f t="shared" si="2"/>
        <v>100</v>
      </c>
      <c r="R42" s="23">
        <v>8030.89</v>
      </c>
      <c r="S42" s="29">
        <f t="shared" si="3"/>
        <v>84.197387968551624</v>
      </c>
      <c r="T42" s="23">
        <f t="shared" si="4"/>
        <v>1507.2799999999997</v>
      </c>
      <c r="U42" s="29">
        <f t="shared" si="5"/>
        <v>15.802612031448376</v>
      </c>
      <c r="V42" s="28">
        <v>0</v>
      </c>
      <c r="W42" s="28">
        <v>0</v>
      </c>
      <c r="X42" s="28">
        <v>0</v>
      </c>
      <c r="Y42" s="29">
        <f t="shared" si="6"/>
        <v>0</v>
      </c>
      <c r="Z42" s="29">
        <v>0</v>
      </c>
      <c r="AA42" s="29">
        <v>1507.2799999999997</v>
      </c>
      <c r="AB42" s="29">
        <f t="shared" si="7"/>
        <v>100</v>
      </c>
      <c r="AC42" s="29">
        <v>1507.28</v>
      </c>
      <c r="AD42" s="29">
        <f t="shared" si="10"/>
        <v>100.00000000000003</v>
      </c>
      <c r="AE42" s="29">
        <f t="shared" si="8"/>
        <v>0</v>
      </c>
      <c r="AF42" s="29">
        <f t="shared" si="9"/>
        <v>0</v>
      </c>
    </row>
    <row r="43" spans="1:32" ht="22.5" customHeight="1" x14ac:dyDescent="0.25">
      <c r="A43" s="18">
        <v>37</v>
      </c>
      <c r="B43" s="25"/>
      <c r="C43" s="25"/>
      <c r="D43" s="20" t="s">
        <v>63</v>
      </c>
      <c r="E43" s="18" t="s">
        <v>124</v>
      </c>
      <c r="F43" s="18" t="s">
        <v>178</v>
      </c>
      <c r="G43" s="29">
        <v>15784.42</v>
      </c>
      <c r="H43" s="29">
        <v>15</v>
      </c>
      <c r="I43" s="29">
        <v>3</v>
      </c>
      <c r="J43" s="29">
        <v>12</v>
      </c>
      <c r="K43" s="29">
        <v>13</v>
      </c>
      <c r="L43" s="29">
        <v>13</v>
      </c>
      <c r="M43" s="29">
        <v>0</v>
      </c>
      <c r="N43" s="29">
        <f t="shared" si="1"/>
        <v>86.666666666666671</v>
      </c>
      <c r="O43" s="23">
        <v>15784.42</v>
      </c>
      <c r="P43" s="23">
        <v>15784.42</v>
      </c>
      <c r="Q43" s="29">
        <f t="shared" si="2"/>
        <v>100</v>
      </c>
      <c r="R43" s="23">
        <v>15784.419999999998</v>
      </c>
      <c r="S43" s="29">
        <f t="shared" si="3"/>
        <v>99.999999999999986</v>
      </c>
      <c r="T43" s="23">
        <f t="shared" si="4"/>
        <v>0</v>
      </c>
      <c r="U43" s="29">
        <f t="shared" si="5"/>
        <v>0</v>
      </c>
      <c r="V43" s="28">
        <v>0</v>
      </c>
      <c r="W43" s="28">
        <v>0</v>
      </c>
      <c r="X43" s="28">
        <v>0</v>
      </c>
      <c r="Y43" s="29">
        <f t="shared" si="6"/>
        <v>0</v>
      </c>
      <c r="Z43" s="29">
        <v>1182.1300000000001</v>
      </c>
      <c r="AA43" s="29">
        <v>1182.1300000000001</v>
      </c>
      <c r="AB43" s="29">
        <f t="shared" si="7"/>
        <v>100</v>
      </c>
      <c r="AC43" s="29">
        <v>0</v>
      </c>
      <c r="AD43" s="29">
        <f t="shared" si="10"/>
        <v>0</v>
      </c>
      <c r="AE43" s="29">
        <f t="shared" si="8"/>
        <v>1182.1300000000001</v>
      </c>
      <c r="AF43" s="29">
        <f t="shared" si="9"/>
        <v>100</v>
      </c>
    </row>
    <row r="44" spans="1:32" ht="22.5" customHeight="1" x14ac:dyDescent="0.25">
      <c r="A44" s="18">
        <v>38</v>
      </c>
      <c r="B44" s="25"/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29">
        <v>2</v>
      </c>
      <c r="I44" s="29">
        <v>0</v>
      </c>
      <c r="J44" s="29">
        <v>2</v>
      </c>
      <c r="K44" s="29">
        <v>0</v>
      </c>
      <c r="L44" s="29">
        <v>0</v>
      </c>
      <c r="M44" s="29">
        <v>0</v>
      </c>
      <c r="N44" s="29">
        <f t="shared" si="1"/>
        <v>0</v>
      </c>
      <c r="O44" s="23">
        <v>0</v>
      </c>
      <c r="P44" s="23">
        <v>0</v>
      </c>
      <c r="Q44" s="29">
        <f t="shared" si="2"/>
        <v>0</v>
      </c>
      <c r="R44" s="23">
        <v>0</v>
      </c>
      <c r="S44" s="29">
        <f t="shared" si="3"/>
        <v>0</v>
      </c>
      <c r="T44" s="23">
        <f t="shared" si="4"/>
        <v>0</v>
      </c>
      <c r="U44" s="29">
        <f t="shared" si="5"/>
        <v>0</v>
      </c>
      <c r="V44" s="28">
        <v>0</v>
      </c>
      <c r="W44" s="28">
        <v>0</v>
      </c>
      <c r="X44" s="28">
        <v>0</v>
      </c>
      <c r="Y44" s="29">
        <f t="shared" si="6"/>
        <v>0</v>
      </c>
      <c r="Z44" s="29">
        <v>0</v>
      </c>
      <c r="AA44" s="29">
        <v>0</v>
      </c>
      <c r="AB44" s="29">
        <f t="shared" si="7"/>
        <v>0</v>
      </c>
      <c r="AC44" s="29">
        <v>0</v>
      </c>
      <c r="AD44" s="29">
        <f t="shared" si="10"/>
        <v>0</v>
      </c>
      <c r="AE44" s="29">
        <f t="shared" si="8"/>
        <v>0</v>
      </c>
      <c r="AF44" s="29">
        <f t="shared" si="9"/>
        <v>0</v>
      </c>
    </row>
    <row r="45" spans="1:32" ht="22.5" customHeight="1" x14ac:dyDescent="0.25">
      <c r="A45" s="18">
        <v>39</v>
      </c>
      <c r="B45" s="25"/>
      <c r="C45" s="25"/>
      <c r="D45" s="20" t="s">
        <v>64</v>
      </c>
      <c r="E45" s="18" t="s">
        <v>124</v>
      </c>
      <c r="F45" s="18" t="s">
        <v>179</v>
      </c>
      <c r="G45" s="29">
        <v>624.23</v>
      </c>
      <c r="H45" s="29">
        <v>2</v>
      </c>
      <c r="I45" s="29">
        <v>1</v>
      </c>
      <c r="J45" s="29">
        <v>1</v>
      </c>
      <c r="K45" s="29">
        <v>2</v>
      </c>
      <c r="L45" s="29">
        <v>2</v>
      </c>
      <c r="M45" s="29">
        <v>0</v>
      </c>
      <c r="N45" s="29">
        <f t="shared" si="1"/>
        <v>100</v>
      </c>
      <c r="O45" s="23">
        <v>624.23</v>
      </c>
      <c r="P45" s="23">
        <v>624.23</v>
      </c>
      <c r="Q45" s="29">
        <f t="shared" si="2"/>
        <v>100</v>
      </c>
      <c r="R45" s="23">
        <v>624.23</v>
      </c>
      <c r="S45" s="29">
        <f t="shared" si="3"/>
        <v>100</v>
      </c>
      <c r="T45" s="23">
        <f t="shared" si="4"/>
        <v>0</v>
      </c>
      <c r="U45" s="29">
        <f t="shared" si="5"/>
        <v>0</v>
      </c>
      <c r="V45" s="28">
        <v>0</v>
      </c>
      <c r="W45" s="28">
        <v>0</v>
      </c>
      <c r="X45" s="28">
        <v>0</v>
      </c>
      <c r="Y45" s="29">
        <f t="shared" si="6"/>
        <v>0</v>
      </c>
      <c r="Z45" s="29">
        <v>0</v>
      </c>
      <c r="AA45" s="29">
        <v>0</v>
      </c>
      <c r="AB45" s="29">
        <f t="shared" si="7"/>
        <v>0</v>
      </c>
      <c r="AC45" s="29">
        <v>0</v>
      </c>
      <c r="AD45" s="29">
        <f t="shared" si="10"/>
        <v>0</v>
      </c>
      <c r="AE45" s="29">
        <f t="shared" si="8"/>
        <v>0</v>
      </c>
      <c r="AF45" s="29">
        <f t="shared" si="9"/>
        <v>0</v>
      </c>
    </row>
    <row r="46" spans="1:32" ht="22.5" customHeight="1" x14ac:dyDescent="0.25">
      <c r="A46" s="18">
        <v>40</v>
      </c>
      <c r="B46" s="25"/>
      <c r="C46" s="25"/>
      <c r="D46" s="20" t="s">
        <v>66</v>
      </c>
      <c r="E46" s="18" t="s">
        <v>126</v>
      </c>
      <c r="F46" s="18" t="s">
        <v>181</v>
      </c>
      <c r="G46" s="29">
        <v>9181.1</v>
      </c>
      <c r="H46" s="29">
        <v>14</v>
      </c>
      <c r="I46" s="29">
        <v>2</v>
      </c>
      <c r="J46" s="29">
        <v>12</v>
      </c>
      <c r="K46" s="29">
        <v>13</v>
      </c>
      <c r="L46" s="29">
        <v>13</v>
      </c>
      <c r="M46" s="29">
        <v>0</v>
      </c>
      <c r="N46" s="29">
        <f t="shared" si="1"/>
        <v>92.857142857142861</v>
      </c>
      <c r="O46" s="23">
        <v>9181.1</v>
      </c>
      <c r="P46" s="23">
        <v>9181.1</v>
      </c>
      <c r="Q46" s="29">
        <f t="shared" si="2"/>
        <v>100</v>
      </c>
      <c r="R46" s="23">
        <v>9181.1</v>
      </c>
      <c r="S46" s="29">
        <f t="shared" si="3"/>
        <v>100</v>
      </c>
      <c r="T46" s="23">
        <f t="shared" si="4"/>
        <v>0</v>
      </c>
      <c r="U46" s="29">
        <f t="shared" si="5"/>
        <v>0</v>
      </c>
      <c r="V46" s="28">
        <v>0</v>
      </c>
      <c r="W46" s="28">
        <v>0</v>
      </c>
      <c r="X46" s="28">
        <v>0</v>
      </c>
      <c r="Y46" s="29">
        <f t="shared" si="6"/>
        <v>0</v>
      </c>
      <c r="Z46" s="29">
        <v>0</v>
      </c>
      <c r="AA46" s="29">
        <v>0</v>
      </c>
      <c r="AB46" s="29">
        <f t="shared" si="7"/>
        <v>0</v>
      </c>
      <c r="AC46" s="29">
        <v>0</v>
      </c>
      <c r="AD46" s="29">
        <f t="shared" si="10"/>
        <v>0</v>
      </c>
      <c r="AE46" s="29">
        <f t="shared" si="8"/>
        <v>0</v>
      </c>
      <c r="AF46" s="29">
        <f t="shared" si="9"/>
        <v>0</v>
      </c>
    </row>
    <row r="47" spans="1:32" ht="22.5" customHeight="1" x14ac:dyDescent="0.25">
      <c r="A47" s="18">
        <v>41</v>
      </c>
      <c r="B47" s="25"/>
      <c r="C47" s="25"/>
      <c r="D47" s="20" t="s">
        <v>67</v>
      </c>
      <c r="E47" s="18" t="s">
        <v>133</v>
      </c>
      <c r="F47" s="18" t="s">
        <v>182</v>
      </c>
      <c r="G47" s="29">
        <v>57185.21</v>
      </c>
      <c r="H47" s="29">
        <v>34</v>
      </c>
      <c r="I47" s="29">
        <v>11</v>
      </c>
      <c r="J47" s="29">
        <v>23</v>
      </c>
      <c r="K47" s="29">
        <v>30</v>
      </c>
      <c r="L47" s="29">
        <v>30</v>
      </c>
      <c r="M47" s="29">
        <v>0</v>
      </c>
      <c r="N47" s="29">
        <f t="shared" si="1"/>
        <v>88.235294117647058</v>
      </c>
      <c r="O47" s="23">
        <v>57185.21</v>
      </c>
      <c r="P47" s="23">
        <v>57185.21</v>
      </c>
      <c r="Q47" s="29">
        <f t="shared" si="2"/>
        <v>100</v>
      </c>
      <c r="R47" s="23">
        <v>56055.509999999995</v>
      </c>
      <c r="S47" s="29">
        <f t="shared" si="3"/>
        <v>98.024489199217754</v>
      </c>
      <c r="T47" s="23">
        <f t="shared" si="4"/>
        <v>1129.7000000000044</v>
      </c>
      <c r="U47" s="29">
        <f t="shared" si="5"/>
        <v>1.975510800782238</v>
      </c>
      <c r="V47" s="28">
        <v>0</v>
      </c>
      <c r="W47" s="28">
        <v>0</v>
      </c>
      <c r="X47" s="28">
        <v>0</v>
      </c>
      <c r="Y47" s="29">
        <f t="shared" si="6"/>
        <v>0</v>
      </c>
      <c r="Z47" s="29">
        <v>0</v>
      </c>
      <c r="AA47" s="29">
        <v>1129.7000000000044</v>
      </c>
      <c r="AB47" s="29">
        <f t="shared" si="7"/>
        <v>100</v>
      </c>
      <c r="AC47" s="29">
        <v>1129.7</v>
      </c>
      <c r="AD47" s="29">
        <f t="shared" si="10"/>
        <v>99.999999999999616</v>
      </c>
      <c r="AE47" s="29">
        <f t="shared" si="8"/>
        <v>4.3200998334214091E-12</v>
      </c>
      <c r="AF47" s="29">
        <f t="shared" si="9"/>
        <v>3.8241124488106513E-13</v>
      </c>
    </row>
    <row r="48" spans="1:32" ht="22.5" customHeight="1" x14ac:dyDescent="0.25">
      <c r="A48" s="18">
        <v>42</v>
      </c>
      <c r="B48" s="25"/>
      <c r="C48" s="25"/>
      <c r="D48" s="20" t="s">
        <v>68</v>
      </c>
      <c r="E48" s="18" t="s">
        <v>125</v>
      </c>
      <c r="F48" s="18" t="s">
        <v>183</v>
      </c>
      <c r="G48" s="29">
        <v>13438.82</v>
      </c>
      <c r="H48" s="29">
        <v>16</v>
      </c>
      <c r="I48" s="29">
        <v>6</v>
      </c>
      <c r="J48" s="29">
        <v>9</v>
      </c>
      <c r="K48" s="29">
        <v>11</v>
      </c>
      <c r="L48" s="29">
        <v>11</v>
      </c>
      <c r="M48" s="29">
        <v>0</v>
      </c>
      <c r="N48" s="29">
        <f t="shared" si="1"/>
        <v>68.75</v>
      </c>
      <c r="O48" s="23">
        <v>13438.82</v>
      </c>
      <c r="P48" s="23">
        <v>13438.82</v>
      </c>
      <c r="Q48" s="29">
        <f t="shared" si="2"/>
        <v>100</v>
      </c>
      <c r="R48" s="23">
        <v>13438.82</v>
      </c>
      <c r="S48" s="29">
        <f t="shared" si="3"/>
        <v>100</v>
      </c>
      <c r="T48" s="23">
        <f t="shared" si="4"/>
        <v>0</v>
      </c>
      <c r="U48" s="29">
        <f t="shared" si="5"/>
        <v>0</v>
      </c>
      <c r="V48" s="28">
        <v>0</v>
      </c>
      <c r="W48" s="28">
        <v>0</v>
      </c>
      <c r="X48" s="28">
        <v>0</v>
      </c>
      <c r="Y48" s="29">
        <f t="shared" si="6"/>
        <v>0</v>
      </c>
      <c r="Z48" s="29">
        <v>0</v>
      </c>
      <c r="AA48" s="29">
        <v>0</v>
      </c>
      <c r="AB48" s="29">
        <f t="shared" si="7"/>
        <v>0</v>
      </c>
      <c r="AC48" s="29">
        <v>0</v>
      </c>
      <c r="AD48" s="29">
        <f t="shared" si="10"/>
        <v>0</v>
      </c>
      <c r="AE48" s="29">
        <f t="shared" si="8"/>
        <v>0</v>
      </c>
      <c r="AF48" s="29">
        <f t="shared" si="9"/>
        <v>0</v>
      </c>
    </row>
    <row r="49" spans="1:32" ht="22.5" customHeight="1" x14ac:dyDescent="0.25">
      <c r="A49" s="18">
        <v>43</v>
      </c>
      <c r="B49" s="25"/>
      <c r="C49" s="25"/>
      <c r="D49" s="20" t="s">
        <v>69</v>
      </c>
      <c r="E49" s="18" t="s">
        <v>128</v>
      </c>
      <c r="F49" s="18" t="s">
        <v>184</v>
      </c>
      <c r="G49" s="29">
        <v>20641.310000000001</v>
      </c>
      <c r="H49" s="29">
        <v>16</v>
      </c>
      <c r="I49" s="29">
        <v>2</v>
      </c>
      <c r="J49" s="29">
        <v>14</v>
      </c>
      <c r="K49" s="29">
        <v>11</v>
      </c>
      <c r="L49" s="29">
        <v>11</v>
      </c>
      <c r="M49" s="29">
        <v>0</v>
      </c>
      <c r="N49" s="29">
        <f t="shared" si="1"/>
        <v>68.75</v>
      </c>
      <c r="O49" s="23">
        <v>20641.310000000001</v>
      </c>
      <c r="P49" s="23">
        <v>20641.310000000001</v>
      </c>
      <c r="Q49" s="29">
        <f t="shared" si="2"/>
        <v>100</v>
      </c>
      <c r="R49" s="23">
        <v>20641.309999999998</v>
      </c>
      <c r="S49" s="29">
        <f t="shared" si="3"/>
        <v>99.999999999999972</v>
      </c>
      <c r="T49" s="23">
        <f t="shared" si="4"/>
        <v>0</v>
      </c>
      <c r="U49" s="29">
        <f t="shared" si="5"/>
        <v>0</v>
      </c>
      <c r="V49" s="28">
        <v>0</v>
      </c>
      <c r="W49" s="28">
        <v>0</v>
      </c>
      <c r="X49" s="28">
        <v>0</v>
      </c>
      <c r="Y49" s="29">
        <f t="shared" si="6"/>
        <v>0</v>
      </c>
      <c r="Z49" s="29">
        <v>0</v>
      </c>
      <c r="AA49" s="29">
        <v>0</v>
      </c>
      <c r="AB49" s="29">
        <f t="shared" si="7"/>
        <v>0</v>
      </c>
      <c r="AC49" s="29">
        <v>0</v>
      </c>
      <c r="AD49" s="29">
        <f t="shared" si="10"/>
        <v>0</v>
      </c>
      <c r="AE49" s="29">
        <f t="shared" si="8"/>
        <v>0</v>
      </c>
      <c r="AF49" s="29">
        <f t="shared" si="9"/>
        <v>0</v>
      </c>
    </row>
    <row r="50" spans="1:32" ht="22.5" customHeight="1" x14ac:dyDescent="0.25">
      <c r="A50" s="18">
        <v>44</v>
      </c>
      <c r="B50" s="25"/>
      <c r="C50" s="25"/>
      <c r="D50" s="20" t="s">
        <v>70</v>
      </c>
      <c r="E50" s="18" t="s">
        <v>134</v>
      </c>
      <c r="F50" s="18" t="s">
        <v>185</v>
      </c>
      <c r="G50" s="29">
        <v>15207.210000000001</v>
      </c>
      <c r="H50" s="29">
        <v>12</v>
      </c>
      <c r="I50" s="29">
        <v>2</v>
      </c>
      <c r="J50" s="29">
        <v>10</v>
      </c>
      <c r="K50" s="29">
        <v>9</v>
      </c>
      <c r="L50" s="29">
        <v>9</v>
      </c>
      <c r="M50" s="29">
        <v>0</v>
      </c>
      <c r="N50" s="29">
        <f t="shared" si="1"/>
        <v>75</v>
      </c>
      <c r="O50" s="23">
        <v>15207.210000000001</v>
      </c>
      <c r="P50" s="23">
        <v>15207.210000000001</v>
      </c>
      <c r="Q50" s="29">
        <f t="shared" si="2"/>
        <v>100</v>
      </c>
      <c r="R50" s="23">
        <v>15207.210000000001</v>
      </c>
      <c r="S50" s="29">
        <f t="shared" si="3"/>
        <v>100</v>
      </c>
      <c r="T50" s="23">
        <f t="shared" si="4"/>
        <v>0</v>
      </c>
      <c r="U50" s="29">
        <f t="shared" si="5"/>
        <v>0</v>
      </c>
      <c r="V50" s="28">
        <v>0</v>
      </c>
      <c r="W50" s="28">
        <v>0</v>
      </c>
      <c r="X50" s="28">
        <v>0</v>
      </c>
      <c r="Y50" s="29">
        <f t="shared" si="6"/>
        <v>0</v>
      </c>
      <c r="Z50" s="29">
        <v>2914.08</v>
      </c>
      <c r="AA50" s="29">
        <v>2914.08</v>
      </c>
      <c r="AB50" s="29">
        <f t="shared" si="7"/>
        <v>100</v>
      </c>
      <c r="AC50" s="29">
        <v>2914.08</v>
      </c>
      <c r="AD50" s="29">
        <f t="shared" si="10"/>
        <v>100</v>
      </c>
      <c r="AE50" s="29">
        <f t="shared" si="8"/>
        <v>0</v>
      </c>
      <c r="AF50" s="29">
        <f t="shared" si="9"/>
        <v>0</v>
      </c>
    </row>
    <row r="51" spans="1:32" ht="22.5" customHeight="1" x14ac:dyDescent="0.25">
      <c r="A51" s="18">
        <v>45</v>
      </c>
      <c r="B51" s="25"/>
      <c r="C51" s="25"/>
      <c r="D51" s="20" t="s">
        <v>71</v>
      </c>
      <c r="E51" s="18" t="s">
        <v>121</v>
      </c>
      <c r="F51" s="18" t="s">
        <v>186</v>
      </c>
      <c r="G51" s="29">
        <v>9576.4699999999993</v>
      </c>
      <c r="H51" s="29">
        <v>10</v>
      </c>
      <c r="I51" s="29">
        <v>2</v>
      </c>
      <c r="J51" s="29">
        <v>8</v>
      </c>
      <c r="K51" s="29">
        <v>8</v>
      </c>
      <c r="L51" s="29">
        <v>8</v>
      </c>
      <c r="M51" s="29">
        <v>0</v>
      </c>
      <c r="N51" s="29">
        <f t="shared" si="1"/>
        <v>80</v>
      </c>
      <c r="O51" s="23">
        <v>9576.4699999999993</v>
      </c>
      <c r="P51" s="23">
        <v>9576.4699999999993</v>
      </c>
      <c r="Q51" s="29">
        <f t="shared" si="2"/>
        <v>100</v>
      </c>
      <c r="R51" s="23">
        <v>9576.4699999999993</v>
      </c>
      <c r="S51" s="29">
        <f t="shared" si="3"/>
        <v>100</v>
      </c>
      <c r="T51" s="23">
        <f t="shared" si="4"/>
        <v>0</v>
      </c>
      <c r="U51" s="29">
        <f t="shared" si="5"/>
        <v>0</v>
      </c>
      <c r="V51" s="28">
        <v>0</v>
      </c>
      <c r="W51" s="28">
        <v>0</v>
      </c>
      <c r="X51" s="28">
        <v>0</v>
      </c>
      <c r="Y51" s="29">
        <f t="shared" si="6"/>
        <v>0</v>
      </c>
      <c r="Z51" s="29">
        <v>813.02</v>
      </c>
      <c r="AA51" s="29">
        <v>813.02</v>
      </c>
      <c r="AB51" s="29">
        <f t="shared" si="7"/>
        <v>100</v>
      </c>
      <c r="AC51" s="29">
        <v>0</v>
      </c>
      <c r="AD51" s="29">
        <f t="shared" si="10"/>
        <v>0</v>
      </c>
      <c r="AE51" s="29">
        <f t="shared" si="8"/>
        <v>813.02</v>
      </c>
      <c r="AF51" s="29">
        <f t="shared" si="9"/>
        <v>100</v>
      </c>
    </row>
    <row r="52" spans="1:32" ht="22.5" customHeight="1" x14ac:dyDescent="0.25">
      <c r="A52" s="18">
        <v>46</v>
      </c>
      <c r="B52" s="25"/>
      <c r="C52" s="25"/>
      <c r="D52" s="20" t="s">
        <v>72</v>
      </c>
      <c r="E52" s="18" t="s">
        <v>124</v>
      </c>
      <c r="F52" s="18" t="s">
        <v>187</v>
      </c>
      <c r="G52" s="29">
        <v>20743.91</v>
      </c>
      <c r="H52" s="29">
        <v>24</v>
      </c>
      <c r="I52" s="29">
        <v>10</v>
      </c>
      <c r="J52" s="29">
        <v>12</v>
      </c>
      <c r="K52" s="29">
        <v>25</v>
      </c>
      <c r="L52" s="29">
        <v>25</v>
      </c>
      <c r="M52" s="29">
        <v>0</v>
      </c>
      <c r="N52" s="29">
        <f t="shared" si="1"/>
        <v>104.16666666666667</v>
      </c>
      <c r="O52" s="23">
        <v>20743.91</v>
      </c>
      <c r="P52" s="23">
        <v>20743.91</v>
      </c>
      <c r="Q52" s="29">
        <f t="shared" si="2"/>
        <v>100</v>
      </c>
      <c r="R52" s="23">
        <v>20743.91</v>
      </c>
      <c r="S52" s="29">
        <f t="shared" si="3"/>
        <v>100</v>
      </c>
      <c r="T52" s="23">
        <f t="shared" si="4"/>
        <v>0</v>
      </c>
      <c r="U52" s="29">
        <f t="shared" si="5"/>
        <v>0</v>
      </c>
      <c r="V52" s="28">
        <v>0</v>
      </c>
      <c r="W52" s="28">
        <v>0</v>
      </c>
      <c r="X52" s="28">
        <v>0</v>
      </c>
      <c r="Y52" s="29">
        <f t="shared" si="6"/>
        <v>0</v>
      </c>
      <c r="Z52" s="29">
        <v>2435.46</v>
      </c>
      <c r="AA52" s="29">
        <v>2435.46</v>
      </c>
      <c r="AB52" s="29">
        <f t="shared" si="7"/>
        <v>100</v>
      </c>
      <c r="AC52" s="29">
        <v>0</v>
      </c>
      <c r="AD52" s="29">
        <f t="shared" si="10"/>
        <v>0</v>
      </c>
      <c r="AE52" s="29">
        <f t="shared" si="8"/>
        <v>2435.46</v>
      </c>
      <c r="AF52" s="29">
        <f t="shared" si="9"/>
        <v>100</v>
      </c>
    </row>
    <row r="53" spans="1:32" ht="22.5" customHeight="1" x14ac:dyDescent="0.25">
      <c r="A53" s="18">
        <v>47</v>
      </c>
      <c r="B53" s="25"/>
      <c r="C53" s="25"/>
      <c r="D53" s="20" t="s">
        <v>73</v>
      </c>
      <c r="E53" s="18" t="s">
        <v>125</v>
      </c>
      <c r="F53" s="18" t="s">
        <v>188</v>
      </c>
      <c r="G53" s="29">
        <v>14149.42</v>
      </c>
      <c r="H53" s="29">
        <v>16</v>
      </c>
      <c r="I53" s="29">
        <v>0</v>
      </c>
      <c r="J53" s="29">
        <v>16</v>
      </c>
      <c r="K53" s="29">
        <v>13</v>
      </c>
      <c r="L53" s="29">
        <v>13</v>
      </c>
      <c r="M53" s="29">
        <v>0</v>
      </c>
      <c r="N53" s="29">
        <f t="shared" si="1"/>
        <v>81.25</v>
      </c>
      <c r="O53" s="23">
        <v>14149.42</v>
      </c>
      <c r="P53" s="23">
        <v>14149.42</v>
      </c>
      <c r="Q53" s="29">
        <f t="shared" si="2"/>
        <v>100</v>
      </c>
      <c r="R53" s="23">
        <v>14149.42</v>
      </c>
      <c r="S53" s="29">
        <f t="shared" si="3"/>
        <v>100</v>
      </c>
      <c r="T53" s="23">
        <f t="shared" si="4"/>
        <v>0</v>
      </c>
      <c r="U53" s="29">
        <f t="shared" si="5"/>
        <v>0</v>
      </c>
      <c r="V53" s="28">
        <v>0</v>
      </c>
      <c r="W53" s="28">
        <v>0</v>
      </c>
      <c r="X53" s="28">
        <v>0</v>
      </c>
      <c r="Y53" s="29">
        <f t="shared" si="6"/>
        <v>0</v>
      </c>
      <c r="Z53" s="29">
        <v>0</v>
      </c>
      <c r="AA53" s="29">
        <v>0</v>
      </c>
      <c r="AB53" s="29">
        <f t="shared" si="7"/>
        <v>0</v>
      </c>
      <c r="AC53" s="29">
        <v>0</v>
      </c>
      <c r="AD53" s="29">
        <f t="shared" si="10"/>
        <v>0</v>
      </c>
      <c r="AE53" s="29">
        <f t="shared" si="8"/>
        <v>0</v>
      </c>
      <c r="AF53" s="29">
        <f t="shared" si="9"/>
        <v>0</v>
      </c>
    </row>
    <row r="54" spans="1:32" ht="22.5" customHeight="1" x14ac:dyDescent="0.25">
      <c r="A54" s="18">
        <v>48</v>
      </c>
      <c r="B54" s="25"/>
      <c r="C54" s="25"/>
      <c r="D54" s="20" t="s">
        <v>74</v>
      </c>
      <c r="E54" s="18" t="s">
        <v>124</v>
      </c>
      <c r="F54" s="18" t="s">
        <v>189</v>
      </c>
      <c r="G54" s="29">
        <v>19513.129999999997</v>
      </c>
      <c r="H54" s="29">
        <v>15</v>
      </c>
      <c r="I54" s="29">
        <v>2</v>
      </c>
      <c r="J54" s="29">
        <v>12</v>
      </c>
      <c r="K54" s="29">
        <v>11</v>
      </c>
      <c r="L54" s="29">
        <v>11</v>
      </c>
      <c r="M54" s="29">
        <v>0</v>
      </c>
      <c r="N54" s="29">
        <f t="shared" si="1"/>
        <v>73.333333333333329</v>
      </c>
      <c r="O54" s="23">
        <v>19513.129999999997</v>
      </c>
      <c r="P54" s="23">
        <v>19513.129999999997</v>
      </c>
      <c r="Q54" s="29">
        <f t="shared" si="2"/>
        <v>100</v>
      </c>
      <c r="R54" s="23">
        <v>19513.129999999997</v>
      </c>
      <c r="S54" s="29">
        <f t="shared" si="3"/>
        <v>100</v>
      </c>
      <c r="T54" s="23">
        <f t="shared" si="4"/>
        <v>0</v>
      </c>
      <c r="U54" s="29">
        <f t="shared" si="5"/>
        <v>0</v>
      </c>
      <c r="V54" s="28">
        <v>0</v>
      </c>
      <c r="W54" s="28">
        <v>0</v>
      </c>
      <c r="X54" s="28">
        <v>0</v>
      </c>
      <c r="Y54" s="29">
        <f t="shared" si="6"/>
        <v>0</v>
      </c>
      <c r="Z54" s="29">
        <v>0</v>
      </c>
      <c r="AA54" s="29">
        <v>0</v>
      </c>
      <c r="AB54" s="29">
        <f t="shared" si="7"/>
        <v>0</v>
      </c>
      <c r="AC54" s="29">
        <v>0</v>
      </c>
      <c r="AD54" s="29">
        <f t="shared" si="10"/>
        <v>0</v>
      </c>
      <c r="AE54" s="29">
        <f t="shared" si="8"/>
        <v>0</v>
      </c>
      <c r="AF54" s="29">
        <f t="shared" si="9"/>
        <v>0</v>
      </c>
    </row>
    <row r="55" spans="1:32" ht="22.5" customHeight="1" x14ac:dyDescent="0.25">
      <c r="A55" s="18">
        <v>49</v>
      </c>
      <c r="B55" s="25"/>
      <c r="C55" s="25"/>
      <c r="D55" s="20" t="s">
        <v>75</v>
      </c>
      <c r="E55" s="18" t="s">
        <v>125</v>
      </c>
      <c r="F55" s="18" t="s">
        <v>190</v>
      </c>
      <c r="G55" s="29">
        <v>7872.8899999999994</v>
      </c>
      <c r="H55" s="29">
        <v>18</v>
      </c>
      <c r="I55" s="29">
        <v>5</v>
      </c>
      <c r="J55" s="29">
        <v>13</v>
      </c>
      <c r="K55" s="29">
        <v>14</v>
      </c>
      <c r="L55" s="29">
        <v>14</v>
      </c>
      <c r="M55" s="29">
        <v>0</v>
      </c>
      <c r="N55" s="29">
        <f t="shared" si="1"/>
        <v>77.777777777777786</v>
      </c>
      <c r="O55" s="23">
        <v>7872.8899999999994</v>
      </c>
      <c r="P55" s="23">
        <v>7872.8899999999994</v>
      </c>
      <c r="Q55" s="29">
        <f t="shared" si="2"/>
        <v>100</v>
      </c>
      <c r="R55" s="23">
        <v>7872.8899999999994</v>
      </c>
      <c r="S55" s="29">
        <f t="shared" si="3"/>
        <v>100</v>
      </c>
      <c r="T55" s="23">
        <f t="shared" si="4"/>
        <v>0</v>
      </c>
      <c r="U55" s="29">
        <f t="shared" si="5"/>
        <v>0</v>
      </c>
      <c r="V55" s="28">
        <v>0</v>
      </c>
      <c r="W55" s="28">
        <v>0</v>
      </c>
      <c r="X55" s="28">
        <v>0</v>
      </c>
      <c r="Y55" s="29">
        <f t="shared" si="6"/>
        <v>0</v>
      </c>
      <c r="Z55" s="29">
        <v>0</v>
      </c>
      <c r="AA55" s="29">
        <v>0</v>
      </c>
      <c r="AB55" s="29">
        <f t="shared" si="7"/>
        <v>0</v>
      </c>
      <c r="AC55" s="29">
        <v>0</v>
      </c>
      <c r="AD55" s="29">
        <f t="shared" si="10"/>
        <v>0</v>
      </c>
      <c r="AE55" s="29">
        <f t="shared" si="8"/>
        <v>0</v>
      </c>
      <c r="AF55" s="29">
        <f t="shared" si="9"/>
        <v>0</v>
      </c>
    </row>
    <row r="56" spans="1:32" ht="22.5" customHeight="1" x14ac:dyDescent="0.25">
      <c r="A56" s="18">
        <v>50</v>
      </c>
      <c r="B56" s="25"/>
      <c r="C56" s="25"/>
      <c r="D56" s="20" t="s">
        <v>76</v>
      </c>
      <c r="E56" s="18" t="s">
        <v>135</v>
      </c>
      <c r="F56" s="18" t="s">
        <v>191</v>
      </c>
      <c r="G56" s="29">
        <v>901.85</v>
      </c>
      <c r="H56" s="29">
        <v>9</v>
      </c>
      <c r="I56" s="29">
        <v>3</v>
      </c>
      <c r="J56" s="29">
        <v>5</v>
      </c>
      <c r="K56" s="29">
        <v>2</v>
      </c>
      <c r="L56" s="29">
        <v>2</v>
      </c>
      <c r="M56" s="29">
        <v>0</v>
      </c>
      <c r="N56" s="29">
        <f t="shared" si="1"/>
        <v>22.222222222222221</v>
      </c>
      <c r="O56" s="23">
        <v>901.85</v>
      </c>
      <c r="P56" s="23">
        <v>901.85</v>
      </c>
      <c r="Q56" s="29">
        <f t="shared" si="2"/>
        <v>100</v>
      </c>
      <c r="R56" s="23">
        <v>901.85</v>
      </c>
      <c r="S56" s="29">
        <f t="shared" si="3"/>
        <v>100</v>
      </c>
      <c r="T56" s="23">
        <f t="shared" si="4"/>
        <v>0</v>
      </c>
      <c r="U56" s="29">
        <f t="shared" si="5"/>
        <v>0</v>
      </c>
      <c r="V56" s="28">
        <v>0</v>
      </c>
      <c r="W56" s="28">
        <v>0</v>
      </c>
      <c r="X56" s="28">
        <v>0</v>
      </c>
      <c r="Y56" s="29">
        <f t="shared" si="6"/>
        <v>0</v>
      </c>
      <c r="Z56" s="29">
        <v>0</v>
      </c>
      <c r="AA56" s="29">
        <v>0</v>
      </c>
      <c r="AB56" s="29">
        <f t="shared" si="7"/>
        <v>0</v>
      </c>
      <c r="AC56" s="29">
        <v>0</v>
      </c>
      <c r="AD56" s="29">
        <f t="shared" si="10"/>
        <v>0</v>
      </c>
      <c r="AE56" s="29">
        <f t="shared" si="8"/>
        <v>0</v>
      </c>
      <c r="AF56" s="29">
        <f t="shared" si="9"/>
        <v>0</v>
      </c>
    </row>
    <row r="57" spans="1:32" ht="22.5" customHeight="1" x14ac:dyDescent="0.25">
      <c r="A57" s="18">
        <v>51</v>
      </c>
      <c r="B57" s="25"/>
      <c r="C57" s="25"/>
      <c r="D57" s="20" t="s">
        <v>77</v>
      </c>
      <c r="E57" s="18" t="s">
        <v>136</v>
      </c>
      <c r="F57" s="18" t="s">
        <v>192</v>
      </c>
      <c r="G57" s="29">
        <v>22560.63</v>
      </c>
      <c r="H57" s="29">
        <v>17</v>
      </c>
      <c r="I57" s="29">
        <v>1</v>
      </c>
      <c r="J57" s="29">
        <v>16</v>
      </c>
      <c r="K57" s="29">
        <v>15</v>
      </c>
      <c r="L57" s="29">
        <v>15</v>
      </c>
      <c r="M57" s="29">
        <v>0</v>
      </c>
      <c r="N57" s="29">
        <f t="shared" si="1"/>
        <v>88.235294117647058</v>
      </c>
      <c r="O57" s="23">
        <v>22560.63</v>
      </c>
      <c r="P57" s="23">
        <v>22560.63</v>
      </c>
      <c r="Q57" s="29">
        <f t="shared" si="2"/>
        <v>100</v>
      </c>
      <c r="R57" s="23">
        <v>22560.63</v>
      </c>
      <c r="S57" s="29">
        <f t="shared" si="3"/>
        <v>100</v>
      </c>
      <c r="T57" s="23">
        <f t="shared" si="4"/>
        <v>0</v>
      </c>
      <c r="U57" s="29">
        <f t="shared" si="5"/>
        <v>0</v>
      </c>
      <c r="V57" s="28">
        <v>0</v>
      </c>
      <c r="W57" s="28">
        <v>0</v>
      </c>
      <c r="X57" s="28">
        <v>0</v>
      </c>
      <c r="Y57" s="29">
        <f t="shared" si="6"/>
        <v>0</v>
      </c>
      <c r="Z57" s="29">
        <v>2572.42</v>
      </c>
      <c r="AA57" s="29">
        <v>2572.42</v>
      </c>
      <c r="AB57" s="29">
        <f t="shared" si="7"/>
        <v>100</v>
      </c>
      <c r="AC57" s="29">
        <v>2572.42</v>
      </c>
      <c r="AD57" s="29">
        <f t="shared" si="10"/>
        <v>100</v>
      </c>
      <c r="AE57" s="29">
        <f t="shared" si="8"/>
        <v>0</v>
      </c>
      <c r="AF57" s="29">
        <f t="shared" si="9"/>
        <v>0</v>
      </c>
    </row>
    <row r="58" spans="1:32" ht="22.5" customHeight="1" x14ac:dyDescent="0.25">
      <c r="A58" s="18">
        <v>52</v>
      </c>
      <c r="B58" s="25"/>
      <c r="C58" s="25"/>
      <c r="D58" s="20" t="s">
        <v>78</v>
      </c>
      <c r="E58" s="18" t="s">
        <v>124</v>
      </c>
      <c r="F58" s="18" t="s">
        <v>193</v>
      </c>
      <c r="G58" s="29">
        <v>5829.1</v>
      </c>
      <c r="H58" s="29">
        <v>9</v>
      </c>
      <c r="I58" s="29">
        <v>3</v>
      </c>
      <c r="J58" s="29">
        <v>6</v>
      </c>
      <c r="K58" s="29">
        <v>8</v>
      </c>
      <c r="L58" s="29">
        <v>8</v>
      </c>
      <c r="M58" s="29">
        <v>0</v>
      </c>
      <c r="N58" s="29">
        <f t="shared" si="1"/>
        <v>88.888888888888886</v>
      </c>
      <c r="O58" s="23">
        <v>5829.1</v>
      </c>
      <c r="P58" s="23">
        <v>5829.1</v>
      </c>
      <c r="Q58" s="29">
        <f t="shared" si="2"/>
        <v>100</v>
      </c>
      <c r="R58" s="23">
        <v>5829.1</v>
      </c>
      <c r="S58" s="29">
        <f t="shared" si="3"/>
        <v>100</v>
      </c>
      <c r="T58" s="23">
        <f t="shared" si="4"/>
        <v>0</v>
      </c>
      <c r="U58" s="29">
        <f t="shared" si="5"/>
        <v>0</v>
      </c>
      <c r="V58" s="28">
        <v>0</v>
      </c>
      <c r="W58" s="28">
        <v>0</v>
      </c>
      <c r="X58" s="28">
        <v>0</v>
      </c>
      <c r="Y58" s="29">
        <f t="shared" si="6"/>
        <v>0</v>
      </c>
      <c r="Z58" s="29">
        <v>0</v>
      </c>
      <c r="AA58" s="29">
        <v>0</v>
      </c>
      <c r="AB58" s="29">
        <f t="shared" si="7"/>
        <v>0</v>
      </c>
      <c r="AC58" s="29">
        <v>0</v>
      </c>
      <c r="AD58" s="29">
        <f t="shared" si="10"/>
        <v>0</v>
      </c>
      <c r="AE58" s="29">
        <f t="shared" si="8"/>
        <v>0</v>
      </c>
      <c r="AF58" s="29">
        <f t="shared" si="9"/>
        <v>0</v>
      </c>
    </row>
    <row r="59" spans="1:32" ht="22.5" customHeight="1" x14ac:dyDescent="0.25">
      <c r="A59" s="18">
        <v>53</v>
      </c>
      <c r="B59" s="25"/>
      <c r="C59" s="25"/>
      <c r="D59" s="20" t="s">
        <v>79</v>
      </c>
      <c r="E59" s="18" t="s">
        <v>137</v>
      </c>
      <c r="F59" s="18" t="s">
        <v>194</v>
      </c>
      <c r="G59" s="29">
        <v>20164.23</v>
      </c>
      <c r="H59" s="29">
        <v>19</v>
      </c>
      <c r="I59" s="29">
        <v>5</v>
      </c>
      <c r="J59" s="29">
        <v>14</v>
      </c>
      <c r="K59" s="29">
        <v>16</v>
      </c>
      <c r="L59" s="29">
        <v>16</v>
      </c>
      <c r="M59" s="29">
        <v>0</v>
      </c>
      <c r="N59" s="29">
        <f t="shared" si="1"/>
        <v>84.210526315789465</v>
      </c>
      <c r="O59" s="23">
        <v>20164.23</v>
      </c>
      <c r="P59" s="23">
        <v>20164.23</v>
      </c>
      <c r="Q59" s="29">
        <f t="shared" si="2"/>
        <v>100</v>
      </c>
      <c r="R59" s="23">
        <v>19473.62</v>
      </c>
      <c r="S59" s="29">
        <f t="shared" si="3"/>
        <v>96.575073781642047</v>
      </c>
      <c r="T59" s="23">
        <f t="shared" si="4"/>
        <v>690.61000000000058</v>
      </c>
      <c r="U59" s="29">
        <f t="shared" si="5"/>
        <v>3.4249262183579563</v>
      </c>
      <c r="V59" s="28">
        <v>0</v>
      </c>
      <c r="W59" s="28">
        <v>0</v>
      </c>
      <c r="X59" s="28">
        <v>0</v>
      </c>
      <c r="Y59" s="29">
        <f t="shared" si="6"/>
        <v>0</v>
      </c>
      <c r="Z59" s="29">
        <v>0</v>
      </c>
      <c r="AA59" s="29">
        <v>690.61000000000058</v>
      </c>
      <c r="AB59" s="29">
        <f t="shared" si="7"/>
        <v>100</v>
      </c>
      <c r="AC59" s="29">
        <v>690.61</v>
      </c>
      <c r="AD59" s="29">
        <f t="shared" si="10"/>
        <v>99.999999999999929</v>
      </c>
      <c r="AE59" s="29">
        <f t="shared" si="8"/>
        <v>0</v>
      </c>
      <c r="AF59" s="29">
        <f t="shared" si="9"/>
        <v>0</v>
      </c>
    </row>
    <row r="60" spans="1:32" ht="22.5" customHeight="1" x14ac:dyDescent="0.25">
      <c r="A60" s="18">
        <v>54</v>
      </c>
      <c r="B60" s="25"/>
      <c r="C60" s="25"/>
      <c r="D60" s="20" t="s">
        <v>80</v>
      </c>
      <c r="E60" s="18" t="s">
        <v>124</v>
      </c>
      <c r="F60" s="18" t="s">
        <v>195</v>
      </c>
      <c r="G60" s="29">
        <v>21266.880000000001</v>
      </c>
      <c r="H60" s="29">
        <v>16</v>
      </c>
      <c r="I60" s="29">
        <v>3</v>
      </c>
      <c r="J60" s="29">
        <v>12</v>
      </c>
      <c r="K60" s="29">
        <v>16</v>
      </c>
      <c r="L60" s="29">
        <v>16</v>
      </c>
      <c r="M60" s="29">
        <v>0</v>
      </c>
      <c r="N60" s="29">
        <f t="shared" si="1"/>
        <v>100</v>
      </c>
      <c r="O60" s="23">
        <v>21266.880000000001</v>
      </c>
      <c r="P60" s="23">
        <v>21266.880000000001</v>
      </c>
      <c r="Q60" s="29">
        <f t="shared" si="2"/>
        <v>100</v>
      </c>
      <c r="R60" s="23">
        <v>21266.880000000001</v>
      </c>
      <c r="S60" s="29">
        <f t="shared" si="3"/>
        <v>100</v>
      </c>
      <c r="T60" s="23">
        <f t="shared" si="4"/>
        <v>0</v>
      </c>
      <c r="U60" s="29">
        <f t="shared" si="5"/>
        <v>0</v>
      </c>
      <c r="V60" s="28">
        <v>0</v>
      </c>
      <c r="W60" s="28">
        <v>0</v>
      </c>
      <c r="X60" s="28">
        <v>0</v>
      </c>
      <c r="Y60" s="29">
        <f t="shared" si="6"/>
        <v>0</v>
      </c>
      <c r="Z60" s="29">
        <v>8701.2800000000007</v>
      </c>
      <c r="AA60" s="29">
        <v>8701.2800000000007</v>
      </c>
      <c r="AB60" s="29">
        <f t="shared" si="7"/>
        <v>100</v>
      </c>
      <c r="AC60" s="29">
        <v>5286.54</v>
      </c>
      <c r="AD60" s="29">
        <f t="shared" si="10"/>
        <v>60.755888788775906</v>
      </c>
      <c r="AE60" s="29">
        <f t="shared" si="8"/>
        <v>3414.7400000000007</v>
      </c>
      <c r="AF60" s="29">
        <f t="shared" si="9"/>
        <v>39.244111211224102</v>
      </c>
    </row>
    <row r="61" spans="1:32" ht="22.5" customHeight="1" x14ac:dyDescent="0.25">
      <c r="A61" s="18">
        <v>55</v>
      </c>
      <c r="B61" s="25"/>
      <c r="C61" s="25"/>
      <c r="D61" s="20" t="s">
        <v>81</v>
      </c>
      <c r="E61" s="18" t="s">
        <v>130</v>
      </c>
      <c r="F61" s="18" t="s">
        <v>196</v>
      </c>
      <c r="G61" s="29">
        <v>13311.29</v>
      </c>
      <c r="H61" s="29">
        <v>16</v>
      </c>
      <c r="I61" s="29">
        <v>0</v>
      </c>
      <c r="J61" s="29">
        <v>16</v>
      </c>
      <c r="K61" s="29">
        <v>14</v>
      </c>
      <c r="L61" s="29">
        <v>14</v>
      </c>
      <c r="M61" s="29">
        <v>0</v>
      </c>
      <c r="N61" s="29">
        <f t="shared" si="1"/>
        <v>87.5</v>
      </c>
      <c r="O61" s="23">
        <v>13311.29</v>
      </c>
      <c r="P61" s="23">
        <v>13311.29</v>
      </c>
      <c r="Q61" s="29">
        <f t="shared" si="2"/>
        <v>100</v>
      </c>
      <c r="R61" s="23">
        <v>11290.26</v>
      </c>
      <c r="S61" s="29">
        <f t="shared" si="3"/>
        <v>84.817173992903761</v>
      </c>
      <c r="T61" s="23">
        <f t="shared" si="4"/>
        <v>2021.0300000000007</v>
      </c>
      <c r="U61" s="29">
        <f t="shared" si="5"/>
        <v>15.182826007096237</v>
      </c>
      <c r="V61" s="28">
        <v>0</v>
      </c>
      <c r="W61" s="28">
        <v>0</v>
      </c>
      <c r="X61" s="28">
        <v>0</v>
      </c>
      <c r="Y61" s="29">
        <f t="shared" si="6"/>
        <v>0</v>
      </c>
      <c r="Z61" s="29">
        <v>0</v>
      </c>
      <c r="AA61" s="29">
        <v>2021.0300000000007</v>
      </c>
      <c r="AB61" s="29">
        <f t="shared" si="7"/>
        <v>100</v>
      </c>
      <c r="AC61" s="29">
        <v>2021.03</v>
      </c>
      <c r="AD61" s="29">
        <f t="shared" si="10"/>
        <v>99.999999999999972</v>
      </c>
      <c r="AE61" s="29">
        <f t="shared" si="8"/>
        <v>0</v>
      </c>
      <c r="AF61" s="29">
        <f t="shared" si="9"/>
        <v>0</v>
      </c>
    </row>
    <row r="62" spans="1:32" ht="22.5" customHeight="1" x14ac:dyDescent="0.25">
      <c r="A62" s="18">
        <v>56</v>
      </c>
      <c r="B62" s="25"/>
      <c r="C62" s="25"/>
      <c r="D62" s="20" t="s">
        <v>82</v>
      </c>
      <c r="E62" s="18" t="s">
        <v>124</v>
      </c>
      <c r="F62" s="18" t="s">
        <v>197</v>
      </c>
      <c r="G62" s="29">
        <v>4865.3099999999995</v>
      </c>
      <c r="H62" s="29">
        <v>5</v>
      </c>
      <c r="I62" s="29">
        <v>0</v>
      </c>
      <c r="J62" s="29">
        <v>5</v>
      </c>
      <c r="K62" s="29">
        <v>5</v>
      </c>
      <c r="L62" s="29">
        <v>5</v>
      </c>
      <c r="M62" s="29">
        <v>0</v>
      </c>
      <c r="N62" s="29">
        <f t="shared" si="1"/>
        <v>100</v>
      </c>
      <c r="O62" s="23">
        <v>4865.3099999999995</v>
      </c>
      <c r="P62" s="23">
        <v>4865.3099999999995</v>
      </c>
      <c r="Q62" s="29">
        <f t="shared" si="2"/>
        <v>100</v>
      </c>
      <c r="R62" s="23">
        <v>4865.3099999999995</v>
      </c>
      <c r="S62" s="29">
        <f t="shared" si="3"/>
        <v>100</v>
      </c>
      <c r="T62" s="23">
        <f t="shared" si="4"/>
        <v>0</v>
      </c>
      <c r="U62" s="29">
        <f t="shared" si="5"/>
        <v>0</v>
      </c>
      <c r="V62" s="28">
        <v>0</v>
      </c>
      <c r="W62" s="28">
        <v>0</v>
      </c>
      <c r="X62" s="28">
        <v>0</v>
      </c>
      <c r="Y62" s="29">
        <f t="shared" si="6"/>
        <v>0</v>
      </c>
      <c r="Z62" s="29">
        <v>0</v>
      </c>
      <c r="AA62" s="29">
        <v>0</v>
      </c>
      <c r="AB62" s="29">
        <f t="shared" si="7"/>
        <v>0</v>
      </c>
      <c r="AC62" s="29">
        <v>0</v>
      </c>
      <c r="AD62" s="29">
        <f t="shared" si="10"/>
        <v>0</v>
      </c>
      <c r="AE62" s="29">
        <f t="shared" si="8"/>
        <v>0</v>
      </c>
      <c r="AF62" s="29">
        <f t="shared" si="9"/>
        <v>0</v>
      </c>
    </row>
    <row r="63" spans="1:32" ht="22.5" customHeight="1" x14ac:dyDescent="0.25">
      <c r="A63" s="18">
        <v>57</v>
      </c>
      <c r="B63" s="25"/>
      <c r="C63" s="25"/>
      <c r="D63" s="20" t="s">
        <v>83</v>
      </c>
      <c r="E63" s="18" t="s">
        <v>124</v>
      </c>
      <c r="F63" s="18" t="s">
        <v>198</v>
      </c>
      <c r="G63" s="29">
        <v>15259.9</v>
      </c>
      <c r="H63" s="29">
        <v>14</v>
      </c>
      <c r="I63" s="29">
        <v>1</v>
      </c>
      <c r="J63" s="29">
        <v>12</v>
      </c>
      <c r="K63" s="29">
        <v>13</v>
      </c>
      <c r="L63" s="29">
        <v>13</v>
      </c>
      <c r="M63" s="29">
        <v>0</v>
      </c>
      <c r="N63" s="29">
        <f t="shared" si="1"/>
        <v>92.857142857142861</v>
      </c>
      <c r="O63" s="23">
        <v>15259.9</v>
      </c>
      <c r="P63" s="23">
        <v>15259.9</v>
      </c>
      <c r="Q63" s="29">
        <f t="shared" si="2"/>
        <v>100</v>
      </c>
      <c r="R63" s="23">
        <v>15259.900000000001</v>
      </c>
      <c r="S63" s="29">
        <f t="shared" si="3"/>
        <v>100.00000000000003</v>
      </c>
      <c r="T63" s="23">
        <f t="shared" si="4"/>
        <v>0</v>
      </c>
      <c r="U63" s="29">
        <f t="shared" si="5"/>
        <v>0</v>
      </c>
      <c r="V63" s="28">
        <v>0</v>
      </c>
      <c r="W63" s="28">
        <v>0</v>
      </c>
      <c r="X63" s="28">
        <v>0</v>
      </c>
      <c r="Y63" s="29">
        <f t="shared" si="6"/>
        <v>0</v>
      </c>
      <c r="Z63" s="29">
        <v>715.58</v>
      </c>
      <c r="AA63" s="29">
        <v>715.58</v>
      </c>
      <c r="AB63" s="29">
        <f t="shared" si="7"/>
        <v>100</v>
      </c>
      <c r="AC63" s="29">
        <v>0</v>
      </c>
      <c r="AD63" s="29">
        <f t="shared" si="10"/>
        <v>0</v>
      </c>
      <c r="AE63" s="29">
        <f t="shared" si="8"/>
        <v>715.58</v>
      </c>
      <c r="AF63" s="29">
        <f t="shared" si="9"/>
        <v>100</v>
      </c>
    </row>
    <row r="64" spans="1:32" ht="22.5" customHeight="1" x14ac:dyDescent="0.25">
      <c r="A64" s="18">
        <v>58</v>
      </c>
      <c r="B64" s="25"/>
      <c r="C64" s="25"/>
      <c r="D64" s="20" t="s">
        <v>84</v>
      </c>
      <c r="E64" s="18" t="s">
        <v>125</v>
      </c>
      <c r="F64" s="18" t="s">
        <v>199</v>
      </c>
      <c r="G64" s="29">
        <v>9876.69</v>
      </c>
      <c r="H64" s="29">
        <v>15</v>
      </c>
      <c r="I64" s="29">
        <v>4</v>
      </c>
      <c r="J64" s="29">
        <v>10</v>
      </c>
      <c r="K64" s="29">
        <v>15</v>
      </c>
      <c r="L64" s="29">
        <v>15</v>
      </c>
      <c r="M64" s="29">
        <v>0</v>
      </c>
      <c r="N64" s="29">
        <f t="shared" si="1"/>
        <v>100</v>
      </c>
      <c r="O64" s="23">
        <v>9876.69</v>
      </c>
      <c r="P64" s="23">
        <v>9876.69</v>
      </c>
      <c r="Q64" s="29">
        <f t="shared" si="2"/>
        <v>100</v>
      </c>
      <c r="R64" s="23">
        <v>9876.69</v>
      </c>
      <c r="S64" s="29">
        <f t="shared" si="3"/>
        <v>100</v>
      </c>
      <c r="T64" s="23">
        <f t="shared" si="4"/>
        <v>0</v>
      </c>
      <c r="U64" s="29">
        <f t="shared" si="5"/>
        <v>0</v>
      </c>
      <c r="V64" s="28">
        <v>0</v>
      </c>
      <c r="W64" s="28">
        <v>0</v>
      </c>
      <c r="X64" s="28">
        <v>0</v>
      </c>
      <c r="Y64" s="29">
        <f t="shared" si="6"/>
        <v>0</v>
      </c>
      <c r="Z64" s="29">
        <v>0</v>
      </c>
      <c r="AA64" s="29">
        <v>0</v>
      </c>
      <c r="AB64" s="29">
        <f t="shared" si="7"/>
        <v>0</v>
      </c>
      <c r="AC64" s="29">
        <v>0</v>
      </c>
      <c r="AD64" s="29">
        <f t="shared" si="10"/>
        <v>0</v>
      </c>
      <c r="AE64" s="29">
        <f t="shared" si="8"/>
        <v>0</v>
      </c>
      <c r="AF64" s="29">
        <f t="shared" si="9"/>
        <v>0</v>
      </c>
    </row>
    <row r="65" spans="1:32" ht="22.5" customHeight="1" x14ac:dyDescent="0.25">
      <c r="A65" s="18">
        <v>59</v>
      </c>
      <c r="B65" s="25"/>
      <c r="C65" s="25"/>
      <c r="D65" s="20" t="s">
        <v>85</v>
      </c>
      <c r="E65" s="18" t="s">
        <v>124</v>
      </c>
      <c r="F65" s="18" t="s">
        <v>200</v>
      </c>
      <c r="G65" s="29">
        <v>29474.7</v>
      </c>
      <c r="H65" s="29">
        <v>30</v>
      </c>
      <c r="I65" s="29">
        <v>11</v>
      </c>
      <c r="J65" s="29">
        <v>17</v>
      </c>
      <c r="K65" s="29">
        <v>25</v>
      </c>
      <c r="L65" s="29">
        <v>25</v>
      </c>
      <c r="M65" s="29">
        <v>0</v>
      </c>
      <c r="N65" s="29">
        <f t="shared" si="1"/>
        <v>83.333333333333343</v>
      </c>
      <c r="O65" s="23">
        <v>29474.7</v>
      </c>
      <c r="P65" s="23">
        <v>29474.7</v>
      </c>
      <c r="Q65" s="29">
        <f t="shared" si="2"/>
        <v>100</v>
      </c>
      <c r="R65" s="23">
        <v>25978.489999999998</v>
      </c>
      <c r="S65" s="29">
        <f t="shared" si="3"/>
        <v>88.138267734701287</v>
      </c>
      <c r="T65" s="23">
        <f t="shared" si="4"/>
        <v>3496.2100000000028</v>
      </c>
      <c r="U65" s="29">
        <f t="shared" si="5"/>
        <v>11.861732265298723</v>
      </c>
      <c r="V65" s="28">
        <v>0</v>
      </c>
      <c r="W65" s="28">
        <v>0</v>
      </c>
      <c r="X65" s="28">
        <v>0</v>
      </c>
      <c r="Y65" s="29">
        <f t="shared" si="6"/>
        <v>0</v>
      </c>
      <c r="Z65" s="29">
        <v>8174.92</v>
      </c>
      <c r="AA65" s="29">
        <v>11671.130000000003</v>
      </c>
      <c r="AB65" s="29">
        <f t="shared" si="7"/>
        <v>100</v>
      </c>
      <c r="AC65" s="29">
        <v>3496.21</v>
      </c>
      <c r="AD65" s="29">
        <f t="shared" si="10"/>
        <v>29.956053955358215</v>
      </c>
      <c r="AE65" s="29">
        <f t="shared" si="8"/>
        <v>8174.9200000000028</v>
      </c>
      <c r="AF65" s="29">
        <f t="shared" si="9"/>
        <v>70.043946044641785</v>
      </c>
    </row>
    <row r="66" spans="1:32" ht="22.5" customHeight="1" x14ac:dyDescent="0.25">
      <c r="A66" s="18">
        <v>60</v>
      </c>
      <c r="B66" s="25"/>
      <c r="C66" s="25"/>
      <c r="D66" s="20" t="s">
        <v>86</v>
      </c>
      <c r="E66" s="18" t="s">
        <v>138</v>
      </c>
      <c r="F66" s="18" t="s">
        <v>201</v>
      </c>
      <c r="G66" s="29">
        <v>31860.29</v>
      </c>
      <c r="H66" s="29">
        <v>22</v>
      </c>
      <c r="I66" s="29">
        <v>8</v>
      </c>
      <c r="J66" s="29">
        <v>14</v>
      </c>
      <c r="K66" s="29">
        <v>23</v>
      </c>
      <c r="L66" s="29">
        <v>23</v>
      </c>
      <c r="M66" s="29">
        <v>0</v>
      </c>
      <c r="N66" s="29">
        <f t="shared" si="1"/>
        <v>104.54545454545455</v>
      </c>
      <c r="O66" s="23">
        <v>31860.29</v>
      </c>
      <c r="P66" s="23">
        <v>31860.29</v>
      </c>
      <c r="Q66" s="29">
        <f t="shared" si="2"/>
        <v>100</v>
      </c>
      <c r="R66" s="23">
        <v>31860.29</v>
      </c>
      <c r="S66" s="29">
        <f t="shared" si="3"/>
        <v>100</v>
      </c>
      <c r="T66" s="23">
        <f t="shared" si="4"/>
        <v>0</v>
      </c>
      <c r="U66" s="29">
        <f t="shared" si="5"/>
        <v>0</v>
      </c>
      <c r="V66" s="28">
        <v>0</v>
      </c>
      <c r="W66" s="28">
        <v>0</v>
      </c>
      <c r="X66" s="28">
        <v>0</v>
      </c>
      <c r="Y66" s="29">
        <f t="shared" si="6"/>
        <v>0</v>
      </c>
      <c r="Z66" s="29">
        <v>2448.9699999999998</v>
      </c>
      <c r="AA66" s="29">
        <v>2448.9699999999998</v>
      </c>
      <c r="AB66" s="29">
        <f t="shared" si="7"/>
        <v>100</v>
      </c>
      <c r="AC66" s="29">
        <v>2448.9699999999998</v>
      </c>
      <c r="AD66" s="29">
        <f t="shared" si="10"/>
        <v>100</v>
      </c>
      <c r="AE66" s="29">
        <f t="shared" si="8"/>
        <v>0</v>
      </c>
      <c r="AF66" s="29">
        <f t="shared" si="9"/>
        <v>0</v>
      </c>
    </row>
    <row r="67" spans="1:32" ht="22.5" customHeight="1" x14ac:dyDescent="0.25">
      <c r="A67" s="18">
        <v>61</v>
      </c>
      <c r="B67" s="25"/>
      <c r="C67" s="25"/>
      <c r="D67" s="20" t="s">
        <v>87</v>
      </c>
      <c r="E67" s="18" t="s">
        <v>135</v>
      </c>
      <c r="F67" s="18" t="s">
        <v>202</v>
      </c>
      <c r="G67" s="29">
        <v>7417.12</v>
      </c>
      <c r="H67" s="29">
        <v>9</v>
      </c>
      <c r="I67" s="29">
        <v>2</v>
      </c>
      <c r="J67" s="29">
        <v>6</v>
      </c>
      <c r="K67" s="29">
        <v>9</v>
      </c>
      <c r="L67" s="29">
        <v>9</v>
      </c>
      <c r="M67" s="29">
        <v>0</v>
      </c>
      <c r="N67" s="29">
        <f t="shared" si="1"/>
        <v>100</v>
      </c>
      <c r="O67" s="23">
        <v>7417.12</v>
      </c>
      <c r="P67" s="23">
        <v>7417.12</v>
      </c>
      <c r="Q67" s="29">
        <f t="shared" si="2"/>
        <v>100</v>
      </c>
      <c r="R67" s="23">
        <v>6062.96</v>
      </c>
      <c r="S67" s="29">
        <f t="shared" si="3"/>
        <v>81.742778868347827</v>
      </c>
      <c r="T67" s="23">
        <f t="shared" si="4"/>
        <v>1354.1599999999999</v>
      </c>
      <c r="U67" s="29">
        <f t="shared" si="5"/>
        <v>18.257221131652177</v>
      </c>
      <c r="V67" s="28">
        <v>0</v>
      </c>
      <c r="W67" s="28">
        <v>0</v>
      </c>
      <c r="X67" s="28">
        <v>0</v>
      </c>
      <c r="Y67" s="29">
        <f t="shared" si="6"/>
        <v>0</v>
      </c>
      <c r="Z67" s="29">
        <v>0</v>
      </c>
      <c r="AA67" s="29">
        <v>1354.1599999999999</v>
      </c>
      <c r="AB67" s="29">
        <f t="shared" si="7"/>
        <v>100</v>
      </c>
      <c r="AC67" s="29">
        <v>1345.16</v>
      </c>
      <c r="AD67" s="29">
        <f t="shared" si="10"/>
        <v>99.335381343415861</v>
      </c>
      <c r="AE67" s="29">
        <f t="shared" si="8"/>
        <v>8.9999999999997726</v>
      </c>
      <c r="AF67" s="29">
        <f t="shared" si="9"/>
        <v>0.66461865658413877</v>
      </c>
    </row>
    <row r="68" spans="1:32" ht="22.5" customHeight="1" x14ac:dyDescent="0.25">
      <c r="A68" s="18">
        <v>62</v>
      </c>
      <c r="B68" s="25"/>
      <c r="C68" s="25"/>
      <c r="D68" s="20" t="s">
        <v>88</v>
      </c>
      <c r="E68" s="18" t="s">
        <v>120</v>
      </c>
      <c r="F68" s="18" t="s">
        <v>203</v>
      </c>
      <c r="G68" s="29">
        <v>24949.09</v>
      </c>
      <c r="H68" s="29">
        <v>21</v>
      </c>
      <c r="I68" s="29">
        <v>4</v>
      </c>
      <c r="J68" s="29">
        <v>15</v>
      </c>
      <c r="K68" s="29">
        <v>15</v>
      </c>
      <c r="L68" s="29">
        <v>15</v>
      </c>
      <c r="M68" s="29">
        <v>0</v>
      </c>
      <c r="N68" s="29">
        <f t="shared" si="1"/>
        <v>71.428571428571431</v>
      </c>
      <c r="O68" s="23">
        <v>24949.09</v>
      </c>
      <c r="P68" s="23">
        <v>24949.09</v>
      </c>
      <c r="Q68" s="29">
        <f t="shared" si="2"/>
        <v>100</v>
      </c>
      <c r="R68" s="23">
        <v>24949.09</v>
      </c>
      <c r="S68" s="29">
        <f t="shared" si="3"/>
        <v>100</v>
      </c>
      <c r="T68" s="23">
        <f t="shared" si="4"/>
        <v>0</v>
      </c>
      <c r="U68" s="29">
        <f t="shared" si="5"/>
        <v>0</v>
      </c>
      <c r="V68" s="28">
        <v>0</v>
      </c>
      <c r="W68" s="28">
        <v>0</v>
      </c>
      <c r="X68" s="28">
        <v>0</v>
      </c>
      <c r="Y68" s="29">
        <f t="shared" si="6"/>
        <v>0</v>
      </c>
      <c r="Z68" s="29">
        <v>911.25</v>
      </c>
      <c r="AA68" s="29">
        <v>911.25</v>
      </c>
      <c r="AB68" s="29">
        <f t="shared" si="7"/>
        <v>100</v>
      </c>
      <c r="AC68" s="29">
        <v>0</v>
      </c>
      <c r="AD68" s="29">
        <f t="shared" si="10"/>
        <v>0</v>
      </c>
      <c r="AE68" s="29">
        <f t="shared" si="8"/>
        <v>911.25</v>
      </c>
      <c r="AF68" s="29">
        <f t="shared" si="9"/>
        <v>100</v>
      </c>
    </row>
    <row r="69" spans="1:32" ht="22.5" customHeight="1" x14ac:dyDescent="0.25">
      <c r="A69" s="18">
        <v>63</v>
      </c>
      <c r="B69" s="25"/>
      <c r="C69" s="25"/>
      <c r="D69" s="20" t="s">
        <v>89</v>
      </c>
      <c r="E69" s="18" t="s">
        <v>139</v>
      </c>
      <c r="F69" s="18" t="s">
        <v>204</v>
      </c>
      <c r="G69" s="29">
        <v>23737.41</v>
      </c>
      <c r="H69" s="29">
        <v>26</v>
      </c>
      <c r="I69" s="29">
        <v>1</v>
      </c>
      <c r="J69" s="29">
        <v>25</v>
      </c>
      <c r="K69" s="29">
        <v>24</v>
      </c>
      <c r="L69" s="29">
        <v>24</v>
      </c>
      <c r="M69" s="29">
        <v>0</v>
      </c>
      <c r="N69" s="29">
        <f t="shared" si="1"/>
        <v>92.307692307692307</v>
      </c>
      <c r="O69" s="23">
        <v>23737.41</v>
      </c>
      <c r="P69" s="23">
        <v>23737.41</v>
      </c>
      <c r="Q69" s="29">
        <f t="shared" si="2"/>
        <v>100</v>
      </c>
      <c r="R69" s="23">
        <v>23737.410000000003</v>
      </c>
      <c r="S69" s="29">
        <f t="shared" si="3"/>
        <v>100.00000000000003</v>
      </c>
      <c r="T69" s="23">
        <f t="shared" si="4"/>
        <v>0</v>
      </c>
      <c r="U69" s="29">
        <f t="shared" si="5"/>
        <v>0</v>
      </c>
      <c r="V69" s="28">
        <v>0</v>
      </c>
      <c r="W69" s="28">
        <v>0</v>
      </c>
      <c r="X69" s="28">
        <v>0</v>
      </c>
      <c r="Y69" s="29">
        <f t="shared" si="6"/>
        <v>0</v>
      </c>
      <c r="Z69" s="29">
        <v>2121.7600000000002</v>
      </c>
      <c r="AA69" s="29">
        <v>2121.7600000000002</v>
      </c>
      <c r="AB69" s="29">
        <f t="shared" si="7"/>
        <v>100</v>
      </c>
      <c r="AC69" s="29">
        <v>0</v>
      </c>
      <c r="AD69" s="29">
        <f t="shared" si="10"/>
        <v>0</v>
      </c>
      <c r="AE69" s="29">
        <f t="shared" si="8"/>
        <v>2121.7600000000002</v>
      </c>
      <c r="AF69" s="29">
        <f t="shared" si="9"/>
        <v>100</v>
      </c>
    </row>
    <row r="70" spans="1:32" ht="22.5" customHeight="1" x14ac:dyDescent="0.25">
      <c r="A70" s="18">
        <v>64</v>
      </c>
      <c r="B70" s="25"/>
      <c r="C70" s="25"/>
      <c r="D70" s="20" t="s">
        <v>90</v>
      </c>
      <c r="E70" s="18" t="s">
        <v>140</v>
      </c>
      <c r="F70" s="18" t="s">
        <v>205</v>
      </c>
      <c r="G70" s="29">
        <v>10610.75</v>
      </c>
      <c r="H70" s="29">
        <v>11</v>
      </c>
      <c r="I70" s="29">
        <v>6</v>
      </c>
      <c r="J70" s="29">
        <v>5</v>
      </c>
      <c r="K70" s="29">
        <v>7</v>
      </c>
      <c r="L70" s="29">
        <v>7</v>
      </c>
      <c r="M70" s="29">
        <v>0</v>
      </c>
      <c r="N70" s="29">
        <f t="shared" si="1"/>
        <v>63.636363636363633</v>
      </c>
      <c r="O70" s="23">
        <v>10610.75</v>
      </c>
      <c r="P70" s="23">
        <v>10610.75</v>
      </c>
      <c r="Q70" s="29">
        <f t="shared" si="2"/>
        <v>100</v>
      </c>
      <c r="R70" s="23">
        <v>10610.75</v>
      </c>
      <c r="S70" s="29">
        <f t="shared" si="3"/>
        <v>100</v>
      </c>
      <c r="T70" s="23">
        <f t="shared" si="4"/>
        <v>0</v>
      </c>
      <c r="U70" s="29">
        <f t="shared" si="5"/>
        <v>0</v>
      </c>
      <c r="V70" s="28">
        <v>0</v>
      </c>
      <c r="W70" s="28">
        <v>0</v>
      </c>
      <c r="X70" s="28">
        <v>0</v>
      </c>
      <c r="Y70" s="29">
        <f t="shared" si="6"/>
        <v>0</v>
      </c>
      <c r="Z70" s="29">
        <v>0</v>
      </c>
      <c r="AA70" s="29">
        <v>0</v>
      </c>
      <c r="AB70" s="29">
        <f t="shared" si="7"/>
        <v>0</v>
      </c>
      <c r="AC70" s="29">
        <v>0</v>
      </c>
      <c r="AD70" s="29">
        <f t="shared" si="10"/>
        <v>0</v>
      </c>
      <c r="AE70" s="29">
        <f t="shared" si="8"/>
        <v>0</v>
      </c>
      <c r="AF70" s="29">
        <f t="shared" si="9"/>
        <v>0</v>
      </c>
    </row>
    <row r="71" spans="1:32" ht="22.5" customHeight="1" x14ac:dyDescent="0.25">
      <c r="A71" s="18">
        <v>65</v>
      </c>
      <c r="B71" s="25"/>
      <c r="C71" s="25"/>
      <c r="D71" s="20" t="s">
        <v>91</v>
      </c>
      <c r="E71" s="18" t="s">
        <v>124</v>
      </c>
      <c r="F71" s="18" t="s">
        <v>206</v>
      </c>
      <c r="G71" s="29">
        <v>10032.36</v>
      </c>
      <c r="H71" s="29">
        <v>17</v>
      </c>
      <c r="I71" s="29">
        <v>5</v>
      </c>
      <c r="J71" s="29">
        <v>11</v>
      </c>
      <c r="K71" s="29">
        <v>16</v>
      </c>
      <c r="L71" s="29">
        <v>16</v>
      </c>
      <c r="M71" s="29">
        <v>0</v>
      </c>
      <c r="N71" s="29">
        <f t="shared" ref="N71:N99" si="11">IF(H71=0,0,K71/H71)*100</f>
        <v>94.117647058823522</v>
      </c>
      <c r="O71" s="23">
        <v>10032.36</v>
      </c>
      <c r="P71" s="23">
        <v>10032.36</v>
      </c>
      <c r="Q71" s="29">
        <f t="shared" ref="Q71:Q99" si="12">IF(O71=0,0,P71/O71)*100</f>
        <v>100</v>
      </c>
      <c r="R71" s="23">
        <v>9666.9600000000009</v>
      </c>
      <c r="S71" s="29">
        <f t="shared" ref="S71:S99" si="13">IF(P71=0,0,R71/P71)*100</f>
        <v>96.35778620384437</v>
      </c>
      <c r="T71" s="23">
        <f t="shared" ref="T71:T98" si="14">P71-R71</f>
        <v>365.39999999999964</v>
      </c>
      <c r="U71" s="29">
        <f t="shared" ref="U71:U99" si="15">IF(P71=0,0,T71/P71)*100</f>
        <v>3.6422137961556365</v>
      </c>
      <c r="V71" s="28">
        <v>0</v>
      </c>
      <c r="W71" s="28">
        <v>0</v>
      </c>
      <c r="X71" s="28">
        <v>0</v>
      </c>
      <c r="Y71" s="29">
        <f t="shared" ref="Y71:Y99" si="16">IF(H71=0,0,V71/H71)*100</f>
        <v>0</v>
      </c>
      <c r="Z71" s="29">
        <v>0</v>
      </c>
      <c r="AA71" s="29">
        <v>365.39999999999964</v>
      </c>
      <c r="AB71" s="29">
        <f t="shared" ref="AB71:AB86" si="17">IF(((Z71+T71))=0,0,AA71/(Z71+T71)*100)</f>
        <v>100</v>
      </c>
      <c r="AC71" s="29">
        <v>365.4</v>
      </c>
      <c r="AD71" s="29">
        <f t="shared" si="10"/>
        <v>100.00000000000009</v>
      </c>
      <c r="AE71" s="29">
        <f t="shared" ref="AE71:AE98" si="18">AA71-AC71</f>
        <v>0</v>
      </c>
      <c r="AF71" s="29">
        <f t="shared" ref="AF71:AF99" si="19">IF(AA71=0,0,AE71/AA71)*100</f>
        <v>0</v>
      </c>
    </row>
    <row r="72" spans="1:32" ht="22.5" customHeight="1" x14ac:dyDescent="0.25">
      <c r="A72" s="18">
        <v>66</v>
      </c>
      <c r="B72" s="25"/>
      <c r="C72" s="25"/>
      <c r="D72" s="20" t="s">
        <v>92</v>
      </c>
      <c r="E72" s="18" t="s">
        <v>120</v>
      </c>
      <c r="F72" s="18" t="s">
        <v>207</v>
      </c>
      <c r="G72" s="29">
        <v>6852.7199999999993</v>
      </c>
      <c r="H72" s="29">
        <v>8</v>
      </c>
      <c r="I72" s="29">
        <v>1</v>
      </c>
      <c r="J72" s="29">
        <v>6</v>
      </c>
      <c r="K72" s="29">
        <v>6</v>
      </c>
      <c r="L72" s="29">
        <v>6</v>
      </c>
      <c r="M72" s="29">
        <v>0</v>
      </c>
      <c r="N72" s="29">
        <f t="shared" si="11"/>
        <v>75</v>
      </c>
      <c r="O72" s="23">
        <v>6852.7199999999993</v>
      </c>
      <c r="P72" s="23">
        <v>6852.7199999999993</v>
      </c>
      <c r="Q72" s="29">
        <f t="shared" si="12"/>
        <v>100</v>
      </c>
      <c r="R72" s="23">
        <v>6852.7199999999993</v>
      </c>
      <c r="S72" s="29">
        <f t="shared" si="13"/>
        <v>100</v>
      </c>
      <c r="T72" s="23">
        <f t="shared" si="14"/>
        <v>0</v>
      </c>
      <c r="U72" s="29">
        <f t="shared" si="15"/>
        <v>0</v>
      </c>
      <c r="V72" s="28">
        <v>0</v>
      </c>
      <c r="W72" s="28">
        <v>0</v>
      </c>
      <c r="X72" s="28">
        <v>0</v>
      </c>
      <c r="Y72" s="29">
        <f t="shared" si="16"/>
        <v>0</v>
      </c>
      <c r="Z72" s="29">
        <v>0</v>
      </c>
      <c r="AA72" s="29">
        <v>0</v>
      </c>
      <c r="AB72" s="29">
        <f t="shared" si="17"/>
        <v>0</v>
      </c>
      <c r="AC72" s="29">
        <v>0</v>
      </c>
      <c r="AD72" s="29">
        <f t="shared" ref="AD72:AD98" si="20">IF(AA72=0,0,AC72/AA72*100)</f>
        <v>0</v>
      </c>
      <c r="AE72" s="29">
        <f t="shared" si="18"/>
        <v>0</v>
      </c>
      <c r="AF72" s="29">
        <f t="shared" si="19"/>
        <v>0</v>
      </c>
    </row>
    <row r="73" spans="1:32" ht="22.5" customHeight="1" x14ac:dyDescent="0.25">
      <c r="A73" s="18">
        <v>67</v>
      </c>
      <c r="B73" s="25"/>
      <c r="C73" s="25"/>
      <c r="D73" s="20" t="s">
        <v>93</v>
      </c>
      <c r="E73" s="18" t="s">
        <v>124</v>
      </c>
      <c r="F73" s="18" t="s">
        <v>208</v>
      </c>
      <c r="G73" s="29">
        <v>8861.92</v>
      </c>
      <c r="H73" s="29">
        <v>14</v>
      </c>
      <c r="I73" s="29">
        <v>3</v>
      </c>
      <c r="J73" s="29">
        <v>8</v>
      </c>
      <c r="K73" s="29">
        <v>12</v>
      </c>
      <c r="L73" s="29">
        <v>12</v>
      </c>
      <c r="M73" s="29">
        <v>0</v>
      </c>
      <c r="N73" s="29">
        <f t="shared" si="11"/>
        <v>85.714285714285708</v>
      </c>
      <c r="O73" s="23">
        <v>8861.92</v>
      </c>
      <c r="P73" s="23">
        <v>8861.92</v>
      </c>
      <c r="Q73" s="29">
        <f t="shared" si="12"/>
        <v>100</v>
      </c>
      <c r="R73" s="23">
        <v>8861.92</v>
      </c>
      <c r="S73" s="29">
        <f t="shared" si="13"/>
        <v>100</v>
      </c>
      <c r="T73" s="23">
        <f t="shared" si="14"/>
        <v>0</v>
      </c>
      <c r="U73" s="29">
        <f t="shared" si="15"/>
        <v>0</v>
      </c>
      <c r="V73" s="28">
        <v>0</v>
      </c>
      <c r="W73" s="28">
        <v>0</v>
      </c>
      <c r="X73" s="28">
        <v>0</v>
      </c>
      <c r="Y73" s="29">
        <f t="shared" si="16"/>
        <v>0</v>
      </c>
      <c r="Z73" s="29">
        <v>5087.67</v>
      </c>
      <c r="AA73" s="29">
        <v>5087.67</v>
      </c>
      <c r="AB73" s="29">
        <f t="shared" si="17"/>
        <v>100</v>
      </c>
      <c r="AC73" s="29">
        <v>0</v>
      </c>
      <c r="AD73" s="29">
        <f t="shared" si="20"/>
        <v>0</v>
      </c>
      <c r="AE73" s="29">
        <f t="shared" si="18"/>
        <v>5087.67</v>
      </c>
      <c r="AF73" s="29">
        <f t="shared" si="19"/>
        <v>100</v>
      </c>
    </row>
    <row r="74" spans="1:32" ht="22.5" customHeight="1" x14ac:dyDescent="0.25">
      <c r="A74" s="18">
        <v>68</v>
      </c>
      <c r="B74" s="25"/>
      <c r="C74" s="25"/>
      <c r="D74" s="20" t="s">
        <v>94</v>
      </c>
      <c r="E74" s="18" t="s">
        <v>124</v>
      </c>
      <c r="F74" s="18" t="s">
        <v>209</v>
      </c>
      <c r="G74" s="29">
        <v>29258.73</v>
      </c>
      <c r="H74" s="29">
        <v>20</v>
      </c>
      <c r="I74" s="29">
        <v>6</v>
      </c>
      <c r="J74" s="29">
        <v>12</v>
      </c>
      <c r="K74" s="29">
        <v>14</v>
      </c>
      <c r="L74" s="29">
        <v>14</v>
      </c>
      <c r="M74" s="29">
        <v>0</v>
      </c>
      <c r="N74" s="29">
        <f t="shared" si="11"/>
        <v>70</v>
      </c>
      <c r="O74" s="23">
        <v>29258.73</v>
      </c>
      <c r="P74" s="23">
        <v>29258.73</v>
      </c>
      <c r="Q74" s="29">
        <f t="shared" si="12"/>
        <v>100</v>
      </c>
      <c r="R74" s="23">
        <v>28120.5</v>
      </c>
      <c r="S74" s="29">
        <f t="shared" si="13"/>
        <v>96.109776466716085</v>
      </c>
      <c r="T74" s="23">
        <f t="shared" si="14"/>
        <v>1138.2299999999996</v>
      </c>
      <c r="U74" s="29">
        <f t="shared" si="15"/>
        <v>3.890223533283911</v>
      </c>
      <c r="V74" s="28">
        <v>0</v>
      </c>
      <c r="W74" s="28">
        <v>0</v>
      </c>
      <c r="X74" s="28">
        <v>0</v>
      </c>
      <c r="Y74" s="29">
        <f t="shared" si="16"/>
        <v>0</v>
      </c>
      <c r="Z74" s="29">
        <v>8831.2900000000009</v>
      </c>
      <c r="AA74" s="29">
        <v>9969.52</v>
      </c>
      <c r="AB74" s="29">
        <f t="shared" si="17"/>
        <v>100</v>
      </c>
      <c r="AC74" s="29">
        <v>6874.94</v>
      </c>
      <c r="AD74" s="29">
        <f t="shared" si="20"/>
        <v>68.959588826743911</v>
      </c>
      <c r="AE74" s="29">
        <f t="shared" si="18"/>
        <v>3094.5800000000008</v>
      </c>
      <c r="AF74" s="29">
        <f t="shared" si="19"/>
        <v>31.040411173256093</v>
      </c>
    </row>
    <row r="75" spans="1:32" ht="22.5" customHeight="1" x14ac:dyDescent="0.25">
      <c r="A75" s="18">
        <v>69</v>
      </c>
      <c r="B75" s="25"/>
      <c r="C75" s="25"/>
      <c r="D75" s="20" t="s">
        <v>95</v>
      </c>
      <c r="E75" s="18" t="s">
        <v>123</v>
      </c>
      <c r="F75" s="18" t="s">
        <v>210</v>
      </c>
      <c r="G75" s="29">
        <v>12980.09</v>
      </c>
      <c r="H75" s="29">
        <v>12</v>
      </c>
      <c r="I75" s="29">
        <v>3</v>
      </c>
      <c r="J75" s="29">
        <v>9</v>
      </c>
      <c r="K75" s="29">
        <v>8</v>
      </c>
      <c r="L75" s="29">
        <v>8</v>
      </c>
      <c r="M75" s="29">
        <v>0</v>
      </c>
      <c r="N75" s="29">
        <f t="shared" si="11"/>
        <v>66.666666666666657</v>
      </c>
      <c r="O75" s="23">
        <v>12980.09</v>
      </c>
      <c r="P75" s="23">
        <v>12980.09</v>
      </c>
      <c r="Q75" s="29">
        <f t="shared" si="12"/>
        <v>100</v>
      </c>
      <c r="R75" s="23">
        <v>12980.09</v>
      </c>
      <c r="S75" s="29">
        <f t="shared" si="13"/>
        <v>100</v>
      </c>
      <c r="T75" s="23">
        <f t="shared" si="14"/>
        <v>0</v>
      </c>
      <c r="U75" s="29">
        <f t="shared" si="15"/>
        <v>0</v>
      </c>
      <c r="V75" s="28">
        <v>0</v>
      </c>
      <c r="W75" s="28">
        <v>0</v>
      </c>
      <c r="X75" s="28">
        <v>0</v>
      </c>
      <c r="Y75" s="29">
        <f t="shared" si="16"/>
        <v>0</v>
      </c>
      <c r="Z75" s="29">
        <v>0</v>
      </c>
      <c r="AA75" s="29">
        <v>0</v>
      </c>
      <c r="AB75" s="29">
        <f t="shared" si="17"/>
        <v>0</v>
      </c>
      <c r="AC75" s="29">
        <v>0</v>
      </c>
      <c r="AD75" s="29">
        <f t="shared" si="20"/>
        <v>0</v>
      </c>
      <c r="AE75" s="29">
        <f t="shared" si="18"/>
        <v>0</v>
      </c>
      <c r="AF75" s="29">
        <f t="shared" si="19"/>
        <v>0</v>
      </c>
    </row>
    <row r="76" spans="1:32" ht="22.5" customHeight="1" x14ac:dyDescent="0.25">
      <c r="A76" s="18">
        <v>70</v>
      </c>
      <c r="B76" s="25"/>
      <c r="C76" s="25"/>
      <c r="D76" s="20" t="s">
        <v>96</v>
      </c>
      <c r="E76" s="18" t="s">
        <v>124</v>
      </c>
      <c r="F76" s="18" t="s">
        <v>211</v>
      </c>
      <c r="G76" s="29">
        <v>2227.91</v>
      </c>
      <c r="H76" s="29">
        <v>1</v>
      </c>
      <c r="I76" s="29">
        <v>0</v>
      </c>
      <c r="J76" s="29">
        <v>1</v>
      </c>
      <c r="K76" s="29">
        <v>1</v>
      </c>
      <c r="L76" s="29">
        <v>1</v>
      </c>
      <c r="M76" s="29">
        <v>0</v>
      </c>
      <c r="N76" s="29">
        <f t="shared" si="11"/>
        <v>100</v>
      </c>
      <c r="O76" s="23">
        <v>2227.91</v>
      </c>
      <c r="P76" s="23">
        <v>2227.91</v>
      </c>
      <c r="Q76" s="29">
        <f t="shared" si="12"/>
        <v>100</v>
      </c>
      <c r="R76" s="23">
        <v>2227.91</v>
      </c>
      <c r="S76" s="29">
        <f t="shared" si="13"/>
        <v>100</v>
      </c>
      <c r="T76" s="23">
        <f t="shared" si="14"/>
        <v>0</v>
      </c>
      <c r="U76" s="29">
        <f t="shared" si="15"/>
        <v>0</v>
      </c>
      <c r="V76" s="28">
        <v>0</v>
      </c>
      <c r="W76" s="28">
        <v>0</v>
      </c>
      <c r="X76" s="28">
        <v>0</v>
      </c>
      <c r="Y76" s="29">
        <f t="shared" si="16"/>
        <v>0</v>
      </c>
      <c r="Z76" s="29">
        <v>0</v>
      </c>
      <c r="AA76" s="29">
        <v>0</v>
      </c>
      <c r="AB76" s="29">
        <f t="shared" si="17"/>
        <v>0</v>
      </c>
      <c r="AC76" s="29">
        <v>0</v>
      </c>
      <c r="AD76" s="29">
        <f t="shared" si="20"/>
        <v>0</v>
      </c>
      <c r="AE76" s="29">
        <f t="shared" si="18"/>
        <v>0</v>
      </c>
      <c r="AF76" s="29">
        <f t="shared" si="19"/>
        <v>0</v>
      </c>
    </row>
    <row r="77" spans="1:32" ht="22.5" customHeight="1" x14ac:dyDescent="0.25">
      <c r="A77" s="18">
        <v>71</v>
      </c>
      <c r="B77" s="25"/>
      <c r="C77" s="25"/>
      <c r="D77" s="20" t="s">
        <v>118</v>
      </c>
      <c r="E77" s="18" t="s">
        <v>142</v>
      </c>
      <c r="F77" s="18" t="s">
        <v>233</v>
      </c>
      <c r="G77" s="29">
        <v>0</v>
      </c>
      <c r="H77" s="29">
        <v>1</v>
      </c>
      <c r="I77" s="29">
        <v>1</v>
      </c>
      <c r="J77" s="29">
        <v>0</v>
      </c>
      <c r="K77" s="29">
        <v>0</v>
      </c>
      <c r="L77" s="29">
        <v>0</v>
      </c>
      <c r="M77" s="29">
        <v>0</v>
      </c>
      <c r="N77" s="29">
        <f t="shared" si="11"/>
        <v>0</v>
      </c>
      <c r="O77" s="23">
        <v>0</v>
      </c>
      <c r="P77" s="23">
        <v>0</v>
      </c>
      <c r="Q77" s="29">
        <f t="shared" si="12"/>
        <v>0</v>
      </c>
      <c r="R77" s="23">
        <v>0</v>
      </c>
      <c r="S77" s="29">
        <f t="shared" si="13"/>
        <v>0</v>
      </c>
      <c r="T77" s="23">
        <f t="shared" si="14"/>
        <v>0</v>
      </c>
      <c r="U77" s="29">
        <f t="shared" si="15"/>
        <v>0</v>
      </c>
      <c r="V77" s="28">
        <v>0</v>
      </c>
      <c r="W77" s="28">
        <v>0</v>
      </c>
      <c r="X77" s="28">
        <v>0</v>
      </c>
      <c r="Y77" s="29">
        <f t="shared" si="16"/>
        <v>0</v>
      </c>
      <c r="Z77" s="29">
        <v>0</v>
      </c>
      <c r="AA77" s="29">
        <v>0</v>
      </c>
      <c r="AB77" s="29">
        <f t="shared" si="17"/>
        <v>0</v>
      </c>
      <c r="AC77" s="29">
        <v>0</v>
      </c>
      <c r="AD77" s="29">
        <f t="shared" si="20"/>
        <v>0</v>
      </c>
      <c r="AE77" s="29">
        <f t="shared" si="18"/>
        <v>0</v>
      </c>
      <c r="AF77" s="29">
        <f t="shared" si="19"/>
        <v>0</v>
      </c>
    </row>
    <row r="78" spans="1:32" ht="22.5" customHeight="1" x14ac:dyDescent="0.25">
      <c r="A78" s="18">
        <v>72</v>
      </c>
      <c r="B78" s="25"/>
      <c r="C78" s="25"/>
      <c r="D78" s="20" t="s">
        <v>117</v>
      </c>
      <c r="E78" s="18" t="s">
        <v>130</v>
      </c>
      <c r="F78" s="18" t="s">
        <v>232</v>
      </c>
      <c r="G78" s="29">
        <v>0</v>
      </c>
      <c r="H78" s="29">
        <v>3</v>
      </c>
      <c r="I78" s="29">
        <v>1</v>
      </c>
      <c r="J78" s="29">
        <v>2</v>
      </c>
      <c r="K78" s="29">
        <v>0</v>
      </c>
      <c r="L78" s="29">
        <v>0</v>
      </c>
      <c r="M78" s="29">
        <v>0</v>
      </c>
      <c r="N78" s="29">
        <f t="shared" si="11"/>
        <v>0</v>
      </c>
      <c r="O78" s="23">
        <v>0</v>
      </c>
      <c r="P78" s="23">
        <v>0</v>
      </c>
      <c r="Q78" s="29">
        <f t="shared" si="12"/>
        <v>0</v>
      </c>
      <c r="R78" s="23">
        <v>0</v>
      </c>
      <c r="S78" s="29">
        <f t="shared" si="13"/>
        <v>0</v>
      </c>
      <c r="T78" s="23">
        <f t="shared" si="14"/>
        <v>0</v>
      </c>
      <c r="U78" s="29">
        <f t="shared" si="15"/>
        <v>0</v>
      </c>
      <c r="V78" s="28">
        <v>0</v>
      </c>
      <c r="W78" s="28">
        <v>0</v>
      </c>
      <c r="X78" s="28">
        <v>0</v>
      </c>
      <c r="Y78" s="29">
        <f t="shared" si="16"/>
        <v>0</v>
      </c>
      <c r="Z78" s="29">
        <v>0</v>
      </c>
      <c r="AA78" s="29">
        <v>0</v>
      </c>
      <c r="AB78" s="29">
        <f t="shared" si="17"/>
        <v>0</v>
      </c>
      <c r="AC78" s="29">
        <v>0</v>
      </c>
      <c r="AD78" s="29">
        <f t="shared" si="20"/>
        <v>0</v>
      </c>
      <c r="AE78" s="29">
        <f t="shared" si="18"/>
        <v>0</v>
      </c>
      <c r="AF78" s="29">
        <f t="shared" si="19"/>
        <v>0</v>
      </c>
    </row>
    <row r="79" spans="1:32" ht="22.5" customHeight="1" x14ac:dyDescent="0.25">
      <c r="A79" s="18">
        <v>73</v>
      </c>
      <c r="B79" s="25"/>
      <c r="C79" s="25"/>
      <c r="D79" s="20" t="s">
        <v>97</v>
      </c>
      <c r="E79" s="18" t="s">
        <v>130</v>
      </c>
      <c r="F79" s="18" t="s">
        <v>212</v>
      </c>
      <c r="G79" s="29">
        <v>11847.22</v>
      </c>
      <c r="H79" s="29">
        <v>10</v>
      </c>
      <c r="I79" s="29">
        <v>2</v>
      </c>
      <c r="J79" s="29">
        <v>7</v>
      </c>
      <c r="K79" s="29">
        <v>9</v>
      </c>
      <c r="L79" s="29">
        <v>9</v>
      </c>
      <c r="M79" s="29">
        <v>0</v>
      </c>
      <c r="N79" s="29">
        <f t="shared" si="11"/>
        <v>90</v>
      </c>
      <c r="O79" s="23">
        <v>11847.22</v>
      </c>
      <c r="P79" s="23">
        <v>11847.22</v>
      </c>
      <c r="Q79" s="29">
        <f t="shared" si="12"/>
        <v>100</v>
      </c>
      <c r="R79" s="23">
        <v>11847.220000000001</v>
      </c>
      <c r="S79" s="29">
        <f t="shared" si="13"/>
        <v>100.00000000000003</v>
      </c>
      <c r="T79" s="23">
        <f t="shared" si="14"/>
        <v>0</v>
      </c>
      <c r="U79" s="29">
        <f t="shared" si="15"/>
        <v>0</v>
      </c>
      <c r="V79" s="28">
        <v>0</v>
      </c>
      <c r="W79" s="28">
        <v>0</v>
      </c>
      <c r="X79" s="28">
        <v>0</v>
      </c>
      <c r="Y79" s="29">
        <f t="shared" si="16"/>
        <v>0</v>
      </c>
      <c r="Z79" s="29">
        <v>1033.78</v>
      </c>
      <c r="AA79" s="29">
        <v>1033.78</v>
      </c>
      <c r="AB79" s="29">
        <f t="shared" si="17"/>
        <v>100</v>
      </c>
      <c r="AC79" s="29">
        <v>0</v>
      </c>
      <c r="AD79" s="29">
        <f t="shared" si="20"/>
        <v>0</v>
      </c>
      <c r="AE79" s="29">
        <f t="shared" si="18"/>
        <v>1033.78</v>
      </c>
      <c r="AF79" s="29">
        <f t="shared" si="19"/>
        <v>100</v>
      </c>
    </row>
    <row r="80" spans="1:32" ht="22.5" customHeight="1" x14ac:dyDescent="0.25">
      <c r="A80" s="18">
        <v>74</v>
      </c>
      <c r="B80" s="25"/>
      <c r="C80" s="25"/>
      <c r="D80" s="20" t="s">
        <v>98</v>
      </c>
      <c r="E80" s="18" t="s">
        <v>121</v>
      </c>
      <c r="F80" s="18" t="s">
        <v>213</v>
      </c>
      <c r="G80" s="29">
        <v>5134.43</v>
      </c>
      <c r="H80" s="29">
        <v>6</v>
      </c>
      <c r="I80" s="29">
        <v>1</v>
      </c>
      <c r="J80" s="29">
        <v>5</v>
      </c>
      <c r="K80" s="29">
        <v>5</v>
      </c>
      <c r="L80" s="29">
        <v>5</v>
      </c>
      <c r="M80" s="29">
        <v>0</v>
      </c>
      <c r="N80" s="29">
        <f t="shared" si="11"/>
        <v>83.333333333333343</v>
      </c>
      <c r="O80" s="23">
        <v>5134.43</v>
      </c>
      <c r="P80" s="23">
        <v>5134.43</v>
      </c>
      <c r="Q80" s="29">
        <f t="shared" si="12"/>
        <v>100</v>
      </c>
      <c r="R80" s="23">
        <v>3195.79</v>
      </c>
      <c r="S80" s="29">
        <f t="shared" si="13"/>
        <v>62.242352120878067</v>
      </c>
      <c r="T80" s="23">
        <f t="shared" si="14"/>
        <v>1938.6400000000003</v>
      </c>
      <c r="U80" s="29">
        <f t="shared" si="15"/>
        <v>37.757647879121933</v>
      </c>
      <c r="V80" s="28">
        <v>0</v>
      </c>
      <c r="W80" s="28">
        <v>0</v>
      </c>
      <c r="X80" s="28">
        <v>0</v>
      </c>
      <c r="Y80" s="29">
        <f t="shared" si="16"/>
        <v>0</v>
      </c>
      <c r="Z80" s="29">
        <v>0</v>
      </c>
      <c r="AA80" s="29">
        <v>1938.6400000000003</v>
      </c>
      <c r="AB80" s="29">
        <f t="shared" si="17"/>
        <v>100</v>
      </c>
      <c r="AC80" s="29">
        <v>1938.64</v>
      </c>
      <c r="AD80" s="29">
        <f t="shared" si="20"/>
        <v>99.999999999999986</v>
      </c>
      <c r="AE80" s="29">
        <f t="shared" si="18"/>
        <v>0</v>
      </c>
      <c r="AF80" s="29">
        <f t="shared" si="19"/>
        <v>0</v>
      </c>
    </row>
    <row r="81" spans="1:32" ht="22.5" customHeight="1" x14ac:dyDescent="0.25">
      <c r="A81" s="18">
        <v>75</v>
      </c>
      <c r="B81" s="25"/>
      <c r="C81" s="25"/>
      <c r="D81" s="22" t="s">
        <v>119</v>
      </c>
      <c r="E81" s="18" t="s">
        <v>140</v>
      </c>
      <c r="F81" s="18" t="s">
        <v>234</v>
      </c>
      <c r="G81" s="29">
        <v>0</v>
      </c>
      <c r="H81" s="29">
        <v>1</v>
      </c>
      <c r="I81" s="29">
        <v>0</v>
      </c>
      <c r="J81" s="29">
        <v>1</v>
      </c>
      <c r="K81" s="29">
        <v>0</v>
      </c>
      <c r="L81" s="29">
        <v>0</v>
      </c>
      <c r="M81" s="29">
        <v>0</v>
      </c>
      <c r="N81" s="29">
        <f t="shared" si="11"/>
        <v>0</v>
      </c>
      <c r="O81" s="23">
        <v>0</v>
      </c>
      <c r="P81" s="23">
        <v>0</v>
      </c>
      <c r="Q81" s="29">
        <f t="shared" si="12"/>
        <v>0</v>
      </c>
      <c r="R81" s="23">
        <v>0</v>
      </c>
      <c r="S81" s="29">
        <f t="shared" si="13"/>
        <v>0</v>
      </c>
      <c r="T81" s="23">
        <f t="shared" si="14"/>
        <v>0</v>
      </c>
      <c r="U81" s="29">
        <f t="shared" si="15"/>
        <v>0</v>
      </c>
      <c r="V81" s="28">
        <v>0</v>
      </c>
      <c r="W81" s="28">
        <v>0</v>
      </c>
      <c r="X81" s="28">
        <v>0</v>
      </c>
      <c r="Y81" s="29">
        <f t="shared" si="16"/>
        <v>0</v>
      </c>
      <c r="Z81" s="29">
        <v>0</v>
      </c>
      <c r="AA81" s="29">
        <v>0</v>
      </c>
      <c r="AB81" s="29">
        <f t="shared" si="17"/>
        <v>0</v>
      </c>
      <c r="AC81" s="29">
        <v>0</v>
      </c>
      <c r="AD81" s="29">
        <f t="shared" si="20"/>
        <v>0</v>
      </c>
      <c r="AE81" s="29">
        <f t="shared" si="18"/>
        <v>0</v>
      </c>
      <c r="AF81" s="29">
        <f t="shared" si="19"/>
        <v>0</v>
      </c>
    </row>
    <row r="82" spans="1:32" ht="22.5" customHeight="1" x14ac:dyDescent="0.25">
      <c r="A82" s="18">
        <v>76</v>
      </c>
      <c r="B82" s="25"/>
      <c r="C82" s="25"/>
      <c r="D82" s="20" t="s">
        <v>99</v>
      </c>
      <c r="E82" s="18" t="s">
        <v>120</v>
      </c>
      <c r="F82" s="18" t="s">
        <v>214</v>
      </c>
      <c r="G82" s="29">
        <v>8327.77</v>
      </c>
      <c r="H82" s="29">
        <v>11</v>
      </c>
      <c r="I82" s="29">
        <v>3</v>
      </c>
      <c r="J82" s="29">
        <v>8</v>
      </c>
      <c r="K82" s="29">
        <v>9</v>
      </c>
      <c r="L82" s="29">
        <v>9</v>
      </c>
      <c r="M82" s="29">
        <v>0</v>
      </c>
      <c r="N82" s="29">
        <f t="shared" si="11"/>
        <v>81.818181818181827</v>
      </c>
      <c r="O82" s="23">
        <v>8327.77</v>
      </c>
      <c r="P82" s="23">
        <v>8327.77</v>
      </c>
      <c r="Q82" s="29">
        <f t="shared" si="12"/>
        <v>100</v>
      </c>
      <c r="R82" s="23">
        <v>8327.77</v>
      </c>
      <c r="S82" s="29">
        <f t="shared" si="13"/>
        <v>100</v>
      </c>
      <c r="T82" s="23">
        <f t="shared" si="14"/>
        <v>0</v>
      </c>
      <c r="U82" s="29">
        <f t="shared" si="15"/>
        <v>0</v>
      </c>
      <c r="V82" s="28">
        <v>0</v>
      </c>
      <c r="W82" s="28">
        <v>0</v>
      </c>
      <c r="X82" s="28">
        <v>0</v>
      </c>
      <c r="Y82" s="29">
        <f t="shared" si="16"/>
        <v>0</v>
      </c>
      <c r="Z82" s="29">
        <v>0</v>
      </c>
      <c r="AA82" s="29">
        <v>0</v>
      </c>
      <c r="AB82" s="29">
        <f t="shared" si="17"/>
        <v>0</v>
      </c>
      <c r="AC82" s="29">
        <v>0</v>
      </c>
      <c r="AD82" s="29">
        <f t="shared" si="20"/>
        <v>0</v>
      </c>
      <c r="AE82" s="29">
        <f t="shared" si="18"/>
        <v>0</v>
      </c>
      <c r="AF82" s="29">
        <f t="shared" si="19"/>
        <v>0</v>
      </c>
    </row>
    <row r="83" spans="1:32" ht="22.5" customHeight="1" x14ac:dyDescent="0.25">
      <c r="A83" s="18">
        <v>77</v>
      </c>
      <c r="B83" s="25"/>
      <c r="C83" s="25"/>
      <c r="D83" s="20" t="s">
        <v>100</v>
      </c>
      <c r="E83" s="18" t="s">
        <v>124</v>
      </c>
      <c r="F83" s="18" t="s">
        <v>215</v>
      </c>
      <c r="G83" s="29">
        <v>9950.94</v>
      </c>
      <c r="H83" s="29">
        <v>15</v>
      </c>
      <c r="I83" s="29">
        <v>5</v>
      </c>
      <c r="J83" s="29">
        <v>9</v>
      </c>
      <c r="K83" s="29">
        <v>10</v>
      </c>
      <c r="L83" s="29">
        <v>10</v>
      </c>
      <c r="M83" s="29">
        <v>0</v>
      </c>
      <c r="N83" s="29">
        <f t="shared" si="11"/>
        <v>66.666666666666657</v>
      </c>
      <c r="O83" s="23">
        <v>9950.94</v>
      </c>
      <c r="P83" s="23">
        <v>9950.94</v>
      </c>
      <c r="Q83" s="29">
        <f t="shared" si="12"/>
        <v>100</v>
      </c>
      <c r="R83" s="23">
        <v>9859.59</v>
      </c>
      <c r="S83" s="29">
        <f t="shared" si="13"/>
        <v>99.081996273718858</v>
      </c>
      <c r="T83" s="23">
        <f t="shared" si="14"/>
        <v>91.350000000000364</v>
      </c>
      <c r="U83" s="29">
        <f t="shared" si="15"/>
        <v>0.91800372628113891</v>
      </c>
      <c r="V83" s="28">
        <v>0</v>
      </c>
      <c r="W83" s="28">
        <v>0</v>
      </c>
      <c r="X83" s="28">
        <v>0</v>
      </c>
      <c r="Y83" s="29">
        <f t="shared" si="16"/>
        <v>0</v>
      </c>
      <c r="Z83" s="29">
        <v>0</v>
      </c>
      <c r="AA83" s="29">
        <v>91.350000000000364</v>
      </c>
      <c r="AB83" s="29">
        <f t="shared" si="17"/>
        <v>100</v>
      </c>
      <c r="AC83" s="29">
        <v>0</v>
      </c>
      <c r="AD83" s="29">
        <f t="shared" si="20"/>
        <v>0</v>
      </c>
      <c r="AE83" s="29">
        <f t="shared" si="18"/>
        <v>91.350000000000364</v>
      </c>
      <c r="AF83" s="29">
        <f t="shared" si="19"/>
        <v>100</v>
      </c>
    </row>
    <row r="84" spans="1:32" ht="22.5" customHeight="1" x14ac:dyDescent="0.25">
      <c r="A84" s="18">
        <v>78</v>
      </c>
      <c r="B84" s="25"/>
      <c r="C84" s="25"/>
      <c r="D84" s="20" t="s">
        <v>101</v>
      </c>
      <c r="E84" s="18" t="s">
        <v>124</v>
      </c>
      <c r="F84" s="18" t="s">
        <v>216</v>
      </c>
      <c r="G84" s="29">
        <v>26626.03</v>
      </c>
      <c r="H84" s="29">
        <v>25</v>
      </c>
      <c r="I84" s="29">
        <v>7</v>
      </c>
      <c r="J84" s="29">
        <v>16</v>
      </c>
      <c r="K84" s="29">
        <v>24</v>
      </c>
      <c r="L84" s="29">
        <v>24</v>
      </c>
      <c r="M84" s="29">
        <v>0</v>
      </c>
      <c r="N84" s="29">
        <f t="shared" si="11"/>
        <v>96</v>
      </c>
      <c r="O84" s="23">
        <v>26626.03</v>
      </c>
      <c r="P84" s="23">
        <v>26626.03</v>
      </c>
      <c r="Q84" s="29">
        <f t="shared" si="12"/>
        <v>100</v>
      </c>
      <c r="R84" s="23">
        <v>18782.61</v>
      </c>
      <c r="S84" s="29">
        <f t="shared" si="13"/>
        <v>70.542285124744481</v>
      </c>
      <c r="T84" s="23">
        <f t="shared" si="14"/>
        <v>7843.4199999999983</v>
      </c>
      <c r="U84" s="29">
        <f t="shared" si="15"/>
        <v>29.457714875255526</v>
      </c>
      <c r="V84" s="28">
        <v>0</v>
      </c>
      <c r="W84" s="28">
        <v>0</v>
      </c>
      <c r="X84" s="28">
        <v>0</v>
      </c>
      <c r="Y84" s="29">
        <f t="shared" si="16"/>
        <v>0</v>
      </c>
      <c r="Z84" s="29">
        <v>5233.2199999999993</v>
      </c>
      <c r="AA84" s="29">
        <v>13076.639999999998</v>
      </c>
      <c r="AB84" s="29">
        <f t="shared" si="17"/>
        <v>100</v>
      </c>
      <c r="AC84" s="29">
        <v>13076.64</v>
      </c>
      <c r="AD84" s="29">
        <f t="shared" si="20"/>
        <v>100.00000000000003</v>
      </c>
      <c r="AE84" s="29">
        <f t="shared" si="18"/>
        <v>0</v>
      </c>
      <c r="AF84" s="29">
        <f t="shared" si="19"/>
        <v>0</v>
      </c>
    </row>
    <row r="85" spans="1:32" ht="22.5" customHeight="1" x14ac:dyDescent="0.25">
      <c r="A85" s="18">
        <v>79</v>
      </c>
      <c r="B85" s="25"/>
      <c r="C85" s="25"/>
      <c r="D85" s="20" t="s">
        <v>102</v>
      </c>
      <c r="E85" s="18" t="s">
        <v>136</v>
      </c>
      <c r="F85" s="18" t="s">
        <v>217</v>
      </c>
      <c r="G85" s="29">
        <v>18975.900000000001</v>
      </c>
      <c r="H85" s="29">
        <v>14</v>
      </c>
      <c r="I85" s="29">
        <v>6</v>
      </c>
      <c r="J85" s="29">
        <v>8</v>
      </c>
      <c r="K85" s="29">
        <v>11</v>
      </c>
      <c r="L85" s="29">
        <v>11</v>
      </c>
      <c r="M85" s="29">
        <v>0</v>
      </c>
      <c r="N85" s="29">
        <f t="shared" si="11"/>
        <v>78.571428571428569</v>
      </c>
      <c r="O85" s="23">
        <v>18975.900000000001</v>
      </c>
      <c r="P85" s="23">
        <v>18975.900000000001</v>
      </c>
      <c r="Q85" s="29">
        <f t="shared" si="12"/>
        <v>100</v>
      </c>
      <c r="R85" s="23">
        <v>18975.900000000001</v>
      </c>
      <c r="S85" s="29">
        <f t="shared" si="13"/>
        <v>100</v>
      </c>
      <c r="T85" s="23">
        <f t="shared" si="14"/>
        <v>0</v>
      </c>
      <c r="U85" s="29">
        <f t="shared" si="15"/>
        <v>0</v>
      </c>
      <c r="V85" s="28">
        <v>0</v>
      </c>
      <c r="W85" s="28">
        <v>0</v>
      </c>
      <c r="X85" s="28">
        <v>0</v>
      </c>
      <c r="Y85" s="29">
        <f t="shared" si="16"/>
        <v>0</v>
      </c>
      <c r="Z85" s="29">
        <v>0</v>
      </c>
      <c r="AA85" s="29">
        <v>0</v>
      </c>
      <c r="AB85" s="29">
        <f t="shared" si="17"/>
        <v>0</v>
      </c>
      <c r="AC85" s="29">
        <v>0</v>
      </c>
      <c r="AD85" s="29">
        <f t="shared" si="20"/>
        <v>0</v>
      </c>
      <c r="AE85" s="29">
        <f t="shared" si="18"/>
        <v>0</v>
      </c>
      <c r="AF85" s="29">
        <f t="shared" si="19"/>
        <v>0</v>
      </c>
    </row>
    <row r="86" spans="1:32" ht="22.5" customHeight="1" x14ac:dyDescent="0.25">
      <c r="A86" s="18">
        <v>80</v>
      </c>
      <c r="B86" s="25"/>
      <c r="C86" s="25"/>
      <c r="D86" s="20" t="s">
        <v>103</v>
      </c>
      <c r="E86" s="18" t="s">
        <v>136</v>
      </c>
      <c r="F86" s="18" t="s">
        <v>218</v>
      </c>
      <c r="G86" s="29">
        <v>9699.93</v>
      </c>
      <c r="H86" s="29">
        <v>12</v>
      </c>
      <c r="I86" s="29">
        <v>5</v>
      </c>
      <c r="J86" s="29">
        <v>7</v>
      </c>
      <c r="K86" s="29">
        <v>11</v>
      </c>
      <c r="L86" s="29">
        <v>11</v>
      </c>
      <c r="M86" s="29">
        <v>0</v>
      </c>
      <c r="N86" s="29">
        <f t="shared" si="11"/>
        <v>91.666666666666657</v>
      </c>
      <c r="O86" s="23">
        <v>9699.93</v>
      </c>
      <c r="P86" s="23">
        <v>9699.93</v>
      </c>
      <c r="Q86" s="29">
        <f t="shared" si="12"/>
        <v>100</v>
      </c>
      <c r="R86" s="23">
        <v>8884.84</v>
      </c>
      <c r="S86" s="29">
        <f t="shared" si="13"/>
        <v>91.596949668708945</v>
      </c>
      <c r="T86" s="23">
        <f t="shared" si="14"/>
        <v>815.09000000000015</v>
      </c>
      <c r="U86" s="29">
        <f t="shared" si="15"/>
        <v>8.4030503312910518</v>
      </c>
      <c r="V86" s="28">
        <v>0</v>
      </c>
      <c r="W86" s="28">
        <v>0</v>
      </c>
      <c r="X86" s="28">
        <v>0</v>
      </c>
      <c r="Y86" s="29">
        <f t="shared" si="16"/>
        <v>0</v>
      </c>
      <c r="Z86" s="29">
        <v>0</v>
      </c>
      <c r="AA86" s="29">
        <v>815.09000000000015</v>
      </c>
      <c r="AB86" s="29">
        <f t="shared" si="17"/>
        <v>100</v>
      </c>
      <c r="AC86" s="29">
        <v>815.09</v>
      </c>
      <c r="AD86" s="29">
        <f t="shared" si="20"/>
        <v>99.999999999999986</v>
      </c>
      <c r="AE86" s="29">
        <f t="shared" si="18"/>
        <v>0</v>
      </c>
      <c r="AF86" s="29">
        <f t="shared" si="19"/>
        <v>0</v>
      </c>
    </row>
    <row r="87" spans="1:32" ht="22.5" customHeight="1" x14ac:dyDescent="0.25">
      <c r="A87" s="18">
        <v>81</v>
      </c>
      <c r="B87" s="25"/>
      <c r="C87" s="25"/>
      <c r="D87" s="20" t="s">
        <v>104</v>
      </c>
      <c r="E87" s="18" t="s">
        <v>125</v>
      </c>
      <c r="F87" s="18" t="s">
        <v>219</v>
      </c>
      <c r="G87" s="29">
        <v>10040.950000000001</v>
      </c>
      <c r="H87" s="29">
        <v>12</v>
      </c>
      <c r="I87" s="29">
        <v>4</v>
      </c>
      <c r="J87" s="29">
        <v>8</v>
      </c>
      <c r="K87" s="29">
        <v>10</v>
      </c>
      <c r="L87" s="29">
        <v>10</v>
      </c>
      <c r="M87" s="29">
        <v>0</v>
      </c>
      <c r="N87" s="29">
        <f t="shared" si="11"/>
        <v>83.333333333333343</v>
      </c>
      <c r="O87" s="23">
        <v>10040.950000000001</v>
      </c>
      <c r="P87" s="23">
        <v>10040.950000000001</v>
      </c>
      <c r="Q87" s="29">
        <f t="shared" si="12"/>
        <v>100</v>
      </c>
      <c r="R87" s="23">
        <v>215.07</v>
      </c>
      <c r="S87" s="29">
        <f t="shared" si="13"/>
        <v>2.1419288015576212</v>
      </c>
      <c r="T87" s="23">
        <f t="shared" si="14"/>
        <v>9825.880000000001</v>
      </c>
      <c r="U87" s="29">
        <f t="shared" si="15"/>
        <v>97.858071198442389</v>
      </c>
      <c r="V87" s="28">
        <v>0</v>
      </c>
      <c r="W87" s="28">
        <v>0</v>
      </c>
      <c r="X87" s="28">
        <v>0</v>
      </c>
      <c r="Y87" s="29">
        <f t="shared" si="16"/>
        <v>0</v>
      </c>
      <c r="Z87" s="29">
        <v>1166.69</v>
      </c>
      <c r="AA87" s="29">
        <v>10992.570000000002</v>
      </c>
      <c r="AB87" s="29">
        <f>IF(((Z87+T87))=0,0,AA87/(Z87+T87)*100)</f>
        <v>100</v>
      </c>
      <c r="AC87" s="29">
        <v>9825.8799999999992</v>
      </c>
      <c r="AD87" s="29">
        <f t="shared" si="20"/>
        <v>89.386558375338964</v>
      </c>
      <c r="AE87" s="29">
        <f t="shared" si="18"/>
        <v>1166.6900000000023</v>
      </c>
      <c r="AF87" s="29">
        <f t="shared" si="19"/>
        <v>10.613441624661041</v>
      </c>
    </row>
    <row r="88" spans="1:32" ht="22.5" customHeight="1" x14ac:dyDescent="0.25">
      <c r="A88" s="18">
        <v>82</v>
      </c>
      <c r="B88" s="25"/>
      <c r="C88" s="25"/>
      <c r="D88" s="20" t="s">
        <v>105</v>
      </c>
      <c r="E88" s="18" t="s">
        <v>124</v>
      </c>
      <c r="F88" s="18" t="s">
        <v>220</v>
      </c>
      <c r="G88" s="29">
        <v>25458.53</v>
      </c>
      <c r="H88" s="29">
        <v>34</v>
      </c>
      <c r="I88" s="29">
        <v>6</v>
      </c>
      <c r="J88" s="29">
        <v>28</v>
      </c>
      <c r="K88" s="29">
        <v>24</v>
      </c>
      <c r="L88" s="29">
        <v>24</v>
      </c>
      <c r="M88" s="29">
        <v>0</v>
      </c>
      <c r="N88" s="29">
        <f t="shared" si="11"/>
        <v>70.588235294117652</v>
      </c>
      <c r="O88" s="23">
        <v>25458.53</v>
      </c>
      <c r="P88" s="23">
        <v>25458.53</v>
      </c>
      <c r="Q88" s="29">
        <f t="shared" si="12"/>
        <v>100</v>
      </c>
      <c r="R88" s="23">
        <v>25458.53</v>
      </c>
      <c r="S88" s="29">
        <f t="shared" si="13"/>
        <v>100</v>
      </c>
      <c r="T88" s="23">
        <f t="shared" si="14"/>
        <v>0</v>
      </c>
      <c r="U88" s="29">
        <f t="shared" si="15"/>
        <v>0</v>
      </c>
      <c r="V88" s="28">
        <v>0</v>
      </c>
      <c r="W88" s="28">
        <v>0</v>
      </c>
      <c r="X88" s="28">
        <v>0</v>
      </c>
      <c r="Y88" s="29">
        <f t="shared" si="16"/>
        <v>0</v>
      </c>
      <c r="Z88" s="29">
        <v>0</v>
      </c>
      <c r="AA88" s="29">
        <v>0</v>
      </c>
      <c r="AB88" s="29">
        <f t="shared" ref="AB88:AB98" si="21">IF(((Z88+T88))=0,0,AA88/(Z88+T88)*100)</f>
        <v>0</v>
      </c>
      <c r="AC88" s="29">
        <v>0</v>
      </c>
      <c r="AD88" s="29">
        <f t="shared" si="20"/>
        <v>0</v>
      </c>
      <c r="AE88" s="29">
        <f t="shared" si="18"/>
        <v>0</v>
      </c>
      <c r="AF88" s="29">
        <f t="shared" si="19"/>
        <v>0</v>
      </c>
    </row>
    <row r="89" spans="1:32" ht="22.5" customHeight="1" x14ac:dyDescent="0.25">
      <c r="A89" s="18">
        <v>83</v>
      </c>
      <c r="B89" s="25"/>
      <c r="C89" s="25"/>
      <c r="D89" s="20" t="s">
        <v>106</v>
      </c>
      <c r="E89" s="18" t="s">
        <v>125</v>
      </c>
      <c r="F89" s="18" t="s">
        <v>221</v>
      </c>
      <c r="G89" s="29">
        <v>21681.89</v>
      </c>
      <c r="H89" s="29">
        <v>22</v>
      </c>
      <c r="I89" s="29">
        <v>5</v>
      </c>
      <c r="J89" s="29">
        <v>15</v>
      </c>
      <c r="K89" s="29">
        <v>16</v>
      </c>
      <c r="L89" s="29">
        <v>16</v>
      </c>
      <c r="M89" s="29">
        <v>0</v>
      </c>
      <c r="N89" s="29">
        <f t="shared" si="11"/>
        <v>72.727272727272734</v>
      </c>
      <c r="O89" s="23">
        <v>21681.89</v>
      </c>
      <c r="P89" s="23">
        <v>21681.89</v>
      </c>
      <c r="Q89" s="29">
        <f t="shared" si="12"/>
        <v>100</v>
      </c>
      <c r="R89" s="23">
        <v>20765.34</v>
      </c>
      <c r="S89" s="29">
        <f t="shared" si="13"/>
        <v>95.772739369123272</v>
      </c>
      <c r="T89" s="23">
        <f t="shared" si="14"/>
        <v>916.54999999999927</v>
      </c>
      <c r="U89" s="29">
        <f t="shared" si="15"/>
        <v>4.2272606308767324</v>
      </c>
      <c r="V89" s="28">
        <v>0</v>
      </c>
      <c r="W89" s="28">
        <v>0</v>
      </c>
      <c r="X89" s="28">
        <v>0</v>
      </c>
      <c r="Y89" s="29">
        <f t="shared" si="16"/>
        <v>0</v>
      </c>
      <c r="Z89" s="29">
        <v>0</v>
      </c>
      <c r="AA89" s="29">
        <v>916.54999999999927</v>
      </c>
      <c r="AB89" s="29">
        <f t="shared" si="21"/>
        <v>100</v>
      </c>
      <c r="AC89" s="29">
        <v>916.55</v>
      </c>
      <c r="AD89" s="29">
        <f t="shared" si="20"/>
        <v>100.00000000000007</v>
      </c>
      <c r="AE89" s="29">
        <f t="shared" si="18"/>
        <v>0</v>
      </c>
      <c r="AF89" s="29">
        <f t="shared" si="19"/>
        <v>0</v>
      </c>
    </row>
    <row r="90" spans="1:32" ht="22.5" customHeight="1" x14ac:dyDescent="0.25">
      <c r="A90" s="18">
        <v>84</v>
      </c>
      <c r="B90" s="25"/>
      <c r="C90" s="25"/>
      <c r="D90" s="20" t="s">
        <v>107</v>
      </c>
      <c r="E90" s="18" t="s">
        <v>130</v>
      </c>
      <c r="F90" s="18" t="s">
        <v>222</v>
      </c>
      <c r="G90" s="29">
        <v>25734.73</v>
      </c>
      <c r="H90" s="29">
        <v>15</v>
      </c>
      <c r="I90" s="29">
        <v>0</v>
      </c>
      <c r="J90" s="29">
        <v>15</v>
      </c>
      <c r="K90" s="29">
        <v>12</v>
      </c>
      <c r="L90" s="29">
        <v>12</v>
      </c>
      <c r="M90" s="29">
        <v>0</v>
      </c>
      <c r="N90" s="29">
        <f t="shared" si="11"/>
        <v>80</v>
      </c>
      <c r="O90" s="23">
        <v>25734.73</v>
      </c>
      <c r="P90" s="23">
        <v>25734.73</v>
      </c>
      <c r="Q90" s="29">
        <f t="shared" si="12"/>
        <v>100</v>
      </c>
      <c r="R90" s="23">
        <v>25734.729999999996</v>
      </c>
      <c r="S90" s="29">
        <f t="shared" si="13"/>
        <v>99.999999999999986</v>
      </c>
      <c r="T90" s="23">
        <f t="shared" si="14"/>
        <v>0</v>
      </c>
      <c r="U90" s="29">
        <f t="shared" si="15"/>
        <v>0</v>
      </c>
      <c r="V90" s="28">
        <v>0</v>
      </c>
      <c r="W90" s="28">
        <v>0</v>
      </c>
      <c r="X90" s="28">
        <v>0</v>
      </c>
      <c r="Y90" s="29">
        <f t="shared" si="16"/>
        <v>0</v>
      </c>
      <c r="Z90" s="29">
        <v>0</v>
      </c>
      <c r="AA90" s="29">
        <v>0</v>
      </c>
      <c r="AB90" s="29">
        <f t="shared" si="21"/>
        <v>0</v>
      </c>
      <c r="AC90" s="29">
        <v>0</v>
      </c>
      <c r="AD90" s="29">
        <f t="shared" si="20"/>
        <v>0</v>
      </c>
      <c r="AE90" s="29">
        <f t="shared" si="18"/>
        <v>0</v>
      </c>
      <c r="AF90" s="29">
        <f t="shared" si="19"/>
        <v>0</v>
      </c>
    </row>
    <row r="91" spans="1:32" ht="22.5" customHeight="1" x14ac:dyDescent="0.25">
      <c r="A91" s="18">
        <v>85</v>
      </c>
      <c r="B91" s="25"/>
      <c r="C91" s="25"/>
      <c r="D91" s="20" t="s">
        <v>108</v>
      </c>
      <c r="E91" s="18" t="s">
        <v>125</v>
      </c>
      <c r="F91" s="18" t="s">
        <v>223</v>
      </c>
      <c r="G91" s="29">
        <v>9574.32</v>
      </c>
      <c r="H91" s="29">
        <v>19</v>
      </c>
      <c r="I91" s="29">
        <v>3</v>
      </c>
      <c r="J91" s="29">
        <v>16</v>
      </c>
      <c r="K91" s="29">
        <v>13</v>
      </c>
      <c r="L91" s="29">
        <v>13</v>
      </c>
      <c r="M91" s="29">
        <v>0</v>
      </c>
      <c r="N91" s="29">
        <f t="shared" si="11"/>
        <v>68.421052631578945</v>
      </c>
      <c r="O91" s="23">
        <v>9574.32</v>
      </c>
      <c r="P91" s="23">
        <v>9574.32</v>
      </c>
      <c r="Q91" s="29">
        <f t="shared" si="12"/>
        <v>100</v>
      </c>
      <c r="R91" s="23">
        <v>9574.32</v>
      </c>
      <c r="S91" s="29">
        <f t="shared" si="13"/>
        <v>100</v>
      </c>
      <c r="T91" s="23">
        <f t="shared" si="14"/>
        <v>0</v>
      </c>
      <c r="U91" s="29">
        <f t="shared" si="15"/>
        <v>0</v>
      </c>
      <c r="V91" s="28">
        <v>0</v>
      </c>
      <c r="W91" s="28">
        <v>0</v>
      </c>
      <c r="X91" s="28">
        <v>0</v>
      </c>
      <c r="Y91" s="29">
        <f t="shared" si="16"/>
        <v>0</v>
      </c>
      <c r="Z91" s="29">
        <v>0</v>
      </c>
      <c r="AA91" s="29">
        <v>0</v>
      </c>
      <c r="AB91" s="29">
        <f t="shared" si="21"/>
        <v>0</v>
      </c>
      <c r="AC91" s="29">
        <v>0</v>
      </c>
      <c r="AD91" s="29">
        <f t="shared" si="20"/>
        <v>0</v>
      </c>
      <c r="AE91" s="29">
        <f t="shared" si="18"/>
        <v>0</v>
      </c>
      <c r="AF91" s="29">
        <f t="shared" si="19"/>
        <v>0</v>
      </c>
    </row>
    <row r="92" spans="1:32" ht="22.5" customHeight="1" x14ac:dyDescent="0.25">
      <c r="A92" s="18">
        <v>86</v>
      </c>
      <c r="B92" s="25"/>
      <c r="C92" s="25"/>
      <c r="D92" s="20" t="s">
        <v>109</v>
      </c>
      <c r="E92" s="18" t="s">
        <v>124</v>
      </c>
      <c r="F92" s="18" t="s">
        <v>224</v>
      </c>
      <c r="G92" s="29">
        <v>16538.98</v>
      </c>
      <c r="H92" s="29">
        <v>19</v>
      </c>
      <c r="I92" s="29">
        <v>2</v>
      </c>
      <c r="J92" s="29">
        <v>15</v>
      </c>
      <c r="K92" s="29">
        <v>17</v>
      </c>
      <c r="L92" s="29">
        <v>17</v>
      </c>
      <c r="M92" s="29">
        <v>0</v>
      </c>
      <c r="N92" s="29">
        <f t="shared" si="11"/>
        <v>89.473684210526315</v>
      </c>
      <c r="O92" s="23">
        <v>16538.98</v>
      </c>
      <c r="P92" s="23">
        <v>16538.98</v>
      </c>
      <c r="Q92" s="29">
        <f t="shared" si="12"/>
        <v>100</v>
      </c>
      <c r="R92" s="23">
        <v>16538.98</v>
      </c>
      <c r="S92" s="29">
        <f t="shared" si="13"/>
        <v>100</v>
      </c>
      <c r="T92" s="23">
        <f t="shared" si="14"/>
        <v>0</v>
      </c>
      <c r="U92" s="29">
        <f t="shared" si="15"/>
        <v>0</v>
      </c>
      <c r="V92" s="28">
        <v>0</v>
      </c>
      <c r="W92" s="28">
        <v>0</v>
      </c>
      <c r="X92" s="28">
        <v>0</v>
      </c>
      <c r="Y92" s="29">
        <f t="shared" si="16"/>
        <v>0</v>
      </c>
      <c r="Z92" s="29">
        <v>9018.09</v>
      </c>
      <c r="AA92" s="29">
        <v>9018.09</v>
      </c>
      <c r="AB92" s="29">
        <f t="shared" si="21"/>
        <v>100</v>
      </c>
      <c r="AC92" s="29">
        <v>2140.4699999999998</v>
      </c>
      <c r="AD92" s="29">
        <f t="shared" si="20"/>
        <v>23.735292062953462</v>
      </c>
      <c r="AE92" s="29">
        <f t="shared" si="18"/>
        <v>6877.6200000000008</v>
      </c>
      <c r="AF92" s="29">
        <f t="shared" si="19"/>
        <v>76.264707937046538</v>
      </c>
    </row>
    <row r="93" spans="1:32" ht="22.5" customHeight="1" x14ac:dyDescent="0.25">
      <c r="A93" s="18">
        <v>87</v>
      </c>
      <c r="B93" s="25"/>
      <c r="C93" s="25"/>
      <c r="D93" s="20" t="s">
        <v>110</v>
      </c>
      <c r="E93" s="18" t="s">
        <v>124</v>
      </c>
      <c r="F93" s="18" t="s">
        <v>225</v>
      </c>
      <c r="G93" s="29">
        <v>5909.3700000000008</v>
      </c>
      <c r="H93" s="29">
        <v>11</v>
      </c>
      <c r="I93" s="29">
        <v>2</v>
      </c>
      <c r="J93" s="29">
        <v>8</v>
      </c>
      <c r="K93" s="29">
        <v>8</v>
      </c>
      <c r="L93" s="29">
        <v>8</v>
      </c>
      <c r="M93" s="29">
        <v>0</v>
      </c>
      <c r="N93" s="29">
        <f t="shared" si="11"/>
        <v>72.727272727272734</v>
      </c>
      <c r="O93" s="23">
        <v>5909.3700000000008</v>
      </c>
      <c r="P93" s="23">
        <v>5909.3700000000008</v>
      </c>
      <c r="Q93" s="29">
        <f t="shared" si="12"/>
        <v>100</v>
      </c>
      <c r="R93" s="23">
        <v>5909.3700000000008</v>
      </c>
      <c r="S93" s="29">
        <f t="shared" si="13"/>
        <v>100</v>
      </c>
      <c r="T93" s="23">
        <f t="shared" si="14"/>
        <v>0</v>
      </c>
      <c r="U93" s="29">
        <f t="shared" si="15"/>
        <v>0</v>
      </c>
      <c r="V93" s="28">
        <v>0</v>
      </c>
      <c r="W93" s="28">
        <v>0</v>
      </c>
      <c r="X93" s="28">
        <v>0</v>
      </c>
      <c r="Y93" s="29">
        <f t="shared" si="16"/>
        <v>0</v>
      </c>
      <c r="Z93" s="29">
        <v>0</v>
      </c>
      <c r="AA93" s="29">
        <v>0</v>
      </c>
      <c r="AB93" s="29">
        <f t="shared" si="21"/>
        <v>0</v>
      </c>
      <c r="AC93" s="29">
        <v>0</v>
      </c>
      <c r="AD93" s="29">
        <f t="shared" si="20"/>
        <v>0</v>
      </c>
      <c r="AE93" s="29">
        <f t="shared" si="18"/>
        <v>0</v>
      </c>
      <c r="AF93" s="29">
        <f t="shared" si="19"/>
        <v>0</v>
      </c>
    </row>
    <row r="94" spans="1:32" ht="22.5" customHeight="1" x14ac:dyDescent="0.25">
      <c r="A94" s="18">
        <v>88</v>
      </c>
      <c r="B94" s="25"/>
      <c r="C94" s="25"/>
      <c r="D94" s="20" t="s">
        <v>111</v>
      </c>
      <c r="E94" s="18" t="s">
        <v>141</v>
      </c>
      <c r="F94" s="18" t="s">
        <v>226</v>
      </c>
      <c r="G94" s="29">
        <v>38782.550000000003</v>
      </c>
      <c r="H94" s="29">
        <v>34</v>
      </c>
      <c r="I94" s="29">
        <v>5</v>
      </c>
      <c r="J94" s="29">
        <v>28</v>
      </c>
      <c r="K94" s="29">
        <v>28</v>
      </c>
      <c r="L94" s="29">
        <v>28</v>
      </c>
      <c r="M94" s="29">
        <v>0</v>
      </c>
      <c r="N94" s="29">
        <f t="shared" si="11"/>
        <v>82.35294117647058</v>
      </c>
      <c r="O94" s="23">
        <v>38782.550000000003</v>
      </c>
      <c r="P94" s="23">
        <v>38782.550000000003</v>
      </c>
      <c r="Q94" s="29">
        <f t="shared" si="12"/>
        <v>100</v>
      </c>
      <c r="R94" s="23">
        <v>38782.549999999996</v>
      </c>
      <c r="S94" s="29">
        <f t="shared" si="13"/>
        <v>99.999999999999972</v>
      </c>
      <c r="T94" s="23">
        <f t="shared" si="14"/>
        <v>0</v>
      </c>
      <c r="U94" s="29">
        <f t="shared" si="15"/>
        <v>0</v>
      </c>
      <c r="V94" s="28">
        <v>0</v>
      </c>
      <c r="W94" s="28">
        <v>0</v>
      </c>
      <c r="X94" s="28">
        <v>0</v>
      </c>
      <c r="Y94" s="29">
        <f t="shared" si="16"/>
        <v>0</v>
      </c>
      <c r="Z94" s="29">
        <v>1206.3699999999999</v>
      </c>
      <c r="AA94" s="29">
        <v>1206.3699999999999</v>
      </c>
      <c r="AB94" s="29">
        <f t="shared" si="21"/>
        <v>100</v>
      </c>
      <c r="AC94" s="29">
        <v>0</v>
      </c>
      <c r="AD94" s="29">
        <f t="shared" si="20"/>
        <v>0</v>
      </c>
      <c r="AE94" s="29">
        <f t="shared" si="18"/>
        <v>1206.3699999999999</v>
      </c>
      <c r="AF94" s="29">
        <f t="shared" si="19"/>
        <v>100</v>
      </c>
    </row>
    <row r="95" spans="1:32" ht="22.5" customHeight="1" x14ac:dyDescent="0.25">
      <c r="A95" s="18">
        <v>89</v>
      </c>
      <c r="B95" s="25"/>
      <c r="C95" s="25"/>
      <c r="D95" s="20" t="s">
        <v>112</v>
      </c>
      <c r="E95" s="18" t="s">
        <v>125</v>
      </c>
      <c r="F95" s="18" t="s">
        <v>227</v>
      </c>
      <c r="G95" s="29">
        <v>19710.68</v>
      </c>
      <c r="H95" s="29">
        <v>25</v>
      </c>
      <c r="I95" s="29">
        <v>6</v>
      </c>
      <c r="J95" s="29">
        <v>19</v>
      </c>
      <c r="K95" s="29">
        <v>20</v>
      </c>
      <c r="L95" s="29">
        <v>20</v>
      </c>
      <c r="M95" s="29">
        <v>0</v>
      </c>
      <c r="N95" s="29">
        <f t="shared" si="11"/>
        <v>80</v>
      </c>
      <c r="O95" s="23">
        <v>19710.68</v>
      </c>
      <c r="P95" s="23">
        <v>19710.68</v>
      </c>
      <c r="Q95" s="29">
        <f t="shared" si="12"/>
        <v>100</v>
      </c>
      <c r="R95" s="23">
        <v>18157.73</v>
      </c>
      <c r="S95" s="29">
        <f t="shared" si="13"/>
        <v>92.121276384173441</v>
      </c>
      <c r="T95" s="23">
        <f t="shared" si="14"/>
        <v>1552.9500000000007</v>
      </c>
      <c r="U95" s="29">
        <f t="shared" si="15"/>
        <v>7.8787236158265506</v>
      </c>
      <c r="V95" s="28">
        <v>0</v>
      </c>
      <c r="W95" s="28">
        <v>0</v>
      </c>
      <c r="X95" s="28">
        <v>0</v>
      </c>
      <c r="Y95" s="29">
        <f t="shared" si="16"/>
        <v>0</v>
      </c>
      <c r="Z95" s="29">
        <v>243.6</v>
      </c>
      <c r="AA95" s="29">
        <v>1796.5500000000006</v>
      </c>
      <c r="AB95" s="29">
        <f t="shared" si="21"/>
        <v>100</v>
      </c>
      <c r="AC95" s="29">
        <v>1552.95</v>
      </c>
      <c r="AD95" s="29">
        <f t="shared" si="20"/>
        <v>86.44067796610166</v>
      </c>
      <c r="AE95" s="29">
        <f t="shared" si="18"/>
        <v>243.60000000000059</v>
      </c>
      <c r="AF95" s="29">
        <f t="shared" si="19"/>
        <v>13.559322033898333</v>
      </c>
    </row>
    <row r="96" spans="1:32" ht="22.5" customHeight="1" x14ac:dyDescent="0.25">
      <c r="A96" s="18">
        <v>90</v>
      </c>
      <c r="B96" s="25"/>
      <c r="C96" s="25"/>
      <c r="D96" s="20" t="s">
        <v>113</v>
      </c>
      <c r="E96" s="18" t="s">
        <v>125</v>
      </c>
      <c r="F96" s="18" t="s">
        <v>228</v>
      </c>
      <c r="G96" s="29">
        <v>21391.43</v>
      </c>
      <c r="H96" s="29">
        <v>23</v>
      </c>
      <c r="I96" s="29">
        <v>5</v>
      </c>
      <c r="J96" s="29">
        <v>18</v>
      </c>
      <c r="K96" s="29">
        <v>18</v>
      </c>
      <c r="L96" s="29">
        <v>18</v>
      </c>
      <c r="M96" s="29">
        <v>0</v>
      </c>
      <c r="N96" s="29">
        <f t="shared" si="11"/>
        <v>78.260869565217391</v>
      </c>
      <c r="O96" s="23">
        <v>21391.43</v>
      </c>
      <c r="P96" s="23">
        <v>21391.43</v>
      </c>
      <c r="Q96" s="29">
        <f t="shared" si="12"/>
        <v>100</v>
      </c>
      <c r="R96" s="23">
        <v>21391.43</v>
      </c>
      <c r="S96" s="29">
        <f t="shared" si="13"/>
        <v>100</v>
      </c>
      <c r="T96" s="23">
        <f t="shared" si="14"/>
        <v>0</v>
      </c>
      <c r="U96" s="29">
        <f t="shared" si="15"/>
        <v>0</v>
      </c>
      <c r="V96" s="28">
        <v>0</v>
      </c>
      <c r="W96" s="28">
        <v>0</v>
      </c>
      <c r="X96" s="28">
        <v>0</v>
      </c>
      <c r="Y96" s="29">
        <f t="shared" si="16"/>
        <v>0</v>
      </c>
      <c r="Z96" s="29">
        <v>0</v>
      </c>
      <c r="AA96" s="29">
        <v>0</v>
      </c>
      <c r="AB96" s="29">
        <f t="shared" si="21"/>
        <v>0</v>
      </c>
      <c r="AC96" s="29">
        <v>0</v>
      </c>
      <c r="AD96" s="29">
        <f t="shared" si="20"/>
        <v>0</v>
      </c>
      <c r="AE96" s="29">
        <f t="shared" si="18"/>
        <v>0</v>
      </c>
      <c r="AF96" s="29">
        <f t="shared" si="19"/>
        <v>0</v>
      </c>
    </row>
    <row r="97" spans="1:32" ht="22.5" customHeight="1" x14ac:dyDescent="0.25">
      <c r="A97" s="18">
        <v>91</v>
      </c>
      <c r="B97" s="25"/>
      <c r="C97" s="25"/>
      <c r="D97" s="20" t="s">
        <v>114</v>
      </c>
      <c r="E97" s="18" t="s">
        <v>124</v>
      </c>
      <c r="F97" s="18" t="s">
        <v>229</v>
      </c>
      <c r="G97" s="29">
        <v>7105.5900000000011</v>
      </c>
      <c r="H97" s="29">
        <v>10</v>
      </c>
      <c r="I97" s="29">
        <v>0</v>
      </c>
      <c r="J97" s="29">
        <v>10</v>
      </c>
      <c r="K97" s="29">
        <v>10</v>
      </c>
      <c r="L97" s="29">
        <v>10</v>
      </c>
      <c r="M97" s="29">
        <v>0</v>
      </c>
      <c r="N97" s="29">
        <f t="shared" si="11"/>
        <v>100</v>
      </c>
      <c r="O97" s="23">
        <v>7105.5900000000011</v>
      </c>
      <c r="P97" s="23">
        <v>7105.5900000000011</v>
      </c>
      <c r="Q97" s="29">
        <f t="shared" si="12"/>
        <v>100</v>
      </c>
      <c r="R97" s="23">
        <v>7105.5900000000011</v>
      </c>
      <c r="S97" s="29">
        <f t="shared" si="13"/>
        <v>100</v>
      </c>
      <c r="T97" s="23">
        <f t="shared" si="14"/>
        <v>0</v>
      </c>
      <c r="U97" s="29">
        <f t="shared" si="15"/>
        <v>0</v>
      </c>
      <c r="V97" s="28">
        <v>0</v>
      </c>
      <c r="W97" s="28">
        <v>0</v>
      </c>
      <c r="X97" s="28">
        <v>0</v>
      </c>
      <c r="Y97" s="29">
        <f t="shared" si="16"/>
        <v>0</v>
      </c>
      <c r="Z97" s="29">
        <v>2440.91</v>
      </c>
      <c r="AA97" s="29">
        <v>2440.91</v>
      </c>
      <c r="AB97" s="29">
        <f t="shared" si="21"/>
        <v>100</v>
      </c>
      <c r="AC97" s="29">
        <v>0</v>
      </c>
      <c r="AD97" s="29">
        <f t="shared" si="20"/>
        <v>0</v>
      </c>
      <c r="AE97" s="29">
        <f t="shared" si="18"/>
        <v>2440.91</v>
      </c>
      <c r="AF97" s="29">
        <f t="shared" si="19"/>
        <v>100</v>
      </c>
    </row>
    <row r="98" spans="1:32" ht="22.5" customHeight="1" x14ac:dyDescent="0.25">
      <c r="A98" s="19">
        <v>92</v>
      </c>
      <c r="B98" s="25"/>
      <c r="C98" s="25"/>
      <c r="D98" s="20" t="s">
        <v>115</v>
      </c>
      <c r="E98" s="18" t="s">
        <v>142</v>
      </c>
      <c r="F98" s="18" t="s">
        <v>230</v>
      </c>
      <c r="G98" s="29">
        <v>24019.38</v>
      </c>
      <c r="H98" s="29">
        <v>24</v>
      </c>
      <c r="I98" s="29">
        <v>4</v>
      </c>
      <c r="J98" s="29">
        <v>20</v>
      </c>
      <c r="K98" s="29">
        <v>18</v>
      </c>
      <c r="L98" s="29">
        <v>18</v>
      </c>
      <c r="M98" s="29">
        <v>0</v>
      </c>
      <c r="N98" s="29">
        <f t="shared" si="11"/>
        <v>75</v>
      </c>
      <c r="O98" s="23">
        <v>24019.38</v>
      </c>
      <c r="P98" s="23">
        <v>24019.38</v>
      </c>
      <c r="Q98" s="29">
        <f t="shared" si="12"/>
        <v>100</v>
      </c>
      <c r="R98" s="23">
        <v>24019.38</v>
      </c>
      <c r="S98" s="29">
        <f t="shared" si="13"/>
        <v>100</v>
      </c>
      <c r="T98" s="23">
        <f t="shared" si="14"/>
        <v>0</v>
      </c>
      <c r="U98" s="29">
        <f t="shared" si="15"/>
        <v>0</v>
      </c>
      <c r="V98" s="28">
        <v>0</v>
      </c>
      <c r="W98" s="28">
        <v>0</v>
      </c>
      <c r="X98" s="28">
        <v>0</v>
      </c>
      <c r="Y98" s="29">
        <f t="shared" si="16"/>
        <v>0</v>
      </c>
      <c r="Z98" s="29">
        <v>0</v>
      </c>
      <c r="AA98" s="29">
        <v>0</v>
      </c>
      <c r="AB98" s="29">
        <f t="shared" si="21"/>
        <v>0</v>
      </c>
      <c r="AC98" s="29">
        <v>0</v>
      </c>
      <c r="AD98" s="29">
        <f t="shared" si="20"/>
        <v>0</v>
      </c>
      <c r="AE98" s="29">
        <f t="shared" si="18"/>
        <v>0</v>
      </c>
      <c r="AF98" s="29">
        <f t="shared" si="19"/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f>SUM(H7:H98)</f>
        <v>1329</v>
      </c>
      <c r="I99" s="32">
        <f>SUM(I7:I98)</f>
        <v>301</v>
      </c>
      <c r="J99" s="32">
        <f>SUM(J7:J98)</f>
        <v>980</v>
      </c>
      <c r="K99" s="32">
        <f>SUM(K7:K98)</f>
        <v>1099</v>
      </c>
      <c r="L99" s="32">
        <f t="shared" ref="L99:M99" si="22">SUM(L94:L98)</f>
        <v>94</v>
      </c>
      <c r="M99" s="32">
        <f t="shared" si="22"/>
        <v>0</v>
      </c>
      <c r="N99" s="29">
        <f t="shared" si="11"/>
        <v>82.693754702784048</v>
      </c>
      <c r="O99" s="33">
        <f>SUM(O7:O98)</f>
        <v>1324467.5199999996</v>
      </c>
      <c r="P99" s="33">
        <f>SUM(P7:P98)</f>
        <v>1324467.5199999996</v>
      </c>
      <c r="Q99" s="29">
        <f t="shared" si="12"/>
        <v>100</v>
      </c>
      <c r="R99" s="33">
        <f>SUM(R7:R98)</f>
        <v>1278218.78</v>
      </c>
      <c r="S99" s="29">
        <f t="shared" si="13"/>
        <v>96.508125771177873</v>
      </c>
      <c r="T99" s="33">
        <f>SUM(T7:T98)</f>
        <v>46248.74000000002</v>
      </c>
      <c r="U99" s="29">
        <f t="shared" si="15"/>
        <v>3.4918742288221636</v>
      </c>
      <c r="V99" s="32">
        <f>SUM(V7:V98)</f>
        <v>0</v>
      </c>
      <c r="W99" s="32">
        <f>SUM(W7:W98)</f>
        <v>0</v>
      </c>
      <c r="X99" s="32">
        <f>SUM(X7:X98)</f>
        <v>0</v>
      </c>
      <c r="Y99" s="29">
        <f t="shared" si="16"/>
        <v>0</v>
      </c>
      <c r="Z99" s="33">
        <f>SUM(Z7:Z98)</f>
        <v>96020.049999999988</v>
      </c>
      <c r="AA99" s="33">
        <f>SUM(AA7:AA98)</f>
        <v>142268.79</v>
      </c>
      <c r="AB99" s="29">
        <f t="shared" ref="AB99" si="23">AA99/(Z99+T99)*100</f>
        <v>100</v>
      </c>
      <c r="AC99" s="33">
        <f>SUM(AC7:AC98)</f>
        <v>86351.24</v>
      </c>
      <c r="AD99" s="29">
        <f t="shared" ref="AD99" si="24">AC99/AA99*100</f>
        <v>60.695842004419944</v>
      </c>
      <c r="AE99" s="33">
        <f>SUM(AE7:AE98)</f>
        <v>55917.550000000017</v>
      </c>
      <c r="AF99" s="29">
        <f t="shared" si="19"/>
        <v>39.30415799558007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topLeftCell="A16" zoomScale="70" zoomScaleNormal="70" workbookViewId="0">
      <selection activeCell="T68" sqref="T68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243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 t="s">
        <v>244</v>
      </c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29">
        <v>14</v>
      </c>
      <c r="I7" s="29">
        <v>3</v>
      </c>
      <c r="J7" s="29">
        <v>6</v>
      </c>
      <c r="K7" s="29">
        <v>13</v>
      </c>
      <c r="L7" s="29">
        <v>13</v>
      </c>
      <c r="M7" s="29">
        <v>0</v>
      </c>
      <c r="N7" s="29">
        <f t="shared" ref="N7:N70" si="1">IF(H7=0,0,K7/H7)*100</f>
        <v>92.857142857142861</v>
      </c>
      <c r="O7" s="23">
        <v>17648.77</v>
      </c>
      <c r="P7" s="23">
        <v>17648.77</v>
      </c>
      <c r="Q7" s="29">
        <f t="shared" ref="Q7:Q70" si="2">IF(O7=0,0,P7/O7)*100</f>
        <v>100</v>
      </c>
      <c r="R7" s="23">
        <v>17648.77</v>
      </c>
      <c r="S7" s="29">
        <f t="shared" ref="S7:S70" si="3">IF(P7=0,0,R7/P7)*100</f>
        <v>100</v>
      </c>
      <c r="T7" s="23">
        <f t="shared" ref="T7:T70" si="4">P7-R7</f>
        <v>0</v>
      </c>
      <c r="U7" s="29">
        <f t="shared" ref="U7:U70" si="5">IF(P7=0,0,T7/P7)*100</f>
        <v>0</v>
      </c>
      <c r="V7" s="28">
        <v>0</v>
      </c>
      <c r="W7" s="28">
        <v>0</v>
      </c>
      <c r="X7" s="28">
        <v>0</v>
      </c>
      <c r="Y7" s="29">
        <f t="shared" ref="Y7:Y70" si="6">IF(H7=0,0,V7/H7)*100</f>
        <v>0</v>
      </c>
      <c r="Z7" s="29">
        <v>207.06</v>
      </c>
      <c r="AA7" s="29">
        <f>SUM(T7+Z7)</f>
        <v>207.06</v>
      </c>
      <c r="AB7" s="29">
        <f t="shared" ref="AB7:AB70" si="7">IF(((Z7+T7))=0,0,AA7/(Z7+T7)*100)</f>
        <v>100</v>
      </c>
      <c r="AC7" s="29">
        <v>207.06</v>
      </c>
      <c r="AD7" s="29">
        <f>IF(AA7=0,0,AC7/AA7*100)</f>
        <v>100</v>
      </c>
      <c r="AE7" s="29">
        <f t="shared" ref="AE7:AE70" si="8">AA7-AC7</f>
        <v>0</v>
      </c>
      <c r="AF7" s="29">
        <f t="shared" ref="AF7:AF70" si="9">IF(AA7=0,0,AE7/AA7)*100</f>
        <v>0</v>
      </c>
    </row>
    <row r="8" spans="1:32" ht="22.5" customHeight="1" x14ac:dyDescent="0.25">
      <c r="A8" s="18">
        <v>2</v>
      </c>
      <c r="B8" s="25" t="s">
        <v>244</v>
      </c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29">
        <v>13</v>
      </c>
      <c r="I8" s="29">
        <v>4</v>
      </c>
      <c r="J8" s="29">
        <v>9</v>
      </c>
      <c r="K8" s="29">
        <v>12</v>
      </c>
      <c r="L8" s="29">
        <v>12</v>
      </c>
      <c r="M8" s="29">
        <v>0</v>
      </c>
      <c r="N8" s="29">
        <f t="shared" si="1"/>
        <v>92.307692307692307</v>
      </c>
      <c r="O8" s="23">
        <v>17355.38</v>
      </c>
      <c r="P8" s="23">
        <v>17355.38</v>
      </c>
      <c r="Q8" s="29">
        <f t="shared" si="2"/>
        <v>100</v>
      </c>
      <c r="R8" s="23">
        <v>17355.38</v>
      </c>
      <c r="S8" s="29">
        <f t="shared" si="3"/>
        <v>100</v>
      </c>
      <c r="T8" s="23">
        <f t="shared" si="4"/>
        <v>0</v>
      </c>
      <c r="U8" s="29">
        <f t="shared" si="5"/>
        <v>0</v>
      </c>
      <c r="V8" s="28">
        <v>0</v>
      </c>
      <c r="W8" s="28">
        <v>0</v>
      </c>
      <c r="X8" s="28">
        <v>0</v>
      </c>
      <c r="Y8" s="29">
        <f t="shared" si="6"/>
        <v>0</v>
      </c>
      <c r="Z8" s="29">
        <v>3315.04</v>
      </c>
      <c r="AA8" s="29">
        <f>SUM(T8+Z8)</f>
        <v>3315.04</v>
      </c>
      <c r="AB8" s="29">
        <f t="shared" si="7"/>
        <v>100</v>
      </c>
      <c r="AC8" s="29">
        <v>0</v>
      </c>
      <c r="AD8" s="29">
        <f t="shared" ref="AD8:AD71" si="10">IF(AA8=0,0,AC8/AA8*100)</f>
        <v>0</v>
      </c>
      <c r="AE8" s="29">
        <f t="shared" si="8"/>
        <v>3315.04</v>
      </c>
      <c r="AF8" s="29">
        <f t="shared" si="9"/>
        <v>100</v>
      </c>
    </row>
    <row r="9" spans="1:32" ht="22.5" customHeight="1" x14ac:dyDescent="0.25">
      <c r="A9" s="18">
        <v>3</v>
      </c>
      <c r="B9" s="25" t="s">
        <v>244</v>
      </c>
      <c r="C9" s="25"/>
      <c r="D9" s="20" t="s">
        <v>116</v>
      </c>
      <c r="E9" s="18" t="s">
        <v>124</v>
      </c>
      <c r="F9" s="18" t="s">
        <v>231</v>
      </c>
      <c r="G9" s="29">
        <v>0</v>
      </c>
      <c r="H9" s="29">
        <v>4</v>
      </c>
      <c r="I9" s="29">
        <v>0</v>
      </c>
      <c r="J9" s="29">
        <v>4</v>
      </c>
      <c r="K9" s="29">
        <v>4</v>
      </c>
      <c r="L9" s="29">
        <v>4</v>
      </c>
      <c r="M9" s="29">
        <v>0</v>
      </c>
      <c r="N9" s="29">
        <f t="shared" si="1"/>
        <v>100</v>
      </c>
      <c r="O9" s="23">
        <v>4194.87</v>
      </c>
      <c r="P9" s="23">
        <v>4194.87</v>
      </c>
      <c r="Q9" s="29">
        <f t="shared" si="2"/>
        <v>100</v>
      </c>
      <c r="R9" s="23">
        <v>0</v>
      </c>
      <c r="S9" s="29">
        <f t="shared" si="3"/>
        <v>0</v>
      </c>
      <c r="T9" s="23">
        <f t="shared" si="4"/>
        <v>4194.87</v>
      </c>
      <c r="U9" s="29">
        <f t="shared" si="5"/>
        <v>100</v>
      </c>
      <c r="V9" s="28">
        <v>0</v>
      </c>
      <c r="W9" s="28">
        <v>0</v>
      </c>
      <c r="X9" s="28">
        <v>0</v>
      </c>
      <c r="Y9" s="29">
        <f t="shared" si="6"/>
        <v>0</v>
      </c>
      <c r="Z9" s="29">
        <v>3300.84</v>
      </c>
      <c r="AA9" s="29">
        <f>SUM(T9+Z9)</f>
        <v>7495.71</v>
      </c>
      <c r="AB9" s="29">
        <f t="shared" si="7"/>
        <v>100</v>
      </c>
      <c r="AC9" s="29">
        <v>3300.84</v>
      </c>
      <c r="AD9" s="29">
        <f t="shared" si="10"/>
        <v>44.036388814401839</v>
      </c>
      <c r="AE9" s="29">
        <f t="shared" si="8"/>
        <v>4194.87</v>
      </c>
      <c r="AF9" s="29">
        <f t="shared" si="9"/>
        <v>55.963611185598161</v>
      </c>
    </row>
    <row r="10" spans="1:32" ht="22.5" customHeight="1" x14ac:dyDescent="0.25">
      <c r="A10" s="18">
        <v>4</v>
      </c>
      <c r="B10" s="25" t="s">
        <v>244</v>
      </c>
      <c r="C10" s="25"/>
      <c r="D10" s="20" t="s">
        <v>30</v>
      </c>
      <c r="E10" s="18" t="s">
        <v>122</v>
      </c>
      <c r="F10" s="18" t="s">
        <v>145</v>
      </c>
      <c r="G10" s="29">
        <v>32831.71</v>
      </c>
      <c r="H10" s="29">
        <v>19</v>
      </c>
      <c r="I10" s="29">
        <v>2</v>
      </c>
      <c r="J10" s="29">
        <v>17</v>
      </c>
      <c r="K10" s="29">
        <v>19</v>
      </c>
      <c r="L10" s="29">
        <v>19</v>
      </c>
      <c r="M10" s="29">
        <v>0</v>
      </c>
      <c r="N10" s="29">
        <f t="shared" si="1"/>
        <v>100</v>
      </c>
      <c r="O10" s="23">
        <v>32831.71</v>
      </c>
      <c r="P10" s="23">
        <v>32831.71</v>
      </c>
      <c r="Q10" s="29">
        <f t="shared" si="2"/>
        <v>100</v>
      </c>
      <c r="R10" s="23">
        <v>32831.71</v>
      </c>
      <c r="S10" s="29">
        <f t="shared" si="3"/>
        <v>100</v>
      </c>
      <c r="T10" s="23">
        <f t="shared" si="4"/>
        <v>0</v>
      </c>
      <c r="U10" s="29">
        <f t="shared" si="5"/>
        <v>0</v>
      </c>
      <c r="V10" s="28">
        <v>0</v>
      </c>
      <c r="W10" s="28">
        <v>0</v>
      </c>
      <c r="X10" s="28">
        <v>0</v>
      </c>
      <c r="Y10" s="29">
        <f t="shared" si="6"/>
        <v>0</v>
      </c>
      <c r="Z10" s="29">
        <v>2056.61</v>
      </c>
      <c r="AA10" s="29">
        <f t="shared" ref="AA10:AA73" si="11">SUM(T10+Z10)</f>
        <v>2056.61</v>
      </c>
      <c r="AB10" s="29">
        <f t="shared" si="7"/>
        <v>100</v>
      </c>
      <c r="AC10" s="29">
        <v>0</v>
      </c>
      <c r="AD10" s="29">
        <f t="shared" si="10"/>
        <v>0</v>
      </c>
      <c r="AE10" s="29">
        <f t="shared" si="8"/>
        <v>2056.61</v>
      </c>
      <c r="AF10" s="29">
        <f t="shared" si="9"/>
        <v>100</v>
      </c>
    </row>
    <row r="11" spans="1:32" ht="22.5" customHeight="1" x14ac:dyDescent="0.25">
      <c r="A11" s="18">
        <v>5</v>
      </c>
      <c r="B11" s="25" t="s">
        <v>244</v>
      </c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29">
        <v>10</v>
      </c>
      <c r="I11" s="29">
        <v>3</v>
      </c>
      <c r="J11" s="29">
        <v>6</v>
      </c>
      <c r="K11" s="29">
        <v>8</v>
      </c>
      <c r="L11" s="29">
        <v>8</v>
      </c>
      <c r="M11" s="29">
        <v>0</v>
      </c>
      <c r="N11" s="29">
        <f t="shared" si="1"/>
        <v>80</v>
      </c>
      <c r="O11" s="23">
        <v>10725.08</v>
      </c>
      <c r="P11" s="23">
        <v>10725.08</v>
      </c>
      <c r="Q11" s="29">
        <f t="shared" si="2"/>
        <v>100</v>
      </c>
      <c r="R11" s="23">
        <v>6615.71</v>
      </c>
      <c r="S11" s="29">
        <f t="shared" si="3"/>
        <v>61.684481607596396</v>
      </c>
      <c r="T11" s="23">
        <f t="shared" si="4"/>
        <v>4109.37</v>
      </c>
      <c r="U11" s="29">
        <f t="shared" si="5"/>
        <v>38.315518392403597</v>
      </c>
      <c r="V11" s="28">
        <v>0</v>
      </c>
      <c r="W11" s="28">
        <v>0</v>
      </c>
      <c r="X11" s="28">
        <v>0</v>
      </c>
      <c r="Y11" s="29">
        <f t="shared" si="6"/>
        <v>0</v>
      </c>
      <c r="Z11" s="29">
        <v>0</v>
      </c>
      <c r="AA11" s="29">
        <f t="shared" si="11"/>
        <v>4109.37</v>
      </c>
      <c r="AB11" s="29">
        <f t="shared" si="7"/>
        <v>100</v>
      </c>
      <c r="AC11" s="29">
        <v>4109.37</v>
      </c>
      <c r="AD11" s="29">
        <f t="shared" si="10"/>
        <v>100</v>
      </c>
      <c r="AE11" s="29">
        <f t="shared" si="8"/>
        <v>0</v>
      </c>
      <c r="AF11" s="29">
        <f t="shared" si="9"/>
        <v>0</v>
      </c>
    </row>
    <row r="12" spans="1:32" ht="22.5" customHeight="1" x14ac:dyDescent="0.25">
      <c r="A12" s="18">
        <v>6</v>
      </c>
      <c r="B12" s="25" t="s">
        <v>244</v>
      </c>
      <c r="C12" s="25"/>
      <c r="D12" s="20" t="s">
        <v>31</v>
      </c>
      <c r="E12" s="18" t="s">
        <v>123</v>
      </c>
      <c r="F12" s="18" t="s">
        <v>146</v>
      </c>
      <c r="G12" s="29">
        <v>683.3</v>
      </c>
      <c r="H12" s="29">
        <v>3</v>
      </c>
      <c r="I12" s="29">
        <v>0</v>
      </c>
      <c r="J12" s="29">
        <v>3</v>
      </c>
      <c r="K12" s="29">
        <v>2</v>
      </c>
      <c r="L12" s="29">
        <v>2</v>
      </c>
      <c r="M12" s="29">
        <v>0</v>
      </c>
      <c r="N12" s="29">
        <f t="shared" si="1"/>
        <v>66.666666666666657</v>
      </c>
      <c r="O12" s="23">
        <v>683.3</v>
      </c>
      <c r="P12" s="23">
        <v>683.3</v>
      </c>
      <c r="Q12" s="29">
        <f t="shared" si="2"/>
        <v>100</v>
      </c>
      <c r="R12" s="23">
        <v>683.3</v>
      </c>
      <c r="S12" s="29">
        <f t="shared" si="3"/>
        <v>100</v>
      </c>
      <c r="T12" s="23">
        <f t="shared" si="4"/>
        <v>0</v>
      </c>
      <c r="U12" s="29">
        <f t="shared" si="5"/>
        <v>0</v>
      </c>
      <c r="V12" s="28">
        <v>0</v>
      </c>
      <c r="W12" s="28">
        <v>0</v>
      </c>
      <c r="X12" s="28">
        <v>0</v>
      </c>
      <c r="Y12" s="29">
        <f t="shared" si="6"/>
        <v>0</v>
      </c>
      <c r="Z12" s="29">
        <v>0</v>
      </c>
      <c r="AA12" s="29">
        <f t="shared" si="11"/>
        <v>0</v>
      </c>
      <c r="AB12" s="29">
        <f t="shared" si="7"/>
        <v>0</v>
      </c>
      <c r="AC12" s="29">
        <v>0</v>
      </c>
      <c r="AD12" s="29">
        <f t="shared" si="10"/>
        <v>0</v>
      </c>
      <c r="AE12" s="29">
        <f t="shared" si="8"/>
        <v>0</v>
      </c>
      <c r="AF12" s="29">
        <f t="shared" si="9"/>
        <v>0</v>
      </c>
    </row>
    <row r="13" spans="1:32" ht="22.5" customHeight="1" x14ac:dyDescent="0.25">
      <c r="A13" s="18">
        <v>7</v>
      </c>
      <c r="B13" s="25" t="s">
        <v>244</v>
      </c>
      <c r="C13" s="25"/>
      <c r="D13" s="20" t="s">
        <v>33</v>
      </c>
      <c r="E13" s="18" t="s">
        <v>124</v>
      </c>
      <c r="F13" s="18" t="s">
        <v>148</v>
      </c>
      <c r="G13" s="29">
        <v>26690.21</v>
      </c>
      <c r="H13" s="29">
        <v>20</v>
      </c>
      <c r="I13" s="29">
        <v>9</v>
      </c>
      <c r="J13" s="29">
        <v>10</v>
      </c>
      <c r="K13" s="29">
        <v>17</v>
      </c>
      <c r="L13" s="29">
        <v>17</v>
      </c>
      <c r="M13" s="29">
        <v>0</v>
      </c>
      <c r="N13" s="29">
        <f t="shared" si="1"/>
        <v>85</v>
      </c>
      <c r="O13" s="23">
        <v>26690.21</v>
      </c>
      <c r="P13" s="23">
        <v>26690.21</v>
      </c>
      <c r="Q13" s="29">
        <f t="shared" si="2"/>
        <v>100</v>
      </c>
      <c r="R13" s="23">
        <v>26690.21</v>
      </c>
      <c r="S13" s="29">
        <f t="shared" si="3"/>
        <v>100</v>
      </c>
      <c r="T13" s="23">
        <f t="shared" si="4"/>
        <v>0</v>
      </c>
      <c r="U13" s="29">
        <f t="shared" si="5"/>
        <v>0</v>
      </c>
      <c r="V13" s="28">
        <v>0</v>
      </c>
      <c r="W13" s="28">
        <v>0</v>
      </c>
      <c r="X13" s="28">
        <v>0</v>
      </c>
      <c r="Y13" s="29">
        <f t="shared" si="6"/>
        <v>0</v>
      </c>
      <c r="Z13" s="29">
        <v>1688.85</v>
      </c>
      <c r="AA13" s="29">
        <f t="shared" si="11"/>
        <v>1688.85</v>
      </c>
      <c r="AB13" s="29">
        <f t="shared" si="7"/>
        <v>100</v>
      </c>
      <c r="AC13" s="29">
        <v>0</v>
      </c>
      <c r="AD13" s="29">
        <f t="shared" si="10"/>
        <v>0</v>
      </c>
      <c r="AE13" s="29">
        <f t="shared" si="8"/>
        <v>1688.85</v>
      </c>
      <c r="AF13" s="29">
        <f t="shared" si="9"/>
        <v>100</v>
      </c>
    </row>
    <row r="14" spans="1:32" ht="22.5" customHeight="1" x14ac:dyDescent="0.25">
      <c r="A14" s="18">
        <v>8</v>
      </c>
      <c r="B14" s="25" t="s">
        <v>244</v>
      </c>
      <c r="C14" s="25"/>
      <c r="D14" s="20" t="s">
        <v>34</v>
      </c>
      <c r="E14" s="18" t="s">
        <v>125</v>
      </c>
      <c r="F14" s="18" t="s">
        <v>149</v>
      </c>
      <c r="G14" s="29">
        <v>40428.949999999997</v>
      </c>
      <c r="H14" s="29">
        <v>30</v>
      </c>
      <c r="I14" s="29">
        <v>14</v>
      </c>
      <c r="J14" s="29">
        <v>16</v>
      </c>
      <c r="K14" s="29">
        <v>27</v>
      </c>
      <c r="L14" s="29">
        <v>27</v>
      </c>
      <c r="M14" s="29">
        <v>0</v>
      </c>
      <c r="N14" s="29">
        <f t="shared" si="1"/>
        <v>90</v>
      </c>
      <c r="O14" s="23">
        <v>44732.36</v>
      </c>
      <c r="P14" s="23">
        <v>44732.36</v>
      </c>
      <c r="Q14" s="29">
        <f t="shared" si="2"/>
        <v>100</v>
      </c>
      <c r="R14" s="23">
        <v>40428.949999999997</v>
      </c>
      <c r="S14" s="29">
        <f t="shared" si="3"/>
        <v>90.379649095196399</v>
      </c>
      <c r="T14" s="23">
        <f t="shared" si="4"/>
        <v>4303.4100000000035</v>
      </c>
      <c r="U14" s="29">
        <f t="shared" si="5"/>
        <v>9.6203509048035993</v>
      </c>
      <c r="V14" s="28">
        <v>0</v>
      </c>
      <c r="W14" s="28">
        <v>0</v>
      </c>
      <c r="X14" s="28">
        <v>0</v>
      </c>
      <c r="Y14" s="29">
        <f t="shared" si="6"/>
        <v>0</v>
      </c>
      <c r="Z14" s="29">
        <v>0</v>
      </c>
      <c r="AA14" s="29">
        <f t="shared" si="11"/>
        <v>4303.4100000000035</v>
      </c>
      <c r="AB14" s="29">
        <f t="shared" si="7"/>
        <v>100</v>
      </c>
      <c r="AC14" s="29">
        <v>0</v>
      </c>
      <c r="AD14" s="29">
        <f t="shared" si="10"/>
        <v>0</v>
      </c>
      <c r="AE14" s="29">
        <f t="shared" si="8"/>
        <v>4303.4100000000035</v>
      </c>
      <c r="AF14" s="29">
        <f t="shared" si="9"/>
        <v>100</v>
      </c>
    </row>
    <row r="15" spans="1:32" ht="22.5" customHeight="1" x14ac:dyDescent="0.25">
      <c r="A15" s="18">
        <v>9</v>
      </c>
      <c r="B15" s="25" t="s">
        <v>244</v>
      </c>
      <c r="C15" s="25"/>
      <c r="D15" s="20" t="s">
        <v>35</v>
      </c>
      <c r="E15" s="18" t="s">
        <v>125</v>
      </c>
      <c r="F15" s="18" t="s">
        <v>150</v>
      </c>
      <c r="G15" s="29">
        <v>4659.66</v>
      </c>
      <c r="H15" s="29">
        <v>6</v>
      </c>
      <c r="I15" s="29">
        <v>0</v>
      </c>
      <c r="J15" s="29">
        <v>6</v>
      </c>
      <c r="K15" s="29">
        <v>5</v>
      </c>
      <c r="L15" s="29">
        <v>5</v>
      </c>
      <c r="M15" s="29">
        <v>0</v>
      </c>
      <c r="N15" s="29">
        <f t="shared" si="1"/>
        <v>83.333333333333343</v>
      </c>
      <c r="O15" s="23">
        <v>5731.5</v>
      </c>
      <c r="P15" s="23">
        <v>5731.5</v>
      </c>
      <c r="Q15" s="29">
        <f t="shared" si="2"/>
        <v>100</v>
      </c>
      <c r="R15" s="23">
        <v>4659.66</v>
      </c>
      <c r="S15" s="29">
        <f t="shared" si="3"/>
        <v>81.299136351740373</v>
      </c>
      <c r="T15" s="23">
        <f t="shared" si="4"/>
        <v>1071.8400000000001</v>
      </c>
      <c r="U15" s="29">
        <f t="shared" si="5"/>
        <v>18.70086364825962</v>
      </c>
      <c r="V15" s="28">
        <v>0</v>
      </c>
      <c r="W15" s="28">
        <v>0</v>
      </c>
      <c r="X15" s="28">
        <v>0</v>
      </c>
      <c r="Y15" s="29">
        <f t="shared" si="6"/>
        <v>0</v>
      </c>
      <c r="Z15" s="29">
        <v>0</v>
      </c>
      <c r="AA15" s="29">
        <f t="shared" si="11"/>
        <v>1071.8400000000001</v>
      </c>
      <c r="AB15" s="29">
        <f t="shared" si="7"/>
        <v>100</v>
      </c>
      <c r="AC15" s="29">
        <v>0</v>
      </c>
      <c r="AD15" s="29">
        <f t="shared" si="10"/>
        <v>0</v>
      </c>
      <c r="AE15" s="29">
        <f t="shared" si="8"/>
        <v>1071.8400000000001</v>
      </c>
      <c r="AF15" s="29">
        <f t="shared" si="9"/>
        <v>100</v>
      </c>
    </row>
    <row r="16" spans="1:32" ht="22.5" customHeight="1" x14ac:dyDescent="0.25">
      <c r="A16" s="18">
        <v>10</v>
      </c>
      <c r="B16" s="25" t="s">
        <v>244</v>
      </c>
      <c r="C16" s="25"/>
      <c r="D16" s="20" t="s">
        <v>36</v>
      </c>
      <c r="E16" s="18" t="s">
        <v>124</v>
      </c>
      <c r="F16" s="18" t="s">
        <v>151</v>
      </c>
      <c r="G16" s="29">
        <v>35464.200000000004</v>
      </c>
      <c r="H16" s="29">
        <v>35</v>
      </c>
      <c r="I16" s="29">
        <v>14</v>
      </c>
      <c r="J16" s="29">
        <v>19</v>
      </c>
      <c r="K16" s="29">
        <v>34</v>
      </c>
      <c r="L16" s="29">
        <v>34</v>
      </c>
      <c r="M16" s="29">
        <v>0</v>
      </c>
      <c r="N16" s="29">
        <f t="shared" si="1"/>
        <v>97.142857142857139</v>
      </c>
      <c r="O16" s="23">
        <v>35464.200000000004</v>
      </c>
      <c r="P16" s="23">
        <v>35464.200000000004</v>
      </c>
      <c r="Q16" s="29">
        <f t="shared" si="2"/>
        <v>100</v>
      </c>
      <c r="R16" s="23">
        <v>35464.200000000004</v>
      </c>
      <c r="S16" s="29">
        <f t="shared" si="3"/>
        <v>100</v>
      </c>
      <c r="T16" s="23">
        <f t="shared" si="4"/>
        <v>0</v>
      </c>
      <c r="U16" s="29">
        <f t="shared" si="5"/>
        <v>0</v>
      </c>
      <c r="V16" s="28">
        <v>0</v>
      </c>
      <c r="W16" s="28">
        <v>0</v>
      </c>
      <c r="X16" s="28">
        <v>0</v>
      </c>
      <c r="Y16" s="29">
        <f t="shared" si="6"/>
        <v>0</v>
      </c>
      <c r="Z16" s="29">
        <v>0</v>
      </c>
      <c r="AA16" s="29">
        <f t="shared" si="11"/>
        <v>0</v>
      </c>
      <c r="AB16" s="29">
        <f t="shared" si="7"/>
        <v>0</v>
      </c>
      <c r="AC16" s="29">
        <v>0</v>
      </c>
      <c r="AD16" s="29">
        <f t="shared" si="10"/>
        <v>0</v>
      </c>
      <c r="AE16" s="29">
        <f t="shared" si="8"/>
        <v>0</v>
      </c>
      <c r="AF16" s="29">
        <f t="shared" si="9"/>
        <v>0</v>
      </c>
    </row>
    <row r="17" spans="1:32" ht="22.5" customHeight="1" x14ac:dyDescent="0.25">
      <c r="A17" s="18">
        <v>11</v>
      </c>
      <c r="B17" s="25" t="s">
        <v>244</v>
      </c>
      <c r="C17" s="25"/>
      <c r="D17" s="20" t="s">
        <v>37</v>
      </c>
      <c r="E17" s="18" t="s">
        <v>121</v>
      </c>
      <c r="F17" s="18" t="s">
        <v>152</v>
      </c>
      <c r="G17" s="29">
        <v>14981.960000000001</v>
      </c>
      <c r="H17" s="29">
        <v>11</v>
      </c>
      <c r="I17" s="29">
        <v>2</v>
      </c>
      <c r="J17" s="29">
        <v>9</v>
      </c>
      <c r="K17" s="29">
        <v>5</v>
      </c>
      <c r="L17" s="29">
        <v>5</v>
      </c>
      <c r="M17" s="29">
        <v>0</v>
      </c>
      <c r="N17" s="29">
        <f t="shared" si="1"/>
        <v>45.454545454545453</v>
      </c>
      <c r="O17" s="23">
        <v>14981.960000000001</v>
      </c>
      <c r="P17" s="23">
        <v>14981.960000000001</v>
      </c>
      <c r="Q17" s="29">
        <f t="shared" si="2"/>
        <v>100</v>
      </c>
      <c r="R17" s="23">
        <v>14981.960000000001</v>
      </c>
      <c r="S17" s="29">
        <f t="shared" si="3"/>
        <v>100</v>
      </c>
      <c r="T17" s="23">
        <f t="shared" si="4"/>
        <v>0</v>
      </c>
      <c r="U17" s="29">
        <f t="shared" si="5"/>
        <v>0</v>
      </c>
      <c r="V17" s="28">
        <v>0</v>
      </c>
      <c r="W17" s="28">
        <v>0</v>
      </c>
      <c r="X17" s="28">
        <v>0</v>
      </c>
      <c r="Y17" s="29">
        <f t="shared" si="6"/>
        <v>0</v>
      </c>
      <c r="Z17" s="29">
        <v>0</v>
      </c>
      <c r="AA17" s="29">
        <f t="shared" si="11"/>
        <v>0</v>
      </c>
      <c r="AB17" s="29">
        <f t="shared" si="7"/>
        <v>0</v>
      </c>
      <c r="AC17" s="29">
        <v>0</v>
      </c>
      <c r="AD17" s="29">
        <f t="shared" si="10"/>
        <v>0</v>
      </c>
      <c r="AE17" s="29">
        <f t="shared" si="8"/>
        <v>0</v>
      </c>
      <c r="AF17" s="29">
        <f t="shared" si="9"/>
        <v>0</v>
      </c>
    </row>
    <row r="18" spans="1:32" ht="22.5" customHeight="1" x14ac:dyDescent="0.25">
      <c r="A18" s="18">
        <v>12</v>
      </c>
      <c r="B18" s="25" t="s">
        <v>244</v>
      </c>
      <c r="C18" s="25"/>
      <c r="D18" s="20" t="s">
        <v>38</v>
      </c>
      <c r="E18" s="18" t="s">
        <v>125</v>
      </c>
      <c r="F18" s="18" t="s">
        <v>153</v>
      </c>
      <c r="G18" s="29">
        <v>8384.7800000000007</v>
      </c>
      <c r="H18" s="29">
        <v>9</v>
      </c>
      <c r="I18" s="29">
        <v>0</v>
      </c>
      <c r="J18" s="29">
        <v>9</v>
      </c>
      <c r="K18" s="29">
        <v>7</v>
      </c>
      <c r="L18" s="29">
        <v>7</v>
      </c>
      <c r="M18" s="29">
        <v>0</v>
      </c>
      <c r="N18" s="29">
        <f t="shared" si="1"/>
        <v>77.777777777777786</v>
      </c>
      <c r="O18" s="23">
        <v>8384.7800000000007</v>
      </c>
      <c r="P18" s="23">
        <v>8384.7800000000007</v>
      </c>
      <c r="Q18" s="29">
        <f t="shared" si="2"/>
        <v>100</v>
      </c>
      <c r="R18" s="23">
        <v>7650.33</v>
      </c>
      <c r="S18" s="29">
        <f t="shared" si="3"/>
        <v>91.240676559194156</v>
      </c>
      <c r="T18" s="23">
        <f t="shared" si="4"/>
        <v>734.45000000000073</v>
      </c>
      <c r="U18" s="29">
        <f t="shared" si="5"/>
        <v>8.7593234408058489</v>
      </c>
      <c r="V18" s="28">
        <v>0</v>
      </c>
      <c r="W18" s="28">
        <v>0</v>
      </c>
      <c r="X18" s="28">
        <v>0</v>
      </c>
      <c r="Y18" s="29">
        <f t="shared" si="6"/>
        <v>0</v>
      </c>
      <c r="Z18" s="29">
        <v>0</v>
      </c>
      <c r="AA18" s="29">
        <f t="shared" si="11"/>
        <v>734.45000000000073</v>
      </c>
      <c r="AB18" s="29">
        <f t="shared" si="7"/>
        <v>100</v>
      </c>
      <c r="AC18" s="29">
        <v>734.45</v>
      </c>
      <c r="AD18" s="29">
        <f t="shared" si="10"/>
        <v>99.999999999999915</v>
      </c>
      <c r="AE18" s="29">
        <f t="shared" si="8"/>
        <v>0</v>
      </c>
      <c r="AF18" s="29">
        <f t="shared" si="9"/>
        <v>0</v>
      </c>
    </row>
    <row r="19" spans="1:32" ht="22.5" customHeight="1" x14ac:dyDescent="0.25">
      <c r="A19" s="18">
        <v>13</v>
      </c>
      <c r="B19" s="25" t="s">
        <v>244</v>
      </c>
      <c r="C19" s="25"/>
      <c r="D19" s="20" t="s">
        <v>39</v>
      </c>
      <c r="E19" s="18" t="s">
        <v>126</v>
      </c>
      <c r="F19" s="18" t="s">
        <v>154</v>
      </c>
      <c r="G19" s="29">
        <v>7748.75</v>
      </c>
      <c r="H19" s="29">
        <v>7</v>
      </c>
      <c r="I19" s="29">
        <v>0</v>
      </c>
      <c r="J19" s="29">
        <v>7</v>
      </c>
      <c r="K19" s="29">
        <v>7</v>
      </c>
      <c r="L19" s="29">
        <v>7</v>
      </c>
      <c r="M19" s="29">
        <v>0</v>
      </c>
      <c r="N19" s="29">
        <f t="shared" si="1"/>
        <v>100</v>
      </c>
      <c r="O19" s="23">
        <v>7748.75</v>
      </c>
      <c r="P19" s="23">
        <v>7748.75</v>
      </c>
      <c r="Q19" s="29">
        <f t="shared" si="2"/>
        <v>100</v>
      </c>
      <c r="R19" s="23">
        <v>7060.58</v>
      </c>
      <c r="S19" s="29">
        <f t="shared" si="3"/>
        <v>91.118954670108081</v>
      </c>
      <c r="T19" s="23">
        <f t="shared" si="4"/>
        <v>688.17000000000007</v>
      </c>
      <c r="U19" s="29">
        <f t="shared" si="5"/>
        <v>8.8810453298919185</v>
      </c>
      <c r="V19" s="28">
        <v>0</v>
      </c>
      <c r="W19" s="28">
        <v>0</v>
      </c>
      <c r="X19" s="28">
        <v>0</v>
      </c>
      <c r="Y19" s="29">
        <f t="shared" si="6"/>
        <v>0</v>
      </c>
      <c r="Z19" s="29">
        <v>0</v>
      </c>
      <c r="AA19" s="29">
        <f t="shared" si="11"/>
        <v>688.17000000000007</v>
      </c>
      <c r="AB19" s="29">
        <f t="shared" si="7"/>
        <v>100</v>
      </c>
      <c r="AC19" s="29">
        <v>688.17</v>
      </c>
      <c r="AD19" s="29">
        <f t="shared" si="10"/>
        <v>99.999999999999986</v>
      </c>
      <c r="AE19" s="29">
        <f t="shared" si="8"/>
        <v>0</v>
      </c>
      <c r="AF19" s="29">
        <f t="shared" si="9"/>
        <v>0</v>
      </c>
    </row>
    <row r="20" spans="1:32" ht="22.5" customHeight="1" x14ac:dyDescent="0.25">
      <c r="A20" s="18">
        <v>14</v>
      </c>
      <c r="B20" s="25" t="s">
        <v>244</v>
      </c>
      <c r="C20" s="25"/>
      <c r="D20" s="20" t="s">
        <v>40</v>
      </c>
      <c r="E20" s="18" t="s">
        <v>124</v>
      </c>
      <c r="F20" s="18" t="s">
        <v>155</v>
      </c>
      <c r="G20" s="29">
        <v>44618.01</v>
      </c>
      <c r="H20" s="29">
        <v>36</v>
      </c>
      <c r="I20" s="29">
        <v>8</v>
      </c>
      <c r="J20" s="29">
        <v>27</v>
      </c>
      <c r="K20" s="29">
        <v>37</v>
      </c>
      <c r="L20" s="29">
        <v>37</v>
      </c>
      <c r="M20" s="29">
        <v>0</v>
      </c>
      <c r="N20" s="29">
        <f t="shared" si="1"/>
        <v>102.77777777777777</v>
      </c>
      <c r="O20" s="23">
        <v>48047.07</v>
      </c>
      <c r="P20" s="23">
        <v>48047.07</v>
      </c>
      <c r="Q20" s="29">
        <f t="shared" si="2"/>
        <v>100</v>
      </c>
      <c r="R20" s="23">
        <v>44618.01</v>
      </c>
      <c r="S20" s="29">
        <f t="shared" si="3"/>
        <v>92.863123599420334</v>
      </c>
      <c r="T20" s="23">
        <f t="shared" si="4"/>
        <v>3429.0599999999977</v>
      </c>
      <c r="U20" s="29">
        <f t="shared" si="5"/>
        <v>7.136876400579677</v>
      </c>
      <c r="V20" s="28">
        <v>0</v>
      </c>
      <c r="W20" s="28">
        <v>0</v>
      </c>
      <c r="X20" s="28">
        <v>0</v>
      </c>
      <c r="Y20" s="29">
        <f t="shared" si="6"/>
        <v>0</v>
      </c>
      <c r="Z20" s="29">
        <v>3482.3399999999997</v>
      </c>
      <c r="AA20" s="29">
        <f t="shared" si="11"/>
        <v>6911.3999999999978</v>
      </c>
      <c r="AB20" s="29">
        <f t="shared" si="7"/>
        <v>100</v>
      </c>
      <c r="AC20" s="29">
        <v>3482.34</v>
      </c>
      <c r="AD20" s="29">
        <f t="shared" si="10"/>
        <v>50.385450125879004</v>
      </c>
      <c r="AE20" s="29">
        <f t="shared" si="8"/>
        <v>3429.0599999999977</v>
      </c>
      <c r="AF20" s="29">
        <f t="shared" si="9"/>
        <v>49.614549874121003</v>
      </c>
    </row>
    <row r="21" spans="1:32" ht="22.5" customHeight="1" x14ac:dyDescent="0.25">
      <c r="A21" s="18">
        <v>15</v>
      </c>
      <c r="B21" s="25" t="s">
        <v>244</v>
      </c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29">
        <v>21</v>
      </c>
      <c r="I21" s="29">
        <v>1</v>
      </c>
      <c r="J21" s="29">
        <v>20</v>
      </c>
      <c r="K21" s="29">
        <v>15</v>
      </c>
      <c r="L21" s="29">
        <v>15</v>
      </c>
      <c r="M21" s="29">
        <v>0</v>
      </c>
      <c r="N21" s="29">
        <f t="shared" si="1"/>
        <v>71.428571428571431</v>
      </c>
      <c r="O21" s="23">
        <v>13314.79</v>
      </c>
      <c r="P21" s="23">
        <v>13314.79</v>
      </c>
      <c r="Q21" s="29">
        <f t="shared" si="2"/>
        <v>100</v>
      </c>
      <c r="R21" s="23">
        <v>12760.369999999999</v>
      </c>
      <c r="S21" s="29">
        <f t="shared" si="3"/>
        <v>95.836058999052923</v>
      </c>
      <c r="T21" s="23">
        <f t="shared" si="4"/>
        <v>554.42000000000189</v>
      </c>
      <c r="U21" s="29">
        <f t="shared" si="5"/>
        <v>4.163941000947081</v>
      </c>
      <c r="V21" s="28">
        <v>0</v>
      </c>
      <c r="W21" s="28">
        <v>0</v>
      </c>
      <c r="X21" s="28">
        <v>0</v>
      </c>
      <c r="Y21" s="29">
        <f t="shared" si="6"/>
        <v>0</v>
      </c>
      <c r="Z21" s="29">
        <v>3598.26</v>
      </c>
      <c r="AA21" s="29">
        <f t="shared" si="11"/>
        <v>4152.6800000000021</v>
      </c>
      <c r="AB21" s="29">
        <f t="shared" si="7"/>
        <v>100</v>
      </c>
      <c r="AC21" s="29">
        <v>554.41999999999996</v>
      </c>
      <c r="AD21" s="29">
        <f t="shared" si="10"/>
        <v>13.350896288661772</v>
      </c>
      <c r="AE21" s="29">
        <f t="shared" si="8"/>
        <v>3598.260000000002</v>
      </c>
      <c r="AF21" s="29">
        <f t="shared" si="9"/>
        <v>86.649103711338228</v>
      </c>
    </row>
    <row r="22" spans="1:32" ht="22.5" customHeight="1" x14ac:dyDescent="0.25">
      <c r="A22" s="18">
        <v>16</v>
      </c>
      <c r="B22" s="25" t="s">
        <v>244</v>
      </c>
      <c r="C22" s="25"/>
      <c r="D22" s="20" t="s">
        <v>41</v>
      </c>
      <c r="E22" s="18" t="s">
        <v>127</v>
      </c>
      <c r="F22" s="18" t="s">
        <v>156</v>
      </c>
      <c r="G22" s="29">
        <v>2748.38</v>
      </c>
      <c r="H22" s="29">
        <v>4</v>
      </c>
      <c r="I22" s="29">
        <v>0</v>
      </c>
      <c r="J22" s="29">
        <v>4</v>
      </c>
      <c r="K22" s="29">
        <v>2</v>
      </c>
      <c r="L22" s="29">
        <v>2</v>
      </c>
      <c r="M22" s="29">
        <v>0</v>
      </c>
      <c r="N22" s="29">
        <f t="shared" si="1"/>
        <v>50</v>
      </c>
      <c r="O22" s="23">
        <v>2748.38</v>
      </c>
      <c r="P22" s="23">
        <v>2748.38</v>
      </c>
      <c r="Q22" s="29">
        <f t="shared" si="2"/>
        <v>100</v>
      </c>
      <c r="R22" s="23">
        <v>2748.38</v>
      </c>
      <c r="S22" s="29">
        <f t="shared" si="3"/>
        <v>100</v>
      </c>
      <c r="T22" s="23">
        <f t="shared" si="4"/>
        <v>0</v>
      </c>
      <c r="U22" s="29">
        <f t="shared" si="5"/>
        <v>0</v>
      </c>
      <c r="V22" s="28">
        <v>0</v>
      </c>
      <c r="W22" s="28">
        <v>0</v>
      </c>
      <c r="X22" s="28">
        <v>0</v>
      </c>
      <c r="Y22" s="29">
        <f t="shared" si="6"/>
        <v>0</v>
      </c>
      <c r="Z22" s="29">
        <v>0</v>
      </c>
      <c r="AA22" s="29">
        <f t="shared" si="11"/>
        <v>0</v>
      </c>
      <c r="AB22" s="29">
        <f t="shared" si="7"/>
        <v>0</v>
      </c>
      <c r="AC22" s="29">
        <v>0</v>
      </c>
      <c r="AD22" s="29">
        <f t="shared" si="10"/>
        <v>0</v>
      </c>
      <c r="AE22" s="29">
        <f t="shared" si="8"/>
        <v>0</v>
      </c>
      <c r="AF22" s="29">
        <f t="shared" si="9"/>
        <v>0</v>
      </c>
    </row>
    <row r="23" spans="1:32" ht="22.5" customHeight="1" x14ac:dyDescent="0.25">
      <c r="A23" s="18">
        <v>17</v>
      </c>
      <c r="B23" s="25" t="s">
        <v>244</v>
      </c>
      <c r="C23" s="25"/>
      <c r="D23" s="20" t="s">
        <v>43</v>
      </c>
      <c r="E23" s="18" t="s">
        <v>124</v>
      </c>
      <c r="F23" s="18" t="s">
        <v>158</v>
      </c>
      <c r="G23" s="29">
        <v>2821.83</v>
      </c>
      <c r="H23" s="29">
        <v>10</v>
      </c>
      <c r="I23" s="29">
        <v>2</v>
      </c>
      <c r="J23" s="29">
        <v>8</v>
      </c>
      <c r="K23" s="29">
        <v>7</v>
      </c>
      <c r="L23" s="29">
        <v>7</v>
      </c>
      <c r="M23" s="29">
        <v>0</v>
      </c>
      <c r="N23" s="29">
        <f t="shared" si="1"/>
        <v>70</v>
      </c>
      <c r="O23" s="23">
        <v>2821.83</v>
      </c>
      <c r="P23" s="23">
        <v>2821.83</v>
      </c>
      <c r="Q23" s="29">
        <f t="shared" si="2"/>
        <v>100</v>
      </c>
      <c r="R23" s="23">
        <v>2821.83</v>
      </c>
      <c r="S23" s="29">
        <f t="shared" si="3"/>
        <v>100</v>
      </c>
      <c r="T23" s="23">
        <f t="shared" si="4"/>
        <v>0</v>
      </c>
      <c r="U23" s="29">
        <f t="shared" si="5"/>
        <v>0</v>
      </c>
      <c r="V23" s="28">
        <v>0</v>
      </c>
      <c r="W23" s="28">
        <v>0</v>
      </c>
      <c r="X23" s="28">
        <v>0</v>
      </c>
      <c r="Y23" s="29">
        <f t="shared" si="6"/>
        <v>0</v>
      </c>
      <c r="Z23" s="29">
        <v>2085.7399999999998</v>
      </c>
      <c r="AA23" s="29">
        <f t="shared" si="11"/>
        <v>2085.7399999999998</v>
      </c>
      <c r="AB23" s="29">
        <f t="shared" si="7"/>
        <v>100</v>
      </c>
      <c r="AC23" s="29">
        <v>0</v>
      </c>
      <c r="AD23" s="29">
        <f t="shared" si="10"/>
        <v>0</v>
      </c>
      <c r="AE23" s="29">
        <f t="shared" si="8"/>
        <v>2085.7399999999998</v>
      </c>
      <c r="AF23" s="29">
        <f t="shared" si="9"/>
        <v>100</v>
      </c>
    </row>
    <row r="24" spans="1:32" ht="22.5" customHeight="1" x14ac:dyDescent="0.25">
      <c r="A24" s="18">
        <v>18</v>
      </c>
      <c r="B24" s="25" t="s">
        <v>244</v>
      </c>
      <c r="C24" s="25"/>
      <c r="D24" s="20" t="s">
        <v>44</v>
      </c>
      <c r="E24" s="18" t="s">
        <v>124</v>
      </c>
      <c r="F24" s="18" t="s">
        <v>159</v>
      </c>
      <c r="G24" s="29">
        <v>4470.47</v>
      </c>
      <c r="H24" s="29">
        <v>8</v>
      </c>
      <c r="I24" s="29">
        <v>2</v>
      </c>
      <c r="J24" s="29">
        <v>6</v>
      </c>
      <c r="K24" s="29">
        <v>5</v>
      </c>
      <c r="L24" s="29">
        <v>5</v>
      </c>
      <c r="M24" s="29">
        <v>0</v>
      </c>
      <c r="N24" s="29">
        <f t="shared" si="1"/>
        <v>62.5</v>
      </c>
      <c r="O24" s="23">
        <v>4470.47</v>
      </c>
      <c r="P24" s="23">
        <v>4470.47</v>
      </c>
      <c r="Q24" s="29">
        <f t="shared" si="2"/>
        <v>100</v>
      </c>
      <c r="R24" s="23">
        <v>4470.47</v>
      </c>
      <c r="S24" s="29">
        <f t="shared" si="3"/>
        <v>100</v>
      </c>
      <c r="T24" s="23">
        <f t="shared" si="4"/>
        <v>0</v>
      </c>
      <c r="U24" s="29">
        <f t="shared" si="5"/>
        <v>0</v>
      </c>
      <c r="V24" s="28">
        <v>0</v>
      </c>
      <c r="W24" s="28">
        <v>0</v>
      </c>
      <c r="X24" s="28">
        <v>0</v>
      </c>
      <c r="Y24" s="29">
        <f t="shared" si="6"/>
        <v>0</v>
      </c>
      <c r="Z24" s="29">
        <v>1642.49</v>
      </c>
      <c r="AA24" s="29">
        <f t="shared" si="11"/>
        <v>1642.49</v>
      </c>
      <c r="AB24" s="29">
        <f t="shared" si="7"/>
        <v>100</v>
      </c>
      <c r="AC24" s="29">
        <v>0</v>
      </c>
      <c r="AD24" s="29">
        <f t="shared" si="10"/>
        <v>0</v>
      </c>
      <c r="AE24" s="29">
        <f t="shared" si="8"/>
        <v>1642.49</v>
      </c>
      <c r="AF24" s="29">
        <f t="shared" si="9"/>
        <v>100</v>
      </c>
    </row>
    <row r="25" spans="1:32" ht="22.5" customHeight="1" x14ac:dyDescent="0.25">
      <c r="A25" s="18">
        <v>19</v>
      </c>
      <c r="B25" s="25" t="s">
        <v>244</v>
      </c>
      <c r="C25" s="25"/>
      <c r="D25" s="20" t="s">
        <v>45</v>
      </c>
      <c r="E25" s="18" t="s">
        <v>124</v>
      </c>
      <c r="F25" s="18" t="s">
        <v>160</v>
      </c>
      <c r="G25" s="29">
        <v>6572.83</v>
      </c>
      <c r="H25" s="29">
        <v>9</v>
      </c>
      <c r="I25" s="29">
        <v>2</v>
      </c>
      <c r="J25" s="29">
        <v>7</v>
      </c>
      <c r="K25" s="29">
        <v>8</v>
      </c>
      <c r="L25" s="29">
        <v>8</v>
      </c>
      <c r="M25" s="29">
        <v>0</v>
      </c>
      <c r="N25" s="29">
        <f t="shared" si="1"/>
        <v>88.888888888888886</v>
      </c>
      <c r="O25" s="23">
        <v>7927.77</v>
      </c>
      <c r="P25" s="23">
        <v>7927.77</v>
      </c>
      <c r="Q25" s="29">
        <f t="shared" si="2"/>
        <v>100</v>
      </c>
      <c r="R25" s="23">
        <v>6572.83</v>
      </c>
      <c r="S25" s="29">
        <f t="shared" si="3"/>
        <v>82.908939083752415</v>
      </c>
      <c r="T25" s="23">
        <f t="shared" si="4"/>
        <v>1354.9400000000005</v>
      </c>
      <c r="U25" s="29">
        <f t="shared" si="5"/>
        <v>17.091060916247574</v>
      </c>
      <c r="V25" s="28">
        <v>0</v>
      </c>
      <c r="W25" s="28">
        <v>0</v>
      </c>
      <c r="X25" s="28">
        <v>0</v>
      </c>
      <c r="Y25" s="29">
        <f t="shared" si="6"/>
        <v>0</v>
      </c>
      <c r="Z25" s="29">
        <v>0</v>
      </c>
      <c r="AA25" s="29">
        <f t="shared" si="11"/>
        <v>1354.9400000000005</v>
      </c>
      <c r="AB25" s="29">
        <f t="shared" si="7"/>
        <v>100</v>
      </c>
      <c r="AC25" s="29">
        <v>0</v>
      </c>
      <c r="AD25" s="29">
        <f t="shared" si="10"/>
        <v>0</v>
      </c>
      <c r="AE25" s="29">
        <f t="shared" si="8"/>
        <v>1354.9400000000005</v>
      </c>
      <c r="AF25" s="29">
        <f t="shared" si="9"/>
        <v>100</v>
      </c>
    </row>
    <row r="26" spans="1:32" ht="22.5" customHeight="1" x14ac:dyDescent="0.25">
      <c r="A26" s="18">
        <v>20</v>
      </c>
      <c r="B26" s="25" t="s">
        <v>244</v>
      </c>
      <c r="C26" s="25"/>
      <c r="D26" s="20" t="s">
        <v>46</v>
      </c>
      <c r="E26" s="18" t="s">
        <v>128</v>
      </c>
      <c r="F26" s="18" t="s">
        <v>161</v>
      </c>
      <c r="G26" s="29">
        <v>21296.61</v>
      </c>
      <c r="H26" s="29">
        <v>17</v>
      </c>
      <c r="I26" s="29">
        <v>0</v>
      </c>
      <c r="J26" s="29">
        <v>17</v>
      </c>
      <c r="K26" s="29">
        <v>15</v>
      </c>
      <c r="L26" s="29">
        <v>15</v>
      </c>
      <c r="M26" s="29">
        <v>0</v>
      </c>
      <c r="N26" s="29">
        <f t="shared" si="1"/>
        <v>88.235294117647058</v>
      </c>
      <c r="O26" s="23">
        <v>21296.61</v>
      </c>
      <c r="P26" s="23">
        <v>21296.61</v>
      </c>
      <c r="Q26" s="29">
        <f t="shared" si="2"/>
        <v>100</v>
      </c>
      <c r="R26" s="23">
        <v>17319.839999999997</v>
      </c>
      <c r="S26" s="29">
        <f t="shared" si="3"/>
        <v>81.326746369492582</v>
      </c>
      <c r="T26" s="23">
        <f t="shared" si="4"/>
        <v>3976.7700000000041</v>
      </c>
      <c r="U26" s="29">
        <f t="shared" si="5"/>
        <v>18.673253630507407</v>
      </c>
      <c r="V26" s="28">
        <v>0</v>
      </c>
      <c r="W26" s="28">
        <v>0</v>
      </c>
      <c r="X26" s="28">
        <v>0</v>
      </c>
      <c r="Y26" s="29">
        <f t="shared" si="6"/>
        <v>0</v>
      </c>
      <c r="Z26" s="29">
        <v>3256.08</v>
      </c>
      <c r="AA26" s="29">
        <f t="shared" si="11"/>
        <v>7232.850000000004</v>
      </c>
      <c r="AB26" s="29">
        <f t="shared" si="7"/>
        <v>100</v>
      </c>
      <c r="AC26" s="29">
        <v>7232.85</v>
      </c>
      <c r="AD26" s="29">
        <f t="shared" si="10"/>
        <v>99.999999999999943</v>
      </c>
      <c r="AE26" s="29">
        <f t="shared" si="8"/>
        <v>0</v>
      </c>
      <c r="AF26" s="29">
        <f t="shared" si="9"/>
        <v>0</v>
      </c>
    </row>
    <row r="27" spans="1:32" ht="22.5" customHeight="1" x14ac:dyDescent="0.25">
      <c r="A27" s="18">
        <v>21</v>
      </c>
      <c r="B27" s="25" t="s">
        <v>244</v>
      </c>
      <c r="C27" s="25"/>
      <c r="D27" s="20" t="s">
        <v>47</v>
      </c>
      <c r="E27" s="18" t="s">
        <v>124</v>
      </c>
      <c r="F27" s="18" t="s">
        <v>162</v>
      </c>
      <c r="G27" s="29">
        <v>13793.66</v>
      </c>
      <c r="H27" s="29">
        <v>9</v>
      </c>
      <c r="I27" s="29">
        <v>2</v>
      </c>
      <c r="J27" s="29">
        <v>7</v>
      </c>
      <c r="K27" s="29">
        <v>9</v>
      </c>
      <c r="L27" s="29">
        <v>9</v>
      </c>
      <c r="M27" s="29">
        <v>0</v>
      </c>
      <c r="N27" s="29">
        <f t="shared" si="1"/>
        <v>100</v>
      </c>
      <c r="O27" s="23">
        <v>13793.66</v>
      </c>
      <c r="P27" s="23">
        <v>13793.66</v>
      </c>
      <c r="Q27" s="29">
        <f t="shared" si="2"/>
        <v>100</v>
      </c>
      <c r="R27" s="23">
        <v>13793.66</v>
      </c>
      <c r="S27" s="29">
        <f t="shared" si="3"/>
        <v>100</v>
      </c>
      <c r="T27" s="23">
        <f t="shared" si="4"/>
        <v>0</v>
      </c>
      <c r="U27" s="29">
        <f t="shared" si="5"/>
        <v>0</v>
      </c>
      <c r="V27" s="28">
        <v>0</v>
      </c>
      <c r="W27" s="28">
        <v>0</v>
      </c>
      <c r="X27" s="28">
        <v>0</v>
      </c>
      <c r="Y27" s="29">
        <f t="shared" si="6"/>
        <v>0</v>
      </c>
      <c r="Z27" s="29">
        <v>0</v>
      </c>
      <c r="AA27" s="29">
        <f t="shared" si="11"/>
        <v>0</v>
      </c>
      <c r="AB27" s="29">
        <f t="shared" si="7"/>
        <v>0</v>
      </c>
      <c r="AC27" s="29">
        <v>0</v>
      </c>
      <c r="AD27" s="29">
        <f t="shared" si="10"/>
        <v>0</v>
      </c>
      <c r="AE27" s="29">
        <f t="shared" si="8"/>
        <v>0</v>
      </c>
      <c r="AF27" s="29">
        <f t="shared" si="9"/>
        <v>0</v>
      </c>
    </row>
    <row r="28" spans="1:32" ht="22.5" customHeight="1" x14ac:dyDescent="0.25">
      <c r="A28" s="18">
        <v>22</v>
      </c>
      <c r="B28" s="25" t="s">
        <v>244</v>
      </c>
      <c r="C28" s="25"/>
      <c r="D28" s="20" t="s">
        <v>48</v>
      </c>
      <c r="E28" s="18" t="s">
        <v>129</v>
      </c>
      <c r="F28" s="18" t="s">
        <v>163</v>
      </c>
      <c r="G28" s="29">
        <v>18139.88</v>
      </c>
      <c r="H28" s="29">
        <v>21</v>
      </c>
      <c r="I28" s="29">
        <v>3</v>
      </c>
      <c r="J28" s="29">
        <v>18</v>
      </c>
      <c r="K28" s="29">
        <v>20</v>
      </c>
      <c r="L28" s="29">
        <v>20</v>
      </c>
      <c r="M28" s="29">
        <v>0</v>
      </c>
      <c r="N28" s="29">
        <f t="shared" si="1"/>
        <v>95.238095238095227</v>
      </c>
      <c r="O28" s="23">
        <v>18139.88</v>
      </c>
      <c r="P28" s="23">
        <v>18139.88</v>
      </c>
      <c r="Q28" s="29">
        <f t="shared" si="2"/>
        <v>100</v>
      </c>
      <c r="R28" s="23">
        <v>16884.419999999998</v>
      </c>
      <c r="S28" s="29">
        <f t="shared" si="3"/>
        <v>93.079006035321058</v>
      </c>
      <c r="T28" s="23">
        <f t="shared" si="4"/>
        <v>1255.4600000000028</v>
      </c>
      <c r="U28" s="29">
        <f t="shared" si="5"/>
        <v>6.920993964678944</v>
      </c>
      <c r="V28" s="28">
        <v>0</v>
      </c>
      <c r="W28" s="28">
        <v>0</v>
      </c>
      <c r="X28" s="28">
        <v>0</v>
      </c>
      <c r="Y28" s="29">
        <f t="shared" si="6"/>
        <v>0</v>
      </c>
      <c r="Z28" s="29">
        <v>0</v>
      </c>
      <c r="AA28" s="29">
        <f t="shared" si="11"/>
        <v>1255.4600000000028</v>
      </c>
      <c r="AB28" s="29">
        <f t="shared" si="7"/>
        <v>100</v>
      </c>
      <c r="AC28" s="29">
        <v>1255.46</v>
      </c>
      <c r="AD28" s="29">
        <f t="shared" si="10"/>
        <v>99.999999999999773</v>
      </c>
      <c r="AE28" s="29">
        <f t="shared" si="8"/>
        <v>2.7284841053187847E-12</v>
      </c>
      <c r="AF28" s="29">
        <f t="shared" si="9"/>
        <v>2.1732943346014836E-13</v>
      </c>
    </row>
    <row r="29" spans="1:32" ht="22.5" customHeight="1" x14ac:dyDescent="0.25">
      <c r="A29" s="18">
        <v>23</v>
      </c>
      <c r="B29" s="25" t="s">
        <v>244</v>
      </c>
      <c r="C29" s="25"/>
      <c r="D29" s="20" t="s">
        <v>49</v>
      </c>
      <c r="E29" s="18" t="s">
        <v>120</v>
      </c>
      <c r="F29" s="18" t="s">
        <v>164</v>
      </c>
      <c r="G29" s="29">
        <v>9620.1899999999987</v>
      </c>
      <c r="H29" s="29">
        <v>11</v>
      </c>
      <c r="I29" s="29">
        <v>6</v>
      </c>
      <c r="J29" s="29">
        <v>5</v>
      </c>
      <c r="K29" s="29">
        <v>11</v>
      </c>
      <c r="L29" s="29">
        <v>11</v>
      </c>
      <c r="M29" s="29">
        <v>0</v>
      </c>
      <c r="N29" s="29">
        <f t="shared" si="1"/>
        <v>100</v>
      </c>
      <c r="O29" s="23">
        <v>12730.749999999998</v>
      </c>
      <c r="P29" s="23">
        <v>12730.749999999998</v>
      </c>
      <c r="Q29" s="29">
        <f t="shared" si="2"/>
        <v>100</v>
      </c>
      <c r="R29" s="23">
        <v>9620.1899999999987</v>
      </c>
      <c r="S29" s="29">
        <f t="shared" si="3"/>
        <v>75.566561278793472</v>
      </c>
      <c r="T29" s="23">
        <f t="shared" si="4"/>
        <v>3110.5599999999995</v>
      </c>
      <c r="U29" s="29">
        <f t="shared" si="5"/>
        <v>24.433438721206528</v>
      </c>
      <c r="V29" s="28">
        <v>0</v>
      </c>
      <c r="W29" s="28">
        <v>0</v>
      </c>
      <c r="X29" s="28">
        <v>0</v>
      </c>
      <c r="Y29" s="29">
        <f t="shared" si="6"/>
        <v>0</v>
      </c>
      <c r="Z29" s="29">
        <v>0</v>
      </c>
      <c r="AA29" s="29">
        <f t="shared" si="11"/>
        <v>3110.5599999999995</v>
      </c>
      <c r="AB29" s="29">
        <f t="shared" si="7"/>
        <v>100</v>
      </c>
      <c r="AC29" s="29">
        <v>0</v>
      </c>
      <c r="AD29" s="29">
        <f t="shared" si="10"/>
        <v>0</v>
      </c>
      <c r="AE29" s="29">
        <f t="shared" si="8"/>
        <v>3110.5599999999995</v>
      </c>
      <c r="AF29" s="29">
        <f t="shared" si="9"/>
        <v>100</v>
      </c>
    </row>
    <row r="30" spans="1:32" ht="22.5" customHeight="1" x14ac:dyDescent="0.25">
      <c r="A30" s="18">
        <v>24</v>
      </c>
      <c r="B30" s="25" t="s">
        <v>244</v>
      </c>
      <c r="C30" s="25"/>
      <c r="D30" s="20" t="s">
        <v>50</v>
      </c>
      <c r="E30" s="18" t="s">
        <v>122</v>
      </c>
      <c r="F30" s="18" t="s">
        <v>165</v>
      </c>
      <c r="G30" s="29">
        <v>12457.580000000002</v>
      </c>
      <c r="H30" s="29">
        <v>11</v>
      </c>
      <c r="I30" s="29">
        <v>2</v>
      </c>
      <c r="J30" s="29">
        <v>8</v>
      </c>
      <c r="K30" s="29">
        <v>10</v>
      </c>
      <c r="L30" s="29">
        <v>10</v>
      </c>
      <c r="M30" s="29">
        <v>0</v>
      </c>
      <c r="N30" s="29">
        <f t="shared" si="1"/>
        <v>90.909090909090907</v>
      </c>
      <c r="O30" s="23">
        <v>12457.580000000002</v>
      </c>
      <c r="P30" s="23">
        <v>12457.580000000002</v>
      </c>
      <c r="Q30" s="29">
        <f t="shared" si="2"/>
        <v>100</v>
      </c>
      <c r="R30" s="23">
        <v>12457.580000000002</v>
      </c>
      <c r="S30" s="29">
        <f t="shared" si="3"/>
        <v>100</v>
      </c>
      <c r="T30" s="23">
        <f t="shared" si="4"/>
        <v>0</v>
      </c>
      <c r="U30" s="29">
        <f t="shared" si="5"/>
        <v>0</v>
      </c>
      <c r="V30" s="28">
        <v>0</v>
      </c>
      <c r="W30" s="28">
        <v>0</v>
      </c>
      <c r="X30" s="28">
        <v>0</v>
      </c>
      <c r="Y30" s="29">
        <f t="shared" si="6"/>
        <v>0</v>
      </c>
      <c r="Z30" s="29">
        <v>0</v>
      </c>
      <c r="AA30" s="29">
        <f t="shared" si="11"/>
        <v>0</v>
      </c>
      <c r="AB30" s="29">
        <f t="shared" si="7"/>
        <v>0</v>
      </c>
      <c r="AC30" s="29">
        <v>0</v>
      </c>
      <c r="AD30" s="29">
        <f t="shared" si="10"/>
        <v>0</v>
      </c>
      <c r="AE30" s="29">
        <f t="shared" si="8"/>
        <v>0</v>
      </c>
      <c r="AF30" s="29">
        <f t="shared" si="9"/>
        <v>0</v>
      </c>
    </row>
    <row r="31" spans="1:32" ht="22.5" customHeight="1" x14ac:dyDescent="0.25">
      <c r="A31" s="18">
        <v>25</v>
      </c>
      <c r="B31" s="25" t="s">
        <v>244</v>
      </c>
      <c r="C31" s="25"/>
      <c r="D31" s="20" t="s">
        <v>51</v>
      </c>
      <c r="E31" s="18" t="s">
        <v>125</v>
      </c>
      <c r="F31" s="18" t="s">
        <v>166</v>
      </c>
      <c r="G31" s="29">
        <v>0</v>
      </c>
      <c r="H31" s="29">
        <v>3</v>
      </c>
      <c r="I31" s="29">
        <v>0</v>
      </c>
      <c r="J31" s="29">
        <v>3</v>
      </c>
      <c r="K31" s="29">
        <v>0</v>
      </c>
      <c r="L31" s="29">
        <v>0</v>
      </c>
      <c r="M31" s="29">
        <v>0</v>
      </c>
      <c r="N31" s="29">
        <f t="shared" si="1"/>
        <v>0</v>
      </c>
      <c r="O31" s="23">
        <v>0</v>
      </c>
      <c r="P31" s="23">
        <v>0</v>
      </c>
      <c r="Q31" s="29">
        <f t="shared" si="2"/>
        <v>0</v>
      </c>
      <c r="R31" s="23">
        <v>0</v>
      </c>
      <c r="S31" s="29">
        <f t="shared" si="3"/>
        <v>0</v>
      </c>
      <c r="T31" s="23">
        <f t="shared" si="4"/>
        <v>0</v>
      </c>
      <c r="U31" s="29">
        <f t="shared" si="5"/>
        <v>0</v>
      </c>
      <c r="V31" s="28">
        <v>0</v>
      </c>
      <c r="W31" s="28">
        <v>0</v>
      </c>
      <c r="X31" s="28">
        <v>0</v>
      </c>
      <c r="Y31" s="29">
        <f t="shared" si="6"/>
        <v>0</v>
      </c>
      <c r="Z31" s="29">
        <v>0</v>
      </c>
      <c r="AA31" s="29">
        <f t="shared" si="11"/>
        <v>0</v>
      </c>
      <c r="AB31" s="29">
        <f t="shared" si="7"/>
        <v>0</v>
      </c>
      <c r="AC31" s="29">
        <v>0</v>
      </c>
      <c r="AD31" s="29">
        <f t="shared" si="10"/>
        <v>0</v>
      </c>
      <c r="AE31" s="29">
        <f t="shared" si="8"/>
        <v>0</v>
      </c>
      <c r="AF31" s="29">
        <f t="shared" si="9"/>
        <v>0</v>
      </c>
    </row>
    <row r="32" spans="1:32" ht="22.5" customHeight="1" x14ac:dyDescent="0.25">
      <c r="A32" s="18">
        <v>26</v>
      </c>
      <c r="B32" s="25" t="s">
        <v>244</v>
      </c>
      <c r="C32" s="25"/>
      <c r="D32" s="20" t="s">
        <v>52</v>
      </c>
      <c r="E32" s="18" t="s">
        <v>124</v>
      </c>
      <c r="F32" s="18" t="s">
        <v>167</v>
      </c>
      <c r="G32" s="29">
        <v>2981.6600000000003</v>
      </c>
      <c r="H32" s="29">
        <v>8</v>
      </c>
      <c r="I32" s="29">
        <v>1</v>
      </c>
      <c r="J32" s="29">
        <v>6</v>
      </c>
      <c r="K32" s="29">
        <v>4</v>
      </c>
      <c r="L32" s="29">
        <v>4</v>
      </c>
      <c r="M32" s="29">
        <v>0</v>
      </c>
      <c r="N32" s="29">
        <f t="shared" si="1"/>
        <v>50</v>
      </c>
      <c r="O32" s="23">
        <v>2981.6600000000003</v>
      </c>
      <c r="P32" s="23">
        <v>2981.6600000000003</v>
      </c>
      <c r="Q32" s="29">
        <f t="shared" si="2"/>
        <v>100</v>
      </c>
      <c r="R32" s="23">
        <v>2981.6600000000003</v>
      </c>
      <c r="S32" s="29">
        <f t="shared" si="3"/>
        <v>100</v>
      </c>
      <c r="T32" s="23">
        <f t="shared" si="4"/>
        <v>0</v>
      </c>
      <c r="U32" s="29">
        <f t="shared" si="5"/>
        <v>0</v>
      </c>
      <c r="V32" s="28">
        <v>0</v>
      </c>
      <c r="W32" s="28">
        <v>0</v>
      </c>
      <c r="X32" s="28">
        <v>0</v>
      </c>
      <c r="Y32" s="29">
        <f t="shared" si="6"/>
        <v>0</v>
      </c>
      <c r="Z32" s="29">
        <v>0</v>
      </c>
      <c r="AA32" s="29">
        <f t="shared" si="11"/>
        <v>0</v>
      </c>
      <c r="AB32" s="29">
        <f t="shared" si="7"/>
        <v>0</v>
      </c>
      <c r="AC32" s="29">
        <v>0</v>
      </c>
      <c r="AD32" s="29">
        <f t="shared" si="10"/>
        <v>0</v>
      </c>
      <c r="AE32" s="29">
        <f t="shared" si="8"/>
        <v>0</v>
      </c>
      <c r="AF32" s="29">
        <f t="shared" si="9"/>
        <v>0</v>
      </c>
    </row>
    <row r="33" spans="1:32" ht="22.5" customHeight="1" x14ac:dyDescent="0.25">
      <c r="A33" s="18">
        <v>27</v>
      </c>
      <c r="B33" s="25" t="s">
        <v>244</v>
      </c>
      <c r="C33" s="25"/>
      <c r="D33" s="20" t="s">
        <v>53</v>
      </c>
      <c r="E33" s="18" t="s">
        <v>130</v>
      </c>
      <c r="F33" s="18" t="s">
        <v>168</v>
      </c>
      <c r="G33" s="29">
        <v>7486.82</v>
      </c>
      <c r="H33" s="29">
        <v>11</v>
      </c>
      <c r="I33" s="29">
        <v>1</v>
      </c>
      <c r="J33" s="29">
        <v>10</v>
      </c>
      <c r="K33" s="29">
        <v>7</v>
      </c>
      <c r="L33" s="29">
        <v>7</v>
      </c>
      <c r="M33" s="29">
        <v>0</v>
      </c>
      <c r="N33" s="29">
        <f t="shared" si="1"/>
        <v>63.636363636363633</v>
      </c>
      <c r="O33" s="23">
        <v>7486.82</v>
      </c>
      <c r="P33" s="23">
        <v>7486.82</v>
      </c>
      <c r="Q33" s="29">
        <f t="shared" si="2"/>
        <v>100</v>
      </c>
      <c r="R33" s="23">
        <v>7486.82</v>
      </c>
      <c r="S33" s="29">
        <f t="shared" si="3"/>
        <v>100</v>
      </c>
      <c r="T33" s="23">
        <f t="shared" si="4"/>
        <v>0</v>
      </c>
      <c r="U33" s="29">
        <f t="shared" si="5"/>
        <v>0</v>
      </c>
      <c r="V33" s="28">
        <v>0</v>
      </c>
      <c r="W33" s="28">
        <v>0</v>
      </c>
      <c r="X33" s="28">
        <v>0</v>
      </c>
      <c r="Y33" s="29">
        <f t="shared" si="6"/>
        <v>0</v>
      </c>
      <c r="Z33" s="29">
        <v>0</v>
      </c>
      <c r="AA33" s="29">
        <f t="shared" si="11"/>
        <v>0</v>
      </c>
      <c r="AB33" s="29">
        <f t="shared" si="7"/>
        <v>0</v>
      </c>
      <c r="AC33" s="29">
        <v>0</v>
      </c>
      <c r="AD33" s="29">
        <f t="shared" si="10"/>
        <v>0</v>
      </c>
      <c r="AE33" s="29">
        <f t="shared" si="8"/>
        <v>0</v>
      </c>
      <c r="AF33" s="29">
        <f t="shared" si="9"/>
        <v>0</v>
      </c>
    </row>
    <row r="34" spans="1:32" ht="22.5" customHeight="1" x14ac:dyDescent="0.25">
      <c r="A34" s="18">
        <v>28</v>
      </c>
      <c r="B34" s="25" t="s">
        <v>244</v>
      </c>
      <c r="C34" s="25"/>
      <c r="D34" s="20" t="s">
        <v>54</v>
      </c>
      <c r="E34" s="18" t="s">
        <v>128</v>
      </c>
      <c r="F34" s="18" t="s">
        <v>169</v>
      </c>
      <c r="G34" s="29">
        <v>25268.97</v>
      </c>
      <c r="H34" s="29">
        <v>15</v>
      </c>
      <c r="I34" s="29">
        <v>3</v>
      </c>
      <c r="J34" s="29">
        <v>12</v>
      </c>
      <c r="K34" s="29">
        <v>13</v>
      </c>
      <c r="L34" s="29">
        <v>13</v>
      </c>
      <c r="M34" s="29">
        <v>0</v>
      </c>
      <c r="N34" s="29">
        <f t="shared" si="1"/>
        <v>86.666666666666671</v>
      </c>
      <c r="O34" s="23">
        <v>25268.97</v>
      </c>
      <c r="P34" s="23">
        <v>25268.969999999998</v>
      </c>
      <c r="Q34" s="29">
        <f t="shared" si="2"/>
        <v>99.999999999999986</v>
      </c>
      <c r="R34" s="23">
        <v>25268.97</v>
      </c>
      <c r="S34" s="29">
        <f t="shared" si="3"/>
        <v>100.00000000000003</v>
      </c>
      <c r="T34" s="23">
        <f t="shared" si="4"/>
        <v>0</v>
      </c>
      <c r="U34" s="29">
        <f t="shared" si="5"/>
        <v>0</v>
      </c>
      <c r="V34" s="28">
        <v>0</v>
      </c>
      <c r="W34" s="28">
        <v>0</v>
      </c>
      <c r="X34" s="28">
        <v>0</v>
      </c>
      <c r="Y34" s="29">
        <f t="shared" si="6"/>
        <v>0</v>
      </c>
      <c r="Z34" s="29">
        <v>0</v>
      </c>
      <c r="AA34" s="29">
        <f t="shared" si="11"/>
        <v>0</v>
      </c>
      <c r="AB34" s="29">
        <f t="shared" si="7"/>
        <v>0</v>
      </c>
      <c r="AC34" s="29">
        <v>0</v>
      </c>
      <c r="AD34" s="29">
        <f t="shared" si="10"/>
        <v>0</v>
      </c>
      <c r="AE34" s="29">
        <f t="shared" si="8"/>
        <v>0</v>
      </c>
      <c r="AF34" s="29">
        <f t="shared" si="9"/>
        <v>0</v>
      </c>
    </row>
    <row r="35" spans="1:32" ht="22.5" customHeight="1" x14ac:dyDescent="0.25">
      <c r="A35" s="18">
        <v>29</v>
      </c>
      <c r="B35" s="25" t="s">
        <v>244</v>
      </c>
      <c r="C35" s="25"/>
      <c r="D35" s="20" t="s">
        <v>55</v>
      </c>
      <c r="E35" s="18" t="s">
        <v>127</v>
      </c>
      <c r="F35" s="18" t="s">
        <v>170</v>
      </c>
      <c r="G35" s="29">
        <v>13844.35</v>
      </c>
      <c r="H35" s="29">
        <v>12</v>
      </c>
      <c r="I35" s="29">
        <v>1</v>
      </c>
      <c r="J35" s="29">
        <v>11</v>
      </c>
      <c r="K35" s="29">
        <v>9</v>
      </c>
      <c r="L35" s="29">
        <v>9</v>
      </c>
      <c r="M35" s="29">
        <v>0</v>
      </c>
      <c r="N35" s="29">
        <f t="shared" si="1"/>
        <v>75</v>
      </c>
      <c r="O35" s="23">
        <v>13844.35</v>
      </c>
      <c r="P35" s="23">
        <v>13844.35</v>
      </c>
      <c r="Q35" s="29">
        <f t="shared" si="2"/>
        <v>100</v>
      </c>
      <c r="R35" s="23">
        <v>13844.35</v>
      </c>
      <c r="S35" s="29">
        <f t="shared" si="3"/>
        <v>100</v>
      </c>
      <c r="T35" s="23">
        <f t="shared" si="4"/>
        <v>0</v>
      </c>
      <c r="U35" s="29">
        <f t="shared" si="5"/>
        <v>0</v>
      </c>
      <c r="V35" s="28">
        <v>0</v>
      </c>
      <c r="W35" s="28">
        <v>0</v>
      </c>
      <c r="X35" s="28">
        <v>0</v>
      </c>
      <c r="Y35" s="29">
        <f t="shared" si="6"/>
        <v>0</v>
      </c>
      <c r="Z35" s="29">
        <v>0</v>
      </c>
      <c r="AA35" s="29">
        <f t="shared" si="11"/>
        <v>0</v>
      </c>
      <c r="AB35" s="29">
        <f t="shared" si="7"/>
        <v>0</v>
      </c>
      <c r="AC35" s="29">
        <v>0</v>
      </c>
      <c r="AD35" s="29">
        <f t="shared" si="10"/>
        <v>0</v>
      </c>
      <c r="AE35" s="29">
        <f t="shared" si="8"/>
        <v>0</v>
      </c>
      <c r="AF35" s="29">
        <f t="shared" si="9"/>
        <v>0</v>
      </c>
    </row>
    <row r="36" spans="1:32" ht="22.5" customHeight="1" x14ac:dyDescent="0.25">
      <c r="A36" s="18">
        <v>30</v>
      </c>
      <c r="B36" s="25" t="s">
        <v>244</v>
      </c>
      <c r="C36" s="25"/>
      <c r="D36" s="20" t="s">
        <v>56</v>
      </c>
      <c r="E36" s="18" t="s">
        <v>131</v>
      </c>
      <c r="F36" s="18" t="s">
        <v>171</v>
      </c>
      <c r="G36" s="29">
        <v>2492.34</v>
      </c>
      <c r="H36" s="29">
        <v>7</v>
      </c>
      <c r="I36" s="29">
        <v>3</v>
      </c>
      <c r="J36" s="29">
        <v>3</v>
      </c>
      <c r="K36" s="29">
        <v>0</v>
      </c>
      <c r="L36" s="29">
        <v>0</v>
      </c>
      <c r="M36" s="29">
        <v>0</v>
      </c>
      <c r="N36" s="29">
        <f t="shared" si="1"/>
        <v>0</v>
      </c>
      <c r="O36" s="23">
        <v>2492.34</v>
      </c>
      <c r="P36" s="23">
        <v>2492.34</v>
      </c>
      <c r="Q36" s="29">
        <f t="shared" si="2"/>
        <v>100</v>
      </c>
      <c r="R36" s="23">
        <v>2492.34</v>
      </c>
      <c r="S36" s="29">
        <f t="shared" si="3"/>
        <v>100</v>
      </c>
      <c r="T36" s="23">
        <f t="shared" si="4"/>
        <v>0</v>
      </c>
      <c r="U36" s="29">
        <f t="shared" si="5"/>
        <v>0</v>
      </c>
      <c r="V36" s="28">
        <v>0</v>
      </c>
      <c r="W36" s="28">
        <v>0</v>
      </c>
      <c r="X36" s="28">
        <v>0</v>
      </c>
      <c r="Y36" s="29">
        <f t="shared" si="6"/>
        <v>0</v>
      </c>
      <c r="Z36" s="29">
        <v>0</v>
      </c>
      <c r="AA36" s="29">
        <f t="shared" si="11"/>
        <v>0</v>
      </c>
      <c r="AB36" s="29">
        <f t="shared" si="7"/>
        <v>0</v>
      </c>
      <c r="AC36" s="29">
        <v>0</v>
      </c>
      <c r="AD36" s="29">
        <f t="shared" si="10"/>
        <v>0</v>
      </c>
      <c r="AE36" s="29">
        <f t="shared" si="8"/>
        <v>0</v>
      </c>
      <c r="AF36" s="29">
        <f t="shared" si="9"/>
        <v>0</v>
      </c>
    </row>
    <row r="37" spans="1:32" ht="22.5" customHeight="1" x14ac:dyDescent="0.25">
      <c r="A37" s="18">
        <v>31</v>
      </c>
      <c r="B37" s="25" t="s">
        <v>244</v>
      </c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29">
        <v>9</v>
      </c>
      <c r="I37" s="29">
        <v>3</v>
      </c>
      <c r="J37" s="29">
        <v>6</v>
      </c>
      <c r="K37" s="29">
        <v>5</v>
      </c>
      <c r="L37" s="29">
        <v>5</v>
      </c>
      <c r="M37" s="29">
        <v>0</v>
      </c>
      <c r="N37" s="29">
        <f t="shared" si="1"/>
        <v>55.555555555555557</v>
      </c>
      <c r="O37" s="23">
        <v>3019.75</v>
      </c>
      <c r="P37" s="23">
        <v>3019.75</v>
      </c>
      <c r="Q37" s="29">
        <f t="shared" si="2"/>
        <v>100</v>
      </c>
      <c r="R37" s="23">
        <v>3019.75</v>
      </c>
      <c r="S37" s="29">
        <f t="shared" si="3"/>
        <v>100</v>
      </c>
      <c r="T37" s="23">
        <f t="shared" si="4"/>
        <v>0</v>
      </c>
      <c r="U37" s="29">
        <f t="shared" si="5"/>
        <v>0</v>
      </c>
      <c r="V37" s="28">
        <v>0</v>
      </c>
      <c r="W37" s="28">
        <v>0</v>
      </c>
      <c r="X37" s="28">
        <v>0</v>
      </c>
      <c r="Y37" s="29">
        <f t="shared" si="6"/>
        <v>0</v>
      </c>
      <c r="Z37" s="29">
        <v>0</v>
      </c>
      <c r="AA37" s="29">
        <f t="shared" si="11"/>
        <v>0</v>
      </c>
      <c r="AB37" s="29">
        <f t="shared" si="7"/>
        <v>0</v>
      </c>
      <c r="AC37" s="29">
        <v>0</v>
      </c>
      <c r="AD37" s="29">
        <f t="shared" si="10"/>
        <v>0</v>
      </c>
      <c r="AE37" s="29">
        <f t="shared" si="8"/>
        <v>0</v>
      </c>
      <c r="AF37" s="29">
        <f t="shared" si="9"/>
        <v>0</v>
      </c>
    </row>
    <row r="38" spans="1:32" ht="22.5" customHeight="1" x14ac:dyDescent="0.25">
      <c r="A38" s="18">
        <v>32</v>
      </c>
      <c r="B38" s="25" t="s">
        <v>244</v>
      </c>
      <c r="C38" s="25"/>
      <c r="D38" s="20" t="s">
        <v>57</v>
      </c>
      <c r="E38" s="18" t="s">
        <v>124</v>
      </c>
      <c r="F38" s="18" t="s">
        <v>172</v>
      </c>
      <c r="G38" s="29">
        <v>0</v>
      </c>
      <c r="H38" s="29">
        <v>2</v>
      </c>
      <c r="I38" s="29">
        <v>1</v>
      </c>
      <c r="J38" s="29">
        <v>1</v>
      </c>
      <c r="K38" s="29">
        <v>0</v>
      </c>
      <c r="L38" s="29">
        <v>0</v>
      </c>
      <c r="M38" s="29">
        <v>0</v>
      </c>
      <c r="N38" s="29">
        <f t="shared" si="1"/>
        <v>0</v>
      </c>
      <c r="O38" s="23">
        <v>0</v>
      </c>
      <c r="P38" s="23">
        <v>0</v>
      </c>
      <c r="Q38" s="29">
        <f t="shared" si="2"/>
        <v>0</v>
      </c>
      <c r="R38" s="23">
        <v>0</v>
      </c>
      <c r="S38" s="29">
        <f t="shared" si="3"/>
        <v>0</v>
      </c>
      <c r="T38" s="23">
        <f t="shared" si="4"/>
        <v>0</v>
      </c>
      <c r="U38" s="29">
        <f t="shared" si="5"/>
        <v>0</v>
      </c>
      <c r="V38" s="28">
        <v>0</v>
      </c>
      <c r="W38" s="28">
        <v>0</v>
      </c>
      <c r="X38" s="28">
        <v>0</v>
      </c>
      <c r="Y38" s="29">
        <f t="shared" si="6"/>
        <v>0</v>
      </c>
      <c r="Z38" s="29">
        <v>0</v>
      </c>
      <c r="AA38" s="29">
        <f t="shared" si="11"/>
        <v>0</v>
      </c>
      <c r="AB38" s="29">
        <f t="shared" si="7"/>
        <v>0</v>
      </c>
      <c r="AC38" s="29">
        <v>0</v>
      </c>
      <c r="AD38" s="29">
        <f t="shared" si="10"/>
        <v>0</v>
      </c>
      <c r="AE38" s="29">
        <f t="shared" si="8"/>
        <v>0</v>
      </c>
      <c r="AF38" s="29">
        <f t="shared" si="9"/>
        <v>0</v>
      </c>
    </row>
    <row r="39" spans="1:32" ht="22.5" customHeight="1" x14ac:dyDescent="0.25">
      <c r="A39" s="18">
        <v>33</v>
      </c>
      <c r="B39" s="25" t="s">
        <v>244</v>
      </c>
      <c r="C39" s="25"/>
      <c r="D39" s="20" t="s">
        <v>59</v>
      </c>
      <c r="E39" s="18" t="s">
        <v>127</v>
      </c>
      <c r="F39" s="18" t="s">
        <v>174</v>
      </c>
      <c r="G39" s="29">
        <v>17383.59</v>
      </c>
      <c r="H39" s="29">
        <v>20</v>
      </c>
      <c r="I39" s="29">
        <v>2</v>
      </c>
      <c r="J39" s="29">
        <v>18</v>
      </c>
      <c r="K39" s="29">
        <v>17</v>
      </c>
      <c r="L39" s="29">
        <v>17</v>
      </c>
      <c r="M39" s="29">
        <v>0</v>
      </c>
      <c r="N39" s="29">
        <f t="shared" si="1"/>
        <v>85</v>
      </c>
      <c r="O39" s="23">
        <v>19435.18</v>
      </c>
      <c r="P39" s="23">
        <v>19435.18</v>
      </c>
      <c r="Q39" s="29">
        <f t="shared" si="2"/>
        <v>100</v>
      </c>
      <c r="R39" s="23">
        <v>17383.59</v>
      </c>
      <c r="S39" s="29">
        <f t="shared" si="3"/>
        <v>89.443936202288839</v>
      </c>
      <c r="T39" s="23">
        <f t="shared" si="4"/>
        <v>2051.59</v>
      </c>
      <c r="U39" s="29">
        <f t="shared" si="5"/>
        <v>10.556063797711161</v>
      </c>
      <c r="V39" s="28">
        <v>0</v>
      </c>
      <c r="W39" s="28">
        <v>0</v>
      </c>
      <c r="X39" s="28">
        <v>0</v>
      </c>
      <c r="Y39" s="29">
        <f t="shared" si="6"/>
        <v>0</v>
      </c>
      <c r="Z39" s="29">
        <v>786.01</v>
      </c>
      <c r="AA39" s="29">
        <f t="shared" si="11"/>
        <v>2837.6000000000004</v>
      </c>
      <c r="AB39" s="29">
        <f t="shared" si="7"/>
        <v>100</v>
      </c>
      <c r="AC39" s="29">
        <v>275.88</v>
      </c>
      <c r="AD39" s="29">
        <f t="shared" si="10"/>
        <v>9.7223005356639405</v>
      </c>
      <c r="AE39" s="29">
        <f t="shared" si="8"/>
        <v>2561.7200000000003</v>
      </c>
      <c r="AF39" s="29">
        <f t="shared" si="9"/>
        <v>90.277699464336052</v>
      </c>
    </row>
    <row r="40" spans="1:32" ht="22.5" customHeight="1" x14ac:dyDescent="0.25">
      <c r="A40" s="18">
        <v>34</v>
      </c>
      <c r="B40" s="25" t="s">
        <v>244</v>
      </c>
      <c r="C40" s="25"/>
      <c r="D40" s="20" t="s">
        <v>60</v>
      </c>
      <c r="E40" s="18" t="s">
        <v>124</v>
      </c>
      <c r="F40" s="18" t="s">
        <v>175</v>
      </c>
      <c r="G40" s="29">
        <v>15098.460000000001</v>
      </c>
      <c r="H40" s="29">
        <v>17</v>
      </c>
      <c r="I40" s="29">
        <v>6</v>
      </c>
      <c r="J40" s="29">
        <v>9</v>
      </c>
      <c r="K40" s="29">
        <v>17</v>
      </c>
      <c r="L40" s="29">
        <v>17</v>
      </c>
      <c r="M40" s="29">
        <v>0</v>
      </c>
      <c r="N40" s="29">
        <f t="shared" si="1"/>
        <v>100</v>
      </c>
      <c r="O40" s="23">
        <v>15098.460000000001</v>
      </c>
      <c r="P40" s="23">
        <v>15098.460000000001</v>
      </c>
      <c r="Q40" s="29">
        <f t="shared" si="2"/>
        <v>100</v>
      </c>
      <c r="R40" s="23">
        <v>14854.859999999999</v>
      </c>
      <c r="S40" s="29">
        <f t="shared" si="3"/>
        <v>98.386590420479962</v>
      </c>
      <c r="T40" s="23">
        <f t="shared" si="4"/>
        <v>243.60000000000218</v>
      </c>
      <c r="U40" s="29">
        <f t="shared" si="5"/>
        <v>1.6134095795200447</v>
      </c>
      <c r="V40" s="28">
        <v>0</v>
      </c>
      <c r="W40" s="28">
        <v>0</v>
      </c>
      <c r="X40" s="28">
        <v>0</v>
      </c>
      <c r="Y40" s="29">
        <f t="shared" si="6"/>
        <v>0</v>
      </c>
      <c r="Z40" s="29">
        <v>0</v>
      </c>
      <c r="AA40" s="29">
        <f t="shared" si="11"/>
        <v>243.60000000000218</v>
      </c>
      <c r="AB40" s="29">
        <f t="shared" si="7"/>
        <v>100</v>
      </c>
      <c r="AC40" s="29">
        <v>243.6</v>
      </c>
      <c r="AD40" s="29">
        <f t="shared" si="10"/>
        <v>99.999999999999105</v>
      </c>
      <c r="AE40" s="29">
        <f t="shared" si="8"/>
        <v>2.1884716261411086E-12</v>
      </c>
      <c r="AF40" s="29">
        <f t="shared" si="9"/>
        <v>8.9838736705299219E-13</v>
      </c>
    </row>
    <row r="41" spans="1:32" ht="22.5" customHeight="1" x14ac:dyDescent="0.25">
      <c r="A41" s="18">
        <v>35</v>
      </c>
      <c r="B41" s="25" t="s">
        <v>244</v>
      </c>
      <c r="C41" s="25"/>
      <c r="D41" s="20" t="s">
        <v>61</v>
      </c>
      <c r="E41" s="18" t="s">
        <v>124</v>
      </c>
      <c r="F41" s="18" t="s">
        <v>176</v>
      </c>
      <c r="G41" s="29">
        <v>27168.720000000001</v>
      </c>
      <c r="H41" s="29">
        <v>26</v>
      </c>
      <c r="I41" s="29">
        <v>8</v>
      </c>
      <c r="J41" s="29">
        <v>15</v>
      </c>
      <c r="K41" s="29">
        <v>24</v>
      </c>
      <c r="L41" s="29">
        <v>24</v>
      </c>
      <c r="M41" s="29">
        <v>0</v>
      </c>
      <c r="N41" s="29">
        <f t="shared" si="1"/>
        <v>92.307692307692307</v>
      </c>
      <c r="O41" s="23">
        <v>27168.720000000001</v>
      </c>
      <c r="P41" s="23">
        <v>27168.720000000001</v>
      </c>
      <c r="Q41" s="29">
        <f t="shared" si="2"/>
        <v>100</v>
      </c>
      <c r="R41" s="23">
        <v>27168.720000000001</v>
      </c>
      <c r="S41" s="29">
        <f t="shared" si="3"/>
        <v>100</v>
      </c>
      <c r="T41" s="23">
        <f t="shared" si="4"/>
        <v>0</v>
      </c>
      <c r="U41" s="29">
        <f t="shared" si="5"/>
        <v>0</v>
      </c>
      <c r="V41" s="28">
        <v>0</v>
      </c>
      <c r="W41" s="28">
        <v>0</v>
      </c>
      <c r="X41" s="28">
        <v>0</v>
      </c>
      <c r="Y41" s="29">
        <f t="shared" si="6"/>
        <v>0</v>
      </c>
      <c r="Z41" s="29">
        <v>3348.24</v>
      </c>
      <c r="AA41" s="29">
        <f t="shared" si="11"/>
        <v>3348.24</v>
      </c>
      <c r="AB41" s="29">
        <f t="shared" si="7"/>
        <v>100</v>
      </c>
      <c r="AC41" s="29">
        <v>3348.24</v>
      </c>
      <c r="AD41" s="29">
        <f t="shared" si="10"/>
        <v>100</v>
      </c>
      <c r="AE41" s="29">
        <f t="shared" si="8"/>
        <v>0</v>
      </c>
      <c r="AF41" s="29">
        <f t="shared" si="9"/>
        <v>0</v>
      </c>
    </row>
    <row r="42" spans="1:32" ht="22.5" customHeight="1" x14ac:dyDescent="0.25">
      <c r="A42" s="18">
        <v>36</v>
      </c>
      <c r="B42" s="25" t="s">
        <v>244</v>
      </c>
      <c r="C42" s="25"/>
      <c r="D42" s="20" t="s">
        <v>62</v>
      </c>
      <c r="E42" s="18" t="s">
        <v>132</v>
      </c>
      <c r="F42" s="18" t="s">
        <v>177</v>
      </c>
      <c r="G42" s="29">
        <v>9538.17</v>
      </c>
      <c r="H42" s="29">
        <v>10</v>
      </c>
      <c r="I42" s="29">
        <v>4</v>
      </c>
      <c r="J42" s="29">
        <v>6</v>
      </c>
      <c r="K42" s="29">
        <v>10</v>
      </c>
      <c r="L42" s="29">
        <v>10</v>
      </c>
      <c r="M42" s="29">
        <v>0</v>
      </c>
      <c r="N42" s="29">
        <f t="shared" si="1"/>
        <v>100</v>
      </c>
      <c r="O42" s="23">
        <v>9538.17</v>
      </c>
      <c r="P42" s="23">
        <v>9538.17</v>
      </c>
      <c r="Q42" s="29">
        <f t="shared" si="2"/>
        <v>100</v>
      </c>
      <c r="R42" s="23">
        <v>8030.89</v>
      </c>
      <c r="S42" s="29">
        <f t="shared" si="3"/>
        <v>84.197387968551624</v>
      </c>
      <c r="T42" s="23">
        <f t="shared" si="4"/>
        <v>1507.2799999999997</v>
      </c>
      <c r="U42" s="29">
        <f t="shared" si="5"/>
        <v>15.802612031448376</v>
      </c>
      <c r="V42" s="28">
        <v>0</v>
      </c>
      <c r="W42" s="28">
        <v>0</v>
      </c>
      <c r="X42" s="28">
        <v>0</v>
      </c>
      <c r="Y42" s="29">
        <f t="shared" si="6"/>
        <v>0</v>
      </c>
      <c r="Z42" s="29">
        <v>0</v>
      </c>
      <c r="AA42" s="29">
        <f t="shared" si="11"/>
        <v>1507.2799999999997</v>
      </c>
      <c r="AB42" s="29">
        <f t="shared" si="7"/>
        <v>100</v>
      </c>
      <c r="AC42" s="29">
        <v>1507.28</v>
      </c>
      <c r="AD42" s="29">
        <f t="shared" si="10"/>
        <v>100.00000000000003</v>
      </c>
      <c r="AE42" s="29">
        <f t="shared" si="8"/>
        <v>0</v>
      </c>
      <c r="AF42" s="29">
        <f t="shared" si="9"/>
        <v>0</v>
      </c>
    </row>
    <row r="43" spans="1:32" ht="22.5" customHeight="1" x14ac:dyDescent="0.25">
      <c r="A43" s="18">
        <v>37</v>
      </c>
      <c r="B43" s="25" t="s">
        <v>244</v>
      </c>
      <c r="C43" s="25"/>
      <c r="D43" s="20" t="s">
        <v>63</v>
      </c>
      <c r="E43" s="18" t="s">
        <v>124</v>
      </c>
      <c r="F43" s="18" t="s">
        <v>178</v>
      </c>
      <c r="G43" s="29">
        <v>15784.42</v>
      </c>
      <c r="H43" s="29">
        <v>15</v>
      </c>
      <c r="I43" s="29">
        <v>3</v>
      </c>
      <c r="J43" s="29">
        <v>12</v>
      </c>
      <c r="K43" s="29">
        <v>13</v>
      </c>
      <c r="L43" s="29">
        <v>13</v>
      </c>
      <c r="M43" s="29">
        <v>0</v>
      </c>
      <c r="N43" s="29">
        <f t="shared" si="1"/>
        <v>86.666666666666671</v>
      </c>
      <c r="O43" s="23">
        <v>15784.42</v>
      </c>
      <c r="P43" s="23">
        <v>15784.42</v>
      </c>
      <c r="Q43" s="29">
        <f t="shared" si="2"/>
        <v>100</v>
      </c>
      <c r="R43" s="23">
        <v>15784.419999999998</v>
      </c>
      <c r="S43" s="29">
        <f t="shared" si="3"/>
        <v>99.999999999999986</v>
      </c>
      <c r="T43" s="23">
        <f t="shared" si="4"/>
        <v>0</v>
      </c>
      <c r="U43" s="29">
        <f t="shared" si="5"/>
        <v>0</v>
      </c>
      <c r="V43" s="28">
        <v>0</v>
      </c>
      <c r="W43" s="28">
        <v>0</v>
      </c>
      <c r="X43" s="28">
        <v>0</v>
      </c>
      <c r="Y43" s="29">
        <f t="shared" si="6"/>
        <v>0</v>
      </c>
      <c r="Z43" s="29">
        <v>1182.1300000000001</v>
      </c>
      <c r="AA43" s="29">
        <f t="shared" si="11"/>
        <v>1182.1300000000001</v>
      </c>
      <c r="AB43" s="29">
        <f t="shared" si="7"/>
        <v>100</v>
      </c>
      <c r="AC43" s="29">
        <v>0</v>
      </c>
      <c r="AD43" s="29">
        <f t="shared" si="10"/>
        <v>0</v>
      </c>
      <c r="AE43" s="29">
        <f t="shared" si="8"/>
        <v>1182.1300000000001</v>
      </c>
      <c r="AF43" s="29">
        <f t="shared" si="9"/>
        <v>100</v>
      </c>
    </row>
    <row r="44" spans="1:32" ht="22.5" customHeight="1" x14ac:dyDescent="0.25">
      <c r="A44" s="18">
        <v>38</v>
      </c>
      <c r="B44" s="25" t="s">
        <v>244</v>
      </c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29">
        <v>2</v>
      </c>
      <c r="I44" s="29">
        <v>0</v>
      </c>
      <c r="J44" s="29">
        <v>2</v>
      </c>
      <c r="K44" s="29">
        <v>0</v>
      </c>
      <c r="L44" s="29">
        <v>0</v>
      </c>
      <c r="M44" s="29">
        <v>0</v>
      </c>
      <c r="N44" s="29">
        <f t="shared" si="1"/>
        <v>0</v>
      </c>
      <c r="O44" s="23">
        <v>0</v>
      </c>
      <c r="P44" s="23">
        <v>0</v>
      </c>
      <c r="Q44" s="29">
        <f t="shared" si="2"/>
        <v>0</v>
      </c>
      <c r="R44" s="23">
        <v>0</v>
      </c>
      <c r="S44" s="29">
        <f t="shared" si="3"/>
        <v>0</v>
      </c>
      <c r="T44" s="23">
        <f t="shared" si="4"/>
        <v>0</v>
      </c>
      <c r="U44" s="29">
        <f t="shared" si="5"/>
        <v>0</v>
      </c>
      <c r="V44" s="28">
        <v>0</v>
      </c>
      <c r="W44" s="28">
        <v>0</v>
      </c>
      <c r="X44" s="28">
        <v>0</v>
      </c>
      <c r="Y44" s="29">
        <f t="shared" si="6"/>
        <v>0</v>
      </c>
      <c r="Z44" s="29">
        <v>0</v>
      </c>
      <c r="AA44" s="29">
        <f t="shared" si="11"/>
        <v>0</v>
      </c>
      <c r="AB44" s="29">
        <f t="shared" si="7"/>
        <v>0</v>
      </c>
      <c r="AC44" s="29">
        <v>0</v>
      </c>
      <c r="AD44" s="29">
        <f t="shared" si="10"/>
        <v>0</v>
      </c>
      <c r="AE44" s="29">
        <f t="shared" si="8"/>
        <v>0</v>
      </c>
      <c r="AF44" s="29">
        <f t="shared" si="9"/>
        <v>0</v>
      </c>
    </row>
    <row r="45" spans="1:32" ht="22.5" customHeight="1" x14ac:dyDescent="0.25">
      <c r="A45" s="18">
        <v>39</v>
      </c>
      <c r="B45" s="25" t="s">
        <v>244</v>
      </c>
      <c r="C45" s="25"/>
      <c r="D45" s="20" t="s">
        <v>64</v>
      </c>
      <c r="E45" s="18" t="s">
        <v>124</v>
      </c>
      <c r="F45" s="18" t="s">
        <v>179</v>
      </c>
      <c r="G45" s="29">
        <v>624.23</v>
      </c>
      <c r="H45" s="29">
        <v>2</v>
      </c>
      <c r="I45" s="29">
        <v>1</v>
      </c>
      <c r="J45" s="29">
        <v>1</v>
      </c>
      <c r="K45" s="29">
        <v>2</v>
      </c>
      <c r="L45" s="29">
        <v>2</v>
      </c>
      <c r="M45" s="29">
        <v>0</v>
      </c>
      <c r="N45" s="29">
        <f t="shared" si="1"/>
        <v>100</v>
      </c>
      <c r="O45" s="23">
        <v>624.23</v>
      </c>
      <c r="P45" s="23">
        <v>624.23</v>
      </c>
      <c r="Q45" s="29">
        <f t="shared" si="2"/>
        <v>100</v>
      </c>
      <c r="R45" s="23">
        <v>624.23</v>
      </c>
      <c r="S45" s="29">
        <f t="shared" si="3"/>
        <v>100</v>
      </c>
      <c r="T45" s="23">
        <f t="shared" si="4"/>
        <v>0</v>
      </c>
      <c r="U45" s="29">
        <f t="shared" si="5"/>
        <v>0</v>
      </c>
      <c r="V45" s="28">
        <v>0</v>
      </c>
      <c r="W45" s="28">
        <v>0</v>
      </c>
      <c r="X45" s="28">
        <v>0</v>
      </c>
      <c r="Y45" s="29">
        <f t="shared" si="6"/>
        <v>0</v>
      </c>
      <c r="Z45" s="29">
        <v>0</v>
      </c>
      <c r="AA45" s="29">
        <f t="shared" si="11"/>
        <v>0</v>
      </c>
      <c r="AB45" s="29">
        <f t="shared" si="7"/>
        <v>0</v>
      </c>
      <c r="AC45" s="29">
        <v>0</v>
      </c>
      <c r="AD45" s="29">
        <f t="shared" si="10"/>
        <v>0</v>
      </c>
      <c r="AE45" s="29">
        <f t="shared" si="8"/>
        <v>0</v>
      </c>
      <c r="AF45" s="29">
        <f t="shared" si="9"/>
        <v>0</v>
      </c>
    </row>
    <row r="46" spans="1:32" ht="22.5" customHeight="1" x14ac:dyDescent="0.25">
      <c r="A46" s="18">
        <v>40</v>
      </c>
      <c r="B46" s="25" t="s">
        <v>244</v>
      </c>
      <c r="C46" s="25"/>
      <c r="D46" s="20" t="s">
        <v>66</v>
      </c>
      <c r="E46" s="18" t="s">
        <v>126</v>
      </c>
      <c r="F46" s="18" t="s">
        <v>181</v>
      </c>
      <c r="G46" s="29">
        <v>9181.1</v>
      </c>
      <c r="H46" s="29">
        <v>14</v>
      </c>
      <c r="I46" s="29">
        <v>2</v>
      </c>
      <c r="J46" s="29">
        <v>12</v>
      </c>
      <c r="K46" s="29">
        <v>13</v>
      </c>
      <c r="L46" s="29">
        <v>13</v>
      </c>
      <c r="M46" s="29">
        <v>0</v>
      </c>
      <c r="N46" s="29">
        <f t="shared" si="1"/>
        <v>92.857142857142861</v>
      </c>
      <c r="O46" s="23">
        <v>9181.1</v>
      </c>
      <c r="P46" s="23">
        <v>9181.1</v>
      </c>
      <c r="Q46" s="29">
        <f t="shared" si="2"/>
        <v>100</v>
      </c>
      <c r="R46" s="23">
        <v>9181.1</v>
      </c>
      <c r="S46" s="29">
        <f t="shared" si="3"/>
        <v>100</v>
      </c>
      <c r="T46" s="23">
        <f t="shared" si="4"/>
        <v>0</v>
      </c>
      <c r="U46" s="29">
        <f t="shared" si="5"/>
        <v>0</v>
      </c>
      <c r="V46" s="28">
        <v>0</v>
      </c>
      <c r="W46" s="28">
        <v>0</v>
      </c>
      <c r="X46" s="28">
        <v>0</v>
      </c>
      <c r="Y46" s="29">
        <f t="shared" si="6"/>
        <v>0</v>
      </c>
      <c r="Z46" s="29">
        <v>0</v>
      </c>
      <c r="AA46" s="29">
        <f t="shared" si="11"/>
        <v>0</v>
      </c>
      <c r="AB46" s="29">
        <f t="shared" si="7"/>
        <v>0</v>
      </c>
      <c r="AC46" s="29">
        <v>0</v>
      </c>
      <c r="AD46" s="29">
        <f t="shared" si="10"/>
        <v>0</v>
      </c>
      <c r="AE46" s="29">
        <f t="shared" si="8"/>
        <v>0</v>
      </c>
      <c r="AF46" s="29">
        <f t="shared" si="9"/>
        <v>0</v>
      </c>
    </row>
    <row r="47" spans="1:32" ht="22.5" customHeight="1" x14ac:dyDescent="0.25">
      <c r="A47" s="18">
        <v>41</v>
      </c>
      <c r="B47" s="25" t="s">
        <v>244</v>
      </c>
      <c r="C47" s="25"/>
      <c r="D47" s="20" t="s">
        <v>67</v>
      </c>
      <c r="E47" s="18" t="s">
        <v>133</v>
      </c>
      <c r="F47" s="18" t="s">
        <v>182</v>
      </c>
      <c r="G47" s="29">
        <v>57185.21</v>
      </c>
      <c r="H47" s="29">
        <v>34</v>
      </c>
      <c r="I47" s="29">
        <v>11</v>
      </c>
      <c r="J47" s="29">
        <v>23</v>
      </c>
      <c r="K47" s="29">
        <v>33</v>
      </c>
      <c r="L47" s="29">
        <v>33</v>
      </c>
      <c r="M47" s="29">
        <v>0</v>
      </c>
      <c r="N47" s="29">
        <f t="shared" si="1"/>
        <v>97.058823529411768</v>
      </c>
      <c r="O47" s="23">
        <v>68842.7</v>
      </c>
      <c r="P47" s="23">
        <v>68842.7</v>
      </c>
      <c r="Q47" s="29">
        <f t="shared" si="2"/>
        <v>100</v>
      </c>
      <c r="R47" s="23">
        <v>56055.509999999995</v>
      </c>
      <c r="S47" s="29">
        <f t="shared" si="3"/>
        <v>81.425496094720273</v>
      </c>
      <c r="T47" s="23">
        <f t="shared" si="4"/>
        <v>12787.190000000002</v>
      </c>
      <c r="U47" s="29">
        <f t="shared" si="5"/>
        <v>18.57450390527972</v>
      </c>
      <c r="V47" s="28">
        <v>0</v>
      </c>
      <c r="W47" s="28">
        <v>0</v>
      </c>
      <c r="X47" s="28">
        <v>0</v>
      </c>
      <c r="Y47" s="29">
        <f t="shared" si="6"/>
        <v>0</v>
      </c>
      <c r="Z47" s="29">
        <v>0</v>
      </c>
      <c r="AA47" s="29">
        <f t="shared" si="11"/>
        <v>12787.190000000002</v>
      </c>
      <c r="AB47" s="29">
        <f t="shared" si="7"/>
        <v>100</v>
      </c>
      <c r="AC47" s="29">
        <v>1129.7</v>
      </c>
      <c r="AD47" s="29">
        <f t="shared" si="10"/>
        <v>8.834622774823865</v>
      </c>
      <c r="AE47" s="29">
        <f t="shared" si="8"/>
        <v>11657.490000000002</v>
      </c>
      <c r="AF47" s="29">
        <f t="shared" si="9"/>
        <v>91.16537722517613</v>
      </c>
    </row>
    <row r="48" spans="1:32" ht="22.5" customHeight="1" x14ac:dyDescent="0.25">
      <c r="A48" s="18">
        <v>42</v>
      </c>
      <c r="B48" s="25" t="s">
        <v>244</v>
      </c>
      <c r="C48" s="25"/>
      <c r="D48" s="20" t="s">
        <v>68</v>
      </c>
      <c r="E48" s="18" t="s">
        <v>125</v>
      </c>
      <c r="F48" s="18" t="s">
        <v>183</v>
      </c>
      <c r="G48" s="29">
        <v>13438.82</v>
      </c>
      <c r="H48" s="29">
        <v>16</v>
      </c>
      <c r="I48" s="29">
        <v>6</v>
      </c>
      <c r="J48" s="29">
        <v>9</v>
      </c>
      <c r="K48" s="29">
        <v>11</v>
      </c>
      <c r="L48" s="29">
        <v>11</v>
      </c>
      <c r="M48" s="29">
        <v>0</v>
      </c>
      <c r="N48" s="29">
        <f t="shared" si="1"/>
        <v>68.75</v>
      </c>
      <c r="O48" s="23">
        <v>13438.82</v>
      </c>
      <c r="P48" s="23">
        <v>13438.82</v>
      </c>
      <c r="Q48" s="29">
        <f t="shared" si="2"/>
        <v>100</v>
      </c>
      <c r="R48" s="23">
        <v>13438.82</v>
      </c>
      <c r="S48" s="29">
        <f t="shared" si="3"/>
        <v>100</v>
      </c>
      <c r="T48" s="23">
        <f t="shared" si="4"/>
        <v>0</v>
      </c>
      <c r="U48" s="29">
        <f t="shared" si="5"/>
        <v>0</v>
      </c>
      <c r="V48" s="28">
        <v>0</v>
      </c>
      <c r="W48" s="28">
        <v>0</v>
      </c>
      <c r="X48" s="28">
        <v>0</v>
      </c>
      <c r="Y48" s="29">
        <f t="shared" si="6"/>
        <v>0</v>
      </c>
      <c r="Z48" s="29">
        <v>0</v>
      </c>
      <c r="AA48" s="29">
        <f t="shared" si="11"/>
        <v>0</v>
      </c>
      <c r="AB48" s="29">
        <f t="shared" si="7"/>
        <v>0</v>
      </c>
      <c r="AC48" s="29">
        <v>0</v>
      </c>
      <c r="AD48" s="29">
        <f t="shared" si="10"/>
        <v>0</v>
      </c>
      <c r="AE48" s="29">
        <f t="shared" si="8"/>
        <v>0</v>
      </c>
      <c r="AF48" s="29">
        <f t="shared" si="9"/>
        <v>0</v>
      </c>
    </row>
    <row r="49" spans="1:32" ht="22.5" customHeight="1" x14ac:dyDescent="0.25">
      <c r="A49" s="18">
        <v>43</v>
      </c>
      <c r="B49" s="25" t="s">
        <v>244</v>
      </c>
      <c r="C49" s="25"/>
      <c r="D49" s="20" t="s">
        <v>69</v>
      </c>
      <c r="E49" s="18" t="s">
        <v>128</v>
      </c>
      <c r="F49" s="18" t="s">
        <v>184</v>
      </c>
      <c r="G49" s="29">
        <v>20641.310000000001</v>
      </c>
      <c r="H49" s="29">
        <v>16</v>
      </c>
      <c r="I49" s="29">
        <v>2</v>
      </c>
      <c r="J49" s="29">
        <v>14</v>
      </c>
      <c r="K49" s="29">
        <v>11</v>
      </c>
      <c r="L49" s="29">
        <v>11</v>
      </c>
      <c r="M49" s="29">
        <v>0</v>
      </c>
      <c r="N49" s="29">
        <f t="shared" si="1"/>
        <v>68.75</v>
      </c>
      <c r="O49" s="23">
        <v>20641.310000000001</v>
      </c>
      <c r="P49" s="23">
        <v>20641.310000000001</v>
      </c>
      <c r="Q49" s="29">
        <f t="shared" si="2"/>
        <v>100</v>
      </c>
      <c r="R49" s="23">
        <v>20641.309999999998</v>
      </c>
      <c r="S49" s="29">
        <f t="shared" si="3"/>
        <v>99.999999999999972</v>
      </c>
      <c r="T49" s="23">
        <f t="shared" si="4"/>
        <v>0</v>
      </c>
      <c r="U49" s="29">
        <f t="shared" si="5"/>
        <v>0</v>
      </c>
      <c r="V49" s="28">
        <v>0</v>
      </c>
      <c r="W49" s="28">
        <v>0</v>
      </c>
      <c r="X49" s="28">
        <v>0</v>
      </c>
      <c r="Y49" s="29">
        <f t="shared" si="6"/>
        <v>0</v>
      </c>
      <c r="Z49" s="29">
        <v>0</v>
      </c>
      <c r="AA49" s="29">
        <f t="shared" si="11"/>
        <v>0</v>
      </c>
      <c r="AB49" s="29">
        <f t="shared" si="7"/>
        <v>0</v>
      </c>
      <c r="AC49" s="29">
        <v>0</v>
      </c>
      <c r="AD49" s="29">
        <f t="shared" si="10"/>
        <v>0</v>
      </c>
      <c r="AE49" s="29">
        <f t="shared" si="8"/>
        <v>0</v>
      </c>
      <c r="AF49" s="29">
        <f t="shared" si="9"/>
        <v>0</v>
      </c>
    </row>
    <row r="50" spans="1:32" ht="22.5" customHeight="1" x14ac:dyDescent="0.25">
      <c r="A50" s="18">
        <v>44</v>
      </c>
      <c r="B50" s="25" t="s">
        <v>244</v>
      </c>
      <c r="C50" s="25"/>
      <c r="D50" s="20" t="s">
        <v>70</v>
      </c>
      <c r="E50" s="18" t="s">
        <v>134</v>
      </c>
      <c r="F50" s="18" t="s">
        <v>185</v>
      </c>
      <c r="G50" s="29">
        <v>15207.210000000001</v>
      </c>
      <c r="H50" s="29">
        <v>12</v>
      </c>
      <c r="I50" s="29">
        <v>2</v>
      </c>
      <c r="J50" s="29">
        <v>10</v>
      </c>
      <c r="K50" s="29">
        <v>11</v>
      </c>
      <c r="L50" s="29">
        <v>11</v>
      </c>
      <c r="M50" s="29">
        <v>0</v>
      </c>
      <c r="N50" s="29">
        <f t="shared" si="1"/>
        <v>91.666666666666657</v>
      </c>
      <c r="O50" s="23">
        <v>20509.350000000002</v>
      </c>
      <c r="P50" s="23">
        <v>20509.350000000002</v>
      </c>
      <c r="Q50" s="29">
        <f t="shared" si="2"/>
        <v>100</v>
      </c>
      <c r="R50" s="23">
        <v>15207.210000000001</v>
      </c>
      <c r="S50" s="29">
        <f t="shared" si="3"/>
        <v>74.14769361291313</v>
      </c>
      <c r="T50" s="23">
        <f t="shared" si="4"/>
        <v>5302.1400000000012</v>
      </c>
      <c r="U50" s="29">
        <f t="shared" si="5"/>
        <v>25.85230638708687</v>
      </c>
      <c r="V50" s="28">
        <v>0</v>
      </c>
      <c r="W50" s="28">
        <v>0</v>
      </c>
      <c r="X50" s="28">
        <v>0</v>
      </c>
      <c r="Y50" s="29">
        <f t="shared" si="6"/>
        <v>0</v>
      </c>
      <c r="Z50" s="29">
        <v>2914.08</v>
      </c>
      <c r="AA50" s="29">
        <f t="shared" si="11"/>
        <v>8216.2200000000012</v>
      </c>
      <c r="AB50" s="29">
        <f t="shared" si="7"/>
        <v>100</v>
      </c>
      <c r="AC50" s="29">
        <v>2914.08</v>
      </c>
      <c r="AD50" s="29">
        <f t="shared" si="10"/>
        <v>35.467404718958342</v>
      </c>
      <c r="AE50" s="29">
        <f t="shared" si="8"/>
        <v>5302.1400000000012</v>
      </c>
      <c r="AF50" s="29">
        <f t="shared" si="9"/>
        <v>64.532595281041651</v>
      </c>
    </row>
    <row r="51" spans="1:32" ht="22.5" customHeight="1" x14ac:dyDescent="0.25">
      <c r="A51" s="18">
        <v>45</v>
      </c>
      <c r="B51" s="25" t="s">
        <v>244</v>
      </c>
      <c r="C51" s="25"/>
      <c r="D51" s="20" t="s">
        <v>71</v>
      </c>
      <c r="E51" s="18" t="s">
        <v>121</v>
      </c>
      <c r="F51" s="18" t="s">
        <v>186</v>
      </c>
      <c r="G51" s="29">
        <v>9576.4699999999993</v>
      </c>
      <c r="H51" s="29">
        <v>10</v>
      </c>
      <c r="I51" s="29">
        <v>2</v>
      </c>
      <c r="J51" s="29">
        <v>8</v>
      </c>
      <c r="K51" s="29">
        <v>8</v>
      </c>
      <c r="L51" s="29">
        <v>8</v>
      </c>
      <c r="M51" s="29">
        <v>0</v>
      </c>
      <c r="N51" s="29">
        <f t="shared" si="1"/>
        <v>80</v>
      </c>
      <c r="O51" s="23">
        <v>9576.4699999999993</v>
      </c>
      <c r="P51" s="23">
        <v>9576.4699999999993</v>
      </c>
      <c r="Q51" s="29">
        <f t="shared" si="2"/>
        <v>100</v>
      </c>
      <c r="R51" s="23">
        <v>9576.4699999999993</v>
      </c>
      <c r="S51" s="29">
        <f t="shared" si="3"/>
        <v>100</v>
      </c>
      <c r="T51" s="23">
        <f t="shared" si="4"/>
        <v>0</v>
      </c>
      <c r="U51" s="29">
        <f t="shared" si="5"/>
        <v>0</v>
      </c>
      <c r="V51" s="28">
        <v>0</v>
      </c>
      <c r="W51" s="28">
        <v>0</v>
      </c>
      <c r="X51" s="28">
        <v>0</v>
      </c>
      <c r="Y51" s="29">
        <f t="shared" si="6"/>
        <v>0</v>
      </c>
      <c r="Z51" s="29">
        <v>813.02</v>
      </c>
      <c r="AA51" s="29">
        <f t="shared" si="11"/>
        <v>813.02</v>
      </c>
      <c r="AB51" s="29">
        <f t="shared" si="7"/>
        <v>100</v>
      </c>
      <c r="AC51" s="29">
        <v>0</v>
      </c>
      <c r="AD51" s="29">
        <f t="shared" si="10"/>
        <v>0</v>
      </c>
      <c r="AE51" s="29">
        <f t="shared" si="8"/>
        <v>813.02</v>
      </c>
      <c r="AF51" s="29">
        <f t="shared" si="9"/>
        <v>100</v>
      </c>
    </row>
    <row r="52" spans="1:32" ht="22.5" customHeight="1" x14ac:dyDescent="0.25">
      <c r="A52" s="18">
        <v>46</v>
      </c>
      <c r="B52" s="25" t="s">
        <v>244</v>
      </c>
      <c r="C52" s="25"/>
      <c r="D52" s="20" t="s">
        <v>72</v>
      </c>
      <c r="E52" s="18" t="s">
        <v>124</v>
      </c>
      <c r="F52" s="18" t="s">
        <v>187</v>
      </c>
      <c r="G52" s="29">
        <v>20743.91</v>
      </c>
      <c r="H52" s="29">
        <v>24</v>
      </c>
      <c r="I52" s="29">
        <v>10</v>
      </c>
      <c r="J52" s="29">
        <v>12</v>
      </c>
      <c r="K52" s="29">
        <v>25</v>
      </c>
      <c r="L52" s="29">
        <v>25</v>
      </c>
      <c r="M52" s="29">
        <v>0</v>
      </c>
      <c r="N52" s="29">
        <f t="shared" si="1"/>
        <v>104.16666666666667</v>
      </c>
      <c r="O52" s="23">
        <v>21145.85</v>
      </c>
      <c r="P52" s="23">
        <v>21145.85</v>
      </c>
      <c r="Q52" s="29">
        <f t="shared" si="2"/>
        <v>100</v>
      </c>
      <c r="R52" s="23">
        <v>20743.91</v>
      </c>
      <c r="S52" s="29">
        <f t="shared" si="3"/>
        <v>98.099201498166309</v>
      </c>
      <c r="T52" s="23">
        <f t="shared" si="4"/>
        <v>401.93999999999869</v>
      </c>
      <c r="U52" s="29">
        <f t="shared" si="5"/>
        <v>1.9007985018336873</v>
      </c>
      <c r="V52" s="28">
        <v>0</v>
      </c>
      <c r="W52" s="28">
        <v>0</v>
      </c>
      <c r="X52" s="28">
        <v>0</v>
      </c>
      <c r="Y52" s="29">
        <f t="shared" si="6"/>
        <v>0</v>
      </c>
      <c r="Z52" s="29">
        <v>2435.46</v>
      </c>
      <c r="AA52" s="29">
        <f t="shared" si="11"/>
        <v>2837.3999999999987</v>
      </c>
      <c r="AB52" s="29">
        <f t="shared" si="7"/>
        <v>100</v>
      </c>
      <c r="AC52" s="29">
        <v>0</v>
      </c>
      <c r="AD52" s="29">
        <f t="shared" si="10"/>
        <v>0</v>
      </c>
      <c r="AE52" s="29">
        <f t="shared" si="8"/>
        <v>2837.3999999999987</v>
      </c>
      <c r="AF52" s="29">
        <f t="shared" si="9"/>
        <v>100</v>
      </c>
    </row>
    <row r="53" spans="1:32" ht="22.5" customHeight="1" x14ac:dyDescent="0.25">
      <c r="A53" s="18">
        <v>47</v>
      </c>
      <c r="B53" s="25" t="s">
        <v>244</v>
      </c>
      <c r="C53" s="25"/>
      <c r="D53" s="20" t="s">
        <v>73</v>
      </c>
      <c r="E53" s="18" t="s">
        <v>125</v>
      </c>
      <c r="F53" s="18" t="s">
        <v>188</v>
      </c>
      <c r="G53" s="29">
        <v>14149.42</v>
      </c>
      <c r="H53" s="29">
        <v>16</v>
      </c>
      <c r="I53" s="29">
        <v>0</v>
      </c>
      <c r="J53" s="29">
        <v>16</v>
      </c>
      <c r="K53" s="29">
        <v>13</v>
      </c>
      <c r="L53" s="29">
        <v>13</v>
      </c>
      <c r="M53" s="29">
        <v>0</v>
      </c>
      <c r="N53" s="29">
        <f t="shared" si="1"/>
        <v>81.25</v>
      </c>
      <c r="O53" s="23">
        <v>14149.42</v>
      </c>
      <c r="P53" s="23">
        <v>14149.42</v>
      </c>
      <c r="Q53" s="29">
        <f t="shared" si="2"/>
        <v>100</v>
      </c>
      <c r="R53" s="23">
        <v>14149.42</v>
      </c>
      <c r="S53" s="29">
        <f t="shared" si="3"/>
        <v>100</v>
      </c>
      <c r="T53" s="23">
        <f t="shared" si="4"/>
        <v>0</v>
      </c>
      <c r="U53" s="29">
        <f t="shared" si="5"/>
        <v>0</v>
      </c>
      <c r="V53" s="28">
        <v>0</v>
      </c>
      <c r="W53" s="28">
        <v>0</v>
      </c>
      <c r="X53" s="28">
        <v>0</v>
      </c>
      <c r="Y53" s="29">
        <f t="shared" si="6"/>
        <v>0</v>
      </c>
      <c r="Z53" s="29">
        <v>0</v>
      </c>
      <c r="AA53" s="29">
        <f t="shared" si="11"/>
        <v>0</v>
      </c>
      <c r="AB53" s="29">
        <f t="shared" si="7"/>
        <v>0</v>
      </c>
      <c r="AC53" s="29">
        <v>0</v>
      </c>
      <c r="AD53" s="29">
        <f t="shared" si="10"/>
        <v>0</v>
      </c>
      <c r="AE53" s="29">
        <f t="shared" si="8"/>
        <v>0</v>
      </c>
      <c r="AF53" s="29">
        <f t="shared" si="9"/>
        <v>0</v>
      </c>
    </row>
    <row r="54" spans="1:32" ht="22.5" customHeight="1" x14ac:dyDescent="0.25">
      <c r="A54" s="18">
        <v>48</v>
      </c>
      <c r="B54" s="25" t="s">
        <v>244</v>
      </c>
      <c r="C54" s="25"/>
      <c r="D54" s="20" t="s">
        <v>74</v>
      </c>
      <c r="E54" s="18" t="s">
        <v>124</v>
      </c>
      <c r="F54" s="18" t="s">
        <v>189</v>
      </c>
      <c r="G54" s="29">
        <v>19513.129999999997</v>
      </c>
      <c r="H54" s="29">
        <v>15</v>
      </c>
      <c r="I54" s="29">
        <v>2</v>
      </c>
      <c r="J54" s="29">
        <v>12</v>
      </c>
      <c r="K54" s="29">
        <v>11</v>
      </c>
      <c r="L54" s="29">
        <v>11</v>
      </c>
      <c r="M54" s="29">
        <v>0</v>
      </c>
      <c r="N54" s="29">
        <f t="shared" si="1"/>
        <v>73.333333333333329</v>
      </c>
      <c r="O54" s="23">
        <v>19513.129999999997</v>
      </c>
      <c r="P54" s="23">
        <v>19513.129999999997</v>
      </c>
      <c r="Q54" s="29">
        <f t="shared" si="2"/>
        <v>100</v>
      </c>
      <c r="R54" s="23">
        <v>19513.129999999997</v>
      </c>
      <c r="S54" s="29">
        <f t="shared" si="3"/>
        <v>100</v>
      </c>
      <c r="T54" s="23">
        <f t="shared" si="4"/>
        <v>0</v>
      </c>
      <c r="U54" s="29">
        <f t="shared" si="5"/>
        <v>0</v>
      </c>
      <c r="V54" s="28">
        <v>0</v>
      </c>
      <c r="W54" s="28">
        <v>0</v>
      </c>
      <c r="X54" s="28">
        <v>0</v>
      </c>
      <c r="Y54" s="29">
        <f t="shared" si="6"/>
        <v>0</v>
      </c>
      <c r="Z54" s="29">
        <v>0</v>
      </c>
      <c r="AA54" s="29">
        <f t="shared" si="11"/>
        <v>0</v>
      </c>
      <c r="AB54" s="29">
        <f t="shared" si="7"/>
        <v>0</v>
      </c>
      <c r="AC54" s="29">
        <v>0</v>
      </c>
      <c r="AD54" s="29">
        <f t="shared" si="10"/>
        <v>0</v>
      </c>
      <c r="AE54" s="29">
        <f t="shared" si="8"/>
        <v>0</v>
      </c>
      <c r="AF54" s="29">
        <f t="shared" si="9"/>
        <v>0</v>
      </c>
    </row>
    <row r="55" spans="1:32" ht="22.5" customHeight="1" x14ac:dyDescent="0.25">
      <c r="A55" s="18">
        <v>49</v>
      </c>
      <c r="B55" s="25" t="s">
        <v>244</v>
      </c>
      <c r="C55" s="25"/>
      <c r="D55" s="20" t="s">
        <v>75</v>
      </c>
      <c r="E55" s="18" t="s">
        <v>125</v>
      </c>
      <c r="F55" s="18" t="s">
        <v>190</v>
      </c>
      <c r="G55" s="29">
        <v>7872.8899999999994</v>
      </c>
      <c r="H55" s="29">
        <v>18</v>
      </c>
      <c r="I55" s="29">
        <v>5</v>
      </c>
      <c r="J55" s="29">
        <v>13</v>
      </c>
      <c r="K55" s="29">
        <v>14</v>
      </c>
      <c r="L55" s="29">
        <v>14</v>
      </c>
      <c r="M55" s="29">
        <v>0</v>
      </c>
      <c r="N55" s="29">
        <f t="shared" si="1"/>
        <v>77.777777777777786</v>
      </c>
      <c r="O55" s="23">
        <v>7872.8899999999994</v>
      </c>
      <c r="P55" s="23">
        <v>7872.8899999999994</v>
      </c>
      <c r="Q55" s="29">
        <f t="shared" si="2"/>
        <v>100</v>
      </c>
      <c r="R55" s="23">
        <v>7872.8899999999994</v>
      </c>
      <c r="S55" s="29">
        <f t="shared" si="3"/>
        <v>100</v>
      </c>
      <c r="T55" s="23">
        <f t="shared" si="4"/>
        <v>0</v>
      </c>
      <c r="U55" s="29">
        <f t="shared" si="5"/>
        <v>0</v>
      </c>
      <c r="V55" s="28">
        <v>0</v>
      </c>
      <c r="W55" s="28">
        <v>0</v>
      </c>
      <c r="X55" s="28">
        <v>0</v>
      </c>
      <c r="Y55" s="29">
        <f t="shared" si="6"/>
        <v>0</v>
      </c>
      <c r="Z55" s="29">
        <v>0</v>
      </c>
      <c r="AA55" s="29">
        <f t="shared" si="11"/>
        <v>0</v>
      </c>
      <c r="AB55" s="29">
        <f t="shared" si="7"/>
        <v>0</v>
      </c>
      <c r="AC55" s="29">
        <v>0</v>
      </c>
      <c r="AD55" s="29">
        <f t="shared" si="10"/>
        <v>0</v>
      </c>
      <c r="AE55" s="29">
        <f t="shared" si="8"/>
        <v>0</v>
      </c>
      <c r="AF55" s="29">
        <f t="shared" si="9"/>
        <v>0</v>
      </c>
    </row>
    <row r="56" spans="1:32" ht="22.5" customHeight="1" x14ac:dyDescent="0.25">
      <c r="A56" s="18">
        <v>50</v>
      </c>
      <c r="B56" s="25" t="s">
        <v>244</v>
      </c>
      <c r="C56" s="25"/>
      <c r="D56" s="20" t="s">
        <v>76</v>
      </c>
      <c r="E56" s="18" t="s">
        <v>135</v>
      </c>
      <c r="F56" s="18" t="s">
        <v>191</v>
      </c>
      <c r="G56" s="29">
        <v>901.85</v>
      </c>
      <c r="H56" s="29">
        <v>9</v>
      </c>
      <c r="I56" s="29">
        <v>3</v>
      </c>
      <c r="J56" s="29">
        <v>5</v>
      </c>
      <c r="K56" s="29">
        <v>2</v>
      </c>
      <c r="L56" s="29">
        <v>2</v>
      </c>
      <c r="M56" s="29">
        <v>0</v>
      </c>
      <c r="N56" s="29">
        <f t="shared" si="1"/>
        <v>22.222222222222221</v>
      </c>
      <c r="O56" s="23">
        <v>901.85</v>
      </c>
      <c r="P56" s="23">
        <v>901.85</v>
      </c>
      <c r="Q56" s="29">
        <f t="shared" si="2"/>
        <v>100</v>
      </c>
      <c r="R56" s="23">
        <v>901.85</v>
      </c>
      <c r="S56" s="29">
        <f t="shared" si="3"/>
        <v>100</v>
      </c>
      <c r="T56" s="23">
        <f t="shared" si="4"/>
        <v>0</v>
      </c>
      <c r="U56" s="29">
        <f t="shared" si="5"/>
        <v>0</v>
      </c>
      <c r="V56" s="28">
        <v>0</v>
      </c>
      <c r="W56" s="28">
        <v>0</v>
      </c>
      <c r="X56" s="28">
        <v>0</v>
      </c>
      <c r="Y56" s="29">
        <f t="shared" si="6"/>
        <v>0</v>
      </c>
      <c r="Z56" s="29">
        <v>0</v>
      </c>
      <c r="AA56" s="29">
        <f t="shared" si="11"/>
        <v>0</v>
      </c>
      <c r="AB56" s="29">
        <f t="shared" si="7"/>
        <v>0</v>
      </c>
      <c r="AC56" s="29">
        <v>0</v>
      </c>
      <c r="AD56" s="29">
        <f t="shared" si="10"/>
        <v>0</v>
      </c>
      <c r="AE56" s="29">
        <f t="shared" si="8"/>
        <v>0</v>
      </c>
      <c r="AF56" s="29">
        <f t="shared" si="9"/>
        <v>0</v>
      </c>
    </row>
    <row r="57" spans="1:32" ht="22.5" customHeight="1" x14ac:dyDescent="0.25">
      <c r="A57" s="18">
        <v>51</v>
      </c>
      <c r="B57" s="25" t="s">
        <v>244</v>
      </c>
      <c r="C57" s="25"/>
      <c r="D57" s="20" t="s">
        <v>77</v>
      </c>
      <c r="E57" s="18" t="s">
        <v>136</v>
      </c>
      <c r="F57" s="18" t="s">
        <v>192</v>
      </c>
      <c r="G57" s="29">
        <v>22560.63</v>
      </c>
      <c r="H57" s="29">
        <v>17</v>
      </c>
      <c r="I57" s="29">
        <v>1</v>
      </c>
      <c r="J57" s="29">
        <v>16</v>
      </c>
      <c r="K57" s="29">
        <v>15</v>
      </c>
      <c r="L57" s="29">
        <v>15</v>
      </c>
      <c r="M57" s="29">
        <v>0</v>
      </c>
      <c r="N57" s="29">
        <f t="shared" si="1"/>
        <v>88.235294117647058</v>
      </c>
      <c r="O57" s="23">
        <v>22560.63</v>
      </c>
      <c r="P57" s="23">
        <v>22560.63</v>
      </c>
      <c r="Q57" s="29">
        <f t="shared" si="2"/>
        <v>100</v>
      </c>
      <c r="R57" s="23">
        <v>22560.63</v>
      </c>
      <c r="S57" s="29">
        <f t="shared" si="3"/>
        <v>100</v>
      </c>
      <c r="T57" s="23">
        <f t="shared" si="4"/>
        <v>0</v>
      </c>
      <c r="U57" s="29">
        <f t="shared" si="5"/>
        <v>0</v>
      </c>
      <c r="V57" s="28">
        <v>0</v>
      </c>
      <c r="W57" s="28">
        <v>0</v>
      </c>
      <c r="X57" s="28">
        <v>0</v>
      </c>
      <c r="Y57" s="29">
        <f t="shared" si="6"/>
        <v>0</v>
      </c>
      <c r="Z57" s="29">
        <v>2572.42</v>
      </c>
      <c r="AA57" s="29">
        <f t="shared" si="11"/>
        <v>2572.42</v>
      </c>
      <c r="AB57" s="29">
        <f t="shared" si="7"/>
        <v>100</v>
      </c>
      <c r="AC57" s="29">
        <v>2572.42</v>
      </c>
      <c r="AD57" s="29">
        <f t="shared" si="10"/>
        <v>100</v>
      </c>
      <c r="AE57" s="29">
        <f t="shared" si="8"/>
        <v>0</v>
      </c>
      <c r="AF57" s="29">
        <f t="shared" si="9"/>
        <v>0</v>
      </c>
    </row>
    <row r="58" spans="1:32" ht="22.5" customHeight="1" x14ac:dyDescent="0.25">
      <c r="A58" s="18">
        <v>52</v>
      </c>
      <c r="B58" s="25" t="s">
        <v>244</v>
      </c>
      <c r="C58" s="25"/>
      <c r="D58" s="20" t="s">
        <v>78</v>
      </c>
      <c r="E58" s="18" t="s">
        <v>124</v>
      </c>
      <c r="F58" s="18" t="s">
        <v>193</v>
      </c>
      <c r="G58" s="29">
        <v>5829.1</v>
      </c>
      <c r="H58" s="29">
        <v>9</v>
      </c>
      <c r="I58" s="29">
        <v>3</v>
      </c>
      <c r="J58" s="29">
        <v>6</v>
      </c>
      <c r="K58" s="29">
        <v>8</v>
      </c>
      <c r="L58" s="29">
        <v>8</v>
      </c>
      <c r="M58" s="29">
        <v>0</v>
      </c>
      <c r="N58" s="29">
        <f t="shared" si="1"/>
        <v>88.888888888888886</v>
      </c>
      <c r="O58" s="23">
        <v>5829.1</v>
      </c>
      <c r="P58" s="23">
        <v>5829.1</v>
      </c>
      <c r="Q58" s="29">
        <f t="shared" si="2"/>
        <v>100</v>
      </c>
      <c r="R58" s="23">
        <v>5829.1</v>
      </c>
      <c r="S58" s="29">
        <f t="shared" si="3"/>
        <v>100</v>
      </c>
      <c r="T58" s="23">
        <f t="shared" si="4"/>
        <v>0</v>
      </c>
      <c r="U58" s="29">
        <f t="shared" si="5"/>
        <v>0</v>
      </c>
      <c r="V58" s="28">
        <v>0</v>
      </c>
      <c r="W58" s="28">
        <v>0</v>
      </c>
      <c r="X58" s="28">
        <v>0</v>
      </c>
      <c r="Y58" s="29">
        <f t="shared" si="6"/>
        <v>0</v>
      </c>
      <c r="Z58" s="29">
        <v>0</v>
      </c>
      <c r="AA58" s="29">
        <f t="shared" si="11"/>
        <v>0</v>
      </c>
      <c r="AB58" s="29">
        <f t="shared" si="7"/>
        <v>0</v>
      </c>
      <c r="AC58" s="29">
        <v>0</v>
      </c>
      <c r="AD58" s="29">
        <f t="shared" si="10"/>
        <v>0</v>
      </c>
      <c r="AE58" s="29">
        <f t="shared" si="8"/>
        <v>0</v>
      </c>
      <c r="AF58" s="29">
        <f t="shared" si="9"/>
        <v>0</v>
      </c>
    </row>
    <row r="59" spans="1:32" ht="22.5" customHeight="1" x14ac:dyDescent="0.25">
      <c r="A59" s="18">
        <v>53</v>
      </c>
      <c r="B59" s="25" t="s">
        <v>244</v>
      </c>
      <c r="C59" s="25"/>
      <c r="D59" s="20" t="s">
        <v>79</v>
      </c>
      <c r="E59" s="18" t="s">
        <v>137</v>
      </c>
      <c r="F59" s="18" t="s">
        <v>194</v>
      </c>
      <c r="G59" s="29">
        <v>20164.23</v>
      </c>
      <c r="H59" s="29">
        <v>19</v>
      </c>
      <c r="I59" s="29">
        <v>5</v>
      </c>
      <c r="J59" s="29">
        <v>14</v>
      </c>
      <c r="K59" s="29">
        <v>16</v>
      </c>
      <c r="L59" s="29">
        <v>16</v>
      </c>
      <c r="M59" s="29">
        <v>0</v>
      </c>
      <c r="N59" s="29">
        <f t="shared" si="1"/>
        <v>84.210526315789465</v>
      </c>
      <c r="O59" s="23">
        <v>20164.23</v>
      </c>
      <c r="P59" s="23">
        <v>20164.23</v>
      </c>
      <c r="Q59" s="29">
        <f t="shared" si="2"/>
        <v>100</v>
      </c>
      <c r="R59" s="23">
        <v>19473.62</v>
      </c>
      <c r="S59" s="29">
        <f t="shared" si="3"/>
        <v>96.575073781642047</v>
      </c>
      <c r="T59" s="23">
        <f t="shared" si="4"/>
        <v>690.61000000000058</v>
      </c>
      <c r="U59" s="29">
        <f t="shared" si="5"/>
        <v>3.4249262183579563</v>
      </c>
      <c r="V59" s="28">
        <v>0</v>
      </c>
      <c r="W59" s="28">
        <v>0</v>
      </c>
      <c r="X59" s="28">
        <v>0</v>
      </c>
      <c r="Y59" s="29">
        <f t="shared" si="6"/>
        <v>0</v>
      </c>
      <c r="Z59" s="29">
        <v>0</v>
      </c>
      <c r="AA59" s="29">
        <f t="shared" si="11"/>
        <v>690.61000000000058</v>
      </c>
      <c r="AB59" s="29">
        <f t="shared" si="7"/>
        <v>100</v>
      </c>
      <c r="AC59" s="29">
        <v>690.61</v>
      </c>
      <c r="AD59" s="29">
        <f t="shared" si="10"/>
        <v>99.999999999999929</v>
      </c>
      <c r="AE59" s="29">
        <f t="shared" si="8"/>
        <v>0</v>
      </c>
      <c r="AF59" s="29">
        <f t="shared" si="9"/>
        <v>0</v>
      </c>
    </row>
    <row r="60" spans="1:32" ht="22.5" customHeight="1" x14ac:dyDescent="0.25">
      <c r="A60" s="18">
        <v>54</v>
      </c>
      <c r="B60" s="25" t="s">
        <v>244</v>
      </c>
      <c r="C60" s="25"/>
      <c r="D60" s="20" t="s">
        <v>80</v>
      </c>
      <c r="E60" s="18" t="s">
        <v>124</v>
      </c>
      <c r="F60" s="18" t="s">
        <v>195</v>
      </c>
      <c r="G60" s="29">
        <v>21266.880000000001</v>
      </c>
      <c r="H60" s="29">
        <v>16</v>
      </c>
      <c r="I60" s="29">
        <v>3</v>
      </c>
      <c r="J60" s="29">
        <v>12</v>
      </c>
      <c r="K60" s="29">
        <v>16</v>
      </c>
      <c r="L60" s="29">
        <v>16</v>
      </c>
      <c r="M60" s="29">
        <v>0</v>
      </c>
      <c r="N60" s="29">
        <f t="shared" si="1"/>
        <v>100</v>
      </c>
      <c r="O60" s="23">
        <v>22001.93</v>
      </c>
      <c r="P60" s="23">
        <v>22001.93</v>
      </c>
      <c r="Q60" s="29">
        <f t="shared" si="2"/>
        <v>100</v>
      </c>
      <c r="R60" s="23">
        <v>21266.880000000001</v>
      </c>
      <c r="S60" s="29">
        <f t="shared" si="3"/>
        <v>96.659156719433241</v>
      </c>
      <c r="T60" s="23">
        <f t="shared" si="4"/>
        <v>735.04999999999927</v>
      </c>
      <c r="U60" s="29">
        <f t="shared" si="5"/>
        <v>3.3408432805667472</v>
      </c>
      <c r="V60" s="28">
        <v>0</v>
      </c>
      <c r="W60" s="28">
        <v>0</v>
      </c>
      <c r="X60" s="28">
        <v>0</v>
      </c>
      <c r="Y60" s="29">
        <f t="shared" si="6"/>
        <v>0</v>
      </c>
      <c r="Z60" s="29">
        <v>8701.2800000000007</v>
      </c>
      <c r="AA60" s="29">
        <f t="shared" si="11"/>
        <v>9436.33</v>
      </c>
      <c r="AB60" s="29">
        <f t="shared" si="7"/>
        <v>100</v>
      </c>
      <c r="AC60" s="29">
        <v>5286.54</v>
      </c>
      <c r="AD60" s="29">
        <f t="shared" si="10"/>
        <v>56.023263281381638</v>
      </c>
      <c r="AE60" s="29">
        <f t="shared" si="8"/>
        <v>4149.79</v>
      </c>
      <c r="AF60" s="29">
        <f t="shared" si="9"/>
        <v>43.976736718618362</v>
      </c>
    </row>
    <row r="61" spans="1:32" ht="22.5" customHeight="1" x14ac:dyDescent="0.25">
      <c r="A61" s="18">
        <v>55</v>
      </c>
      <c r="B61" s="25" t="s">
        <v>244</v>
      </c>
      <c r="C61" s="25"/>
      <c r="D61" s="20" t="s">
        <v>81</v>
      </c>
      <c r="E61" s="18" t="s">
        <v>130</v>
      </c>
      <c r="F61" s="18" t="s">
        <v>196</v>
      </c>
      <c r="G61" s="29">
        <v>13311.29</v>
      </c>
      <c r="H61" s="29">
        <v>16</v>
      </c>
      <c r="I61" s="29">
        <v>0</v>
      </c>
      <c r="J61" s="29">
        <v>16</v>
      </c>
      <c r="K61" s="29">
        <v>14</v>
      </c>
      <c r="L61" s="29">
        <v>14</v>
      </c>
      <c r="M61" s="29">
        <v>0</v>
      </c>
      <c r="N61" s="29">
        <f t="shared" si="1"/>
        <v>87.5</v>
      </c>
      <c r="O61" s="23">
        <v>13311.29</v>
      </c>
      <c r="P61" s="23">
        <v>13311.29</v>
      </c>
      <c r="Q61" s="29">
        <f t="shared" si="2"/>
        <v>100</v>
      </c>
      <c r="R61" s="23">
        <v>11290.26</v>
      </c>
      <c r="S61" s="29">
        <f t="shared" si="3"/>
        <v>84.817173992903761</v>
      </c>
      <c r="T61" s="23">
        <f t="shared" si="4"/>
        <v>2021.0300000000007</v>
      </c>
      <c r="U61" s="29">
        <f t="shared" si="5"/>
        <v>15.182826007096237</v>
      </c>
      <c r="V61" s="28">
        <v>0</v>
      </c>
      <c r="W61" s="28">
        <v>0</v>
      </c>
      <c r="X61" s="28">
        <v>0</v>
      </c>
      <c r="Y61" s="29">
        <f t="shared" si="6"/>
        <v>0</v>
      </c>
      <c r="Z61" s="29">
        <v>0</v>
      </c>
      <c r="AA61" s="29">
        <f t="shared" si="11"/>
        <v>2021.0300000000007</v>
      </c>
      <c r="AB61" s="29">
        <f t="shared" si="7"/>
        <v>100</v>
      </c>
      <c r="AC61" s="29">
        <v>2021.03</v>
      </c>
      <c r="AD61" s="29">
        <f t="shared" si="10"/>
        <v>99.999999999999972</v>
      </c>
      <c r="AE61" s="29">
        <f t="shared" si="8"/>
        <v>0</v>
      </c>
      <c r="AF61" s="29">
        <f t="shared" si="9"/>
        <v>0</v>
      </c>
    </row>
    <row r="62" spans="1:32" ht="22.5" customHeight="1" x14ac:dyDescent="0.25">
      <c r="A62" s="18">
        <v>56</v>
      </c>
      <c r="B62" s="25" t="s">
        <v>244</v>
      </c>
      <c r="C62" s="25"/>
      <c r="D62" s="20" t="s">
        <v>82</v>
      </c>
      <c r="E62" s="18" t="s">
        <v>124</v>
      </c>
      <c r="F62" s="18" t="s">
        <v>197</v>
      </c>
      <c r="G62" s="29">
        <v>4865.3099999999995</v>
      </c>
      <c r="H62" s="29">
        <v>5</v>
      </c>
      <c r="I62" s="29">
        <v>0</v>
      </c>
      <c r="J62" s="29">
        <v>5</v>
      </c>
      <c r="K62" s="29">
        <v>5</v>
      </c>
      <c r="L62" s="29">
        <v>5</v>
      </c>
      <c r="M62" s="29">
        <v>0</v>
      </c>
      <c r="N62" s="29">
        <f t="shared" si="1"/>
        <v>100</v>
      </c>
      <c r="O62" s="23">
        <v>6508.0399999999991</v>
      </c>
      <c r="P62" s="23">
        <v>6508.0399999999991</v>
      </c>
      <c r="Q62" s="29">
        <f t="shared" si="2"/>
        <v>100</v>
      </c>
      <c r="R62" s="23">
        <v>4865.3099999999995</v>
      </c>
      <c r="S62" s="29">
        <f t="shared" si="3"/>
        <v>74.758452621680263</v>
      </c>
      <c r="T62" s="23">
        <f t="shared" si="4"/>
        <v>1642.7299999999996</v>
      </c>
      <c r="U62" s="29">
        <f t="shared" si="5"/>
        <v>25.241547378319733</v>
      </c>
      <c r="V62" s="28">
        <v>0</v>
      </c>
      <c r="W62" s="28">
        <v>0</v>
      </c>
      <c r="X62" s="28">
        <v>0</v>
      </c>
      <c r="Y62" s="29">
        <f t="shared" si="6"/>
        <v>0</v>
      </c>
      <c r="Z62" s="29">
        <v>0</v>
      </c>
      <c r="AA62" s="29">
        <f t="shared" si="11"/>
        <v>1642.7299999999996</v>
      </c>
      <c r="AB62" s="29">
        <f t="shared" si="7"/>
        <v>100</v>
      </c>
      <c r="AC62" s="29">
        <v>0</v>
      </c>
      <c r="AD62" s="29">
        <f t="shared" si="10"/>
        <v>0</v>
      </c>
      <c r="AE62" s="29">
        <f t="shared" si="8"/>
        <v>1642.7299999999996</v>
      </c>
      <c r="AF62" s="29">
        <f t="shared" si="9"/>
        <v>100</v>
      </c>
    </row>
    <row r="63" spans="1:32" ht="22.5" customHeight="1" x14ac:dyDescent="0.25">
      <c r="A63" s="18">
        <v>57</v>
      </c>
      <c r="B63" s="25" t="s">
        <v>244</v>
      </c>
      <c r="C63" s="25"/>
      <c r="D63" s="20" t="s">
        <v>83</v>
      </c>
      <c r="E63" s="18" t="s">
        <v>124</v>
      </c>
      <c r="F63" s="18" t="s">
        <v>198</v>
      </c>
      <c r="G63" s="29">
        <v>15259.9</v>
      </c>
      <c r="H63" s="29">
        <v>14</v>
      </c>
      <c r="I63" s="29">
        <v>1</v>
      </c>
      <c r="J63" s="29">
        <v>12</v>
      </c>
      <c r="K63" s="29">
        <v>13</v>
      </c>
      <c r="L63" s="29">
        <v>13</v>
      </c>
      <c r="M63" s="29">
        <v>0</v>
      </c>
      <c r="N63" s="29">
        <f t="shared" si="1"/>
        <v>92.857142857142861</v>
      </c>
      <c r="O63" s="23">
        <v>15259.9</v>
      </c>
      <c r="P63" s="23">
        <v>15259.9</v>
      </c>
      <c r="Q63" s="29">
        <f t="shared" si="2"/>
        <v>100</v>
      </c>
      <c r="R63" s="23">
        <v>15259.900000000001</v>
      </c>
      <c r="S63" s="29">
        <f t="shared" si="3"/>
        <v>100.00000000000003</v>
      </c>
      <c r="T63" s="23">
        <f t="shared" si="4"/>
        <v>0</v>
      </c>
      <c r="U63" s="29">
        <f t="shared" si="5"/>
        <v>0</v>
      </c>
      <c r="V63" s="28">
        <v>0</v>
      </c>
      <c r="W63" s="28">
        <v>0</v>
      </c>
      <c r="X63" s="28">
        <v>0</v>
      </c>
      <c r="Y63" s="29">
        <f t="shared" si="6"/>
        <v>0</v>
      </c>
      <c r="Z63" s="29">
        <v>715.58</v>
      </c>
      <c r="AA63" s="29">
        <f t="shared" si="11"/>
        <v>715.58</v>
      </c>
      <c r="AB63" s="29">
        <f t="shared" si="7"/>
        <v>100</v>
      </c>
      <c r="AC63" s="29">
        <v>0</v>
      </c>
      <c r="AD63" s="29">
        <f t="shared" si="10"/>
        <v>0</v>
      </c>
      <c r="AE63" s="29">
        <f t="shared" si="8"/>
        <v>715.58</v>
      </c>
      <c r="AF63" s="29">
        <f t="shared" si="9"/>
        <v>100</v>
      </c>
    </row>
    <row r="64" spans="1:32" ht="22.5" customHeight="1" x14ac:dyDescent="0.25">
      <c r="A64" s="18">
        <v>58</v>
      </c>
      <c r="B64" s="25" t="s">
        <v>244</v>
      </c>
      <c r="C64" s="25"/>
      <c r="D64" s="20" t="s">
        <v>84</v>
      </c>
      <c r="E64" s="18" t="s">
        <v>125</v>
      </c>
      <c r="F64" s="18" t="s">
        <v>199</v>
      </c>
      <c r="G64" s="29">
        <v>9876.69</v>
      </c>
      <c r="H64" s="29">
        <v>15</v>
      </c>
      <c r="I64" s="29">
        <v>4</v>
      </c>
      <c r="J64" s="29">
        <v>10</v>
      </c>
      <c r="K64" s="29">
        <v>15</v>
      </c>
      <c r="L64" s="29">
        <v>15</v>
      </c>
      <c r="M64" s="29">
        <v>0</v>
      </c>
      <c r="N64" s="29">
        <f t="shared" si="1"/>
        <v>100</v>
      </c>
      <c r="O64" s="23">
        <v>9876.69</v>
      </c>
      <c r="P64" s="23">
        <v>9876.69</v>
      </c>
      <c r="Q64" s="29">
        <f t="shared" si="2"/>
        <v>100</v>
      </c>
      <c r="R64" s="23">
        <v>9876.69</v>
      </c>
      <c r="S64" s="29">
        <f t="shared" si="3"/>
        <v>100</v>
      </c>
      <c r="T64" s="23">
        <f t="shared" si="4"/>
        <v>0</v>
      </c>
      <c r="U64" s="29">
        <f t="shared" si="5"/>
        <v>0</v>
      </c>
      <c r="V64" s="28">
        <v>0</v>
      </c>
      <c r="W64" s="28">
        <v>0</v>
      </c>
      <c r="X64" s="28">
        <v>0</v>
      </c>
      <c r="Y64" s="29">
        <f t="shared" si="6"/>
        <v>0</v>
      </c>
      <c r="Z64" s="29">
        <v>0</v>
      </c>
      <c r="AA64" s="29">
        <f t="shared" si="11"/>
        <v>0</v>
      </c>
      <c r="AB64" s="29">
        <f t="shared" si="7"/>
        <v>0</v>
      </c>
      <c r="AC64" s="29">
        <v>0</v>
      </c>
      <c r="AD64" s="29">
        <f t="shared" si="10"/>
        <v>0</v>
      </c>
      <c r="AE64" s="29">
        <f t="shared" si="8"/>
        <v>0</v>
      </c>
      <c r="AF64" s="29">
        <f t="shared" si="9"/>
        <v>0</v>
      </c>
    </row>
    <row r="65" spans="1:32" ht="22.5" customHeight="1" x14ac:dyDescent="0.25">
      <c r="A65" s="18">
        <v>59</v>
      </c>
      <c r="B65" s="25" t="s">
        <v>244</v>
      </c>
      <c r="C65" s="25"/>
      <c r="D65" s="20" t="s">
        <v>85</v>
      </c>
      <c r="E65" s="18" t="s">
        <v>124</v>
      </c>
      <c r="F65" s="18" t="s">
        <v>200</v>
      </c>
      <c r="G65" s="29">
        <v>29474.7</v>
      </c>
      <c r="H65" s="29">
        <v>30</v>
      </c>
      <c r="I65" s="29">
        <v>11</v>
      </c>
      <c r="J65" s="29">
        <v>17</v>
      </c>
      <c r="K65" s="29">
        <v>25</v>
      </c>
      <c r="L65" s="29">
        <v>25</v>
      </c>
      <c r="M65" s="29">
        <v>0</v>
      </c>
      <c r="N65" s="29">
        <f t="shared" si="1"/>
        <v>83.333333333333343</v>
      </c>
      <c r="O65" s="23">
        <v>29474.7</v>
      </c>
      <c r="P65" s="23">
        <v>29474.7</v>
      </c>
      <c r="Q65" s="29">
        <f t="shared" si="2"/>
        <v>100</v>
      </c>
      <c r="R65" s="23">
        <v>25978.489999999998</v>
      </c>
      <c r="S65" s="29">
        <f t="shared" si="3"/>
        <v>88.138267734701287</v>
      </c>
      <c r="T65" s="23">
        <f t="shared" si="4"/>
        <v>3496.2100000000028</v>
      </c>
      <c r="U65" s="29">
        <f t="shared" si="5"/>
        <v>11.861732265298723</v>
      </c>
      <c r="V65" s="28">
        <v>0</v>
      </c>
      <c r="W65" s="28">
        <v>0</v>
      </c>
      <c r="X65" s="28">
        <v>0</v>
      </c>
      <c r="Y65" s="29">
        <f t="shared" si="6"/>
        <v>0</v>
      </c>
      <c r="Z65" s="29">
        <v>8174.92</v>
      </c>
      <c r="AA65" s="29">
        <f t="shared" si="11"/>
        <v>11671.130000000003</v>
      </c>
      <c r="AB65" s="29">
        <f t="shared" si="7"/>
        <v>100</v>
      </c>
      <c r="AC65" s="29">
        <v>3496.21</v>
      </c>
      <c r="AD65" s="29">
        <f t="shared" si="10"/>
        <v>29.956053955358215</v>
      </c>
      <c r="AE65" s="29">
        <f t="shared" si="8"/>
        <v>8174.9200000000028</v>
      </c>
      <c r="AF65" s="29">
        <f t="shared" si="9"/>
        <v>70.043946044641785</v>
      </c>
    </row>
    <row r="66" spans="1:32" ht="22.5" customHeight="1" x14ac:dyDescent="0.25">
      <c r="A66" s="18">
        <v>60</v>
      </c>
      <c r="B66" s="25" t="s">
        <v>244</v>
      </c>
      <c r="C66" s="25"/>
      <c r="D66" s="20" t="s">
        <v>86</v>
      </c>
      <c r="E66" s="18" t="s">
        <v>138</v>
      </c>
      <c r="F66" s="18" t="s">
        <v>201</v>
      </c>
      <c r="G66" s="29">
        <v>31860.29</v>
      </c>
      <c r="H66" s="29">
        <v>22</v>
      </c>
      <c r="I66" s="29">
        <v>8</v>
      </c>
      <c r="J66" s="29">
        <v>14</v>
      </c>
      <c r="K66" s="29">
        <v>23</v>
      </c>
      <c r="L66" s="29">
        <v>23</v>
      </c>
      <c r="M66" s="29">
        <v>0</v>
      </c>
      <c r="N66" s="29">
        <f t="shared" si="1"/>
        <v>104.54545454545455</v>
      </c>
      <c r="O66" s="23">
        <v>31860.29</v>
      </c>
      <c r="P66" s="23">
        <v>31860.29</v>
      </c>
      <c r="Q66" s="29">
        <f t="shared" si="2"/>
        <v>100</v>
      </c>
      <c r="R66" s="23">
        <v>31860.29</v>
      </c>
      <c r="S66" s="29">
        <f t="shared" si="3"/>
        <v>100</v>
      </c>
      <c r="T66" s="23">
        <f t="shared" si="4"/>
        <v>0</v>
      </c>
      <c r="U66" s="29">
        <f t="shared" si="5"/>
        <v>0</v>
      </c>
      <c r="V66" s="28">
        <v>0</v>
      </c>
      <c r="W66" s="28">
        <v>0</v>
      </c>
      <c r="X66" s="28">
        <v>0</v>
      </c>
      <c r="Y66" s="29">
        <f t="shared" si="6"/>
        <v>0</v>
      </c>
      <c r="Z66" s="29">
        <v>2448.9699999999998</v>
      </c>
      <c r="AA66" s="29">
        <f t="shared" si="11"/>
        <v>2448.9699999999998</v>
      </c>
      <c r="AB66" s="29">
        <f t="shared" si="7"/>
        <v>100</v>
      </c>
      <c r="AC66" s="29">
        <v>2448.9699999999998</v>
      </c>
      <c r="AD66" s="29">
        <f t="shared" si="10"/>
        <v>100</v>
      </c>
      <c r="AE66" s="29">
        <f t="shared" si="8"/>
        <v>0</v>
      </c>
      <c r="AF66" s="29">
        <f t="shared" si="9"/>
        <v>0</v>
      </c>
    </row>
    <row r="67" spans="1:32" ht="22.5" customHeight="1" x14ac:dyDescent="0.25">
      <c r="A67" s="18">
        <v>61</v>
      </c>
      <c r="B67" s="25" t="s">
        <v>244</v>
      </c>
      <c r="C67" s="25"/>
      <c r="D67" s="20" t="s">
        <v>87</v>
      </c>
      <c r="E67" s="18" t="s">
        <v>135</v>
      </c>
      <c r="F67" s="18" t="s">
        <v>202</v>
      </c>
      <c r="G67" s="29">
        <v>7417.12</v>
      </c>
      <c r="H67" s="29">
        <v>9</v>
      </c>
      <c r="I67" s="29">
        <v>2</v>
      </c>
      <c r="J67" s="29">
        <v>6</v>
      </c>
      <c r="K67" s="29">
        <v>9</v>
      </c>
      <c r="L67" s="29">
        <v>9</v>
      </c>
      <c r="M67" s="29">
        <v>0</v>
      </c>
      <c r="N67" s="29">
        <f t="shared" si="1"/>
        <v>100</v>
      </c>
      <c r="O67" s="23">
        <v>7417.12</v>
      </c>
      <c r="P67" s="23">
        <v>7417.12</v>
      </c>
      <c r="Q67" s="29">
        <f t="shared" si="2"/>
        <v>100</v>
      </c>
      <c r="R67" s="23">
        <v>6062.96</v>
      </c>
      <c r="S67" s="29">
        <f t="shared" si="3"/>
        <v>81.742778868347827</v>
      </c>
      <c r="T67" s="23">
        <f t="shared" si="4"/>
        <v>1354.1599999999999</v>
      </c>
      <c r="U67" s="29">
        <f t="shared" si="5"/>
        <v>18.257221131652177</v>
      </c>
      <c r="V67" s="28">
        <v>0</v>
      </c>
      <c r="W67" s="28">
        <v>0</v>
      </c>
      <c r="X67" s="28">
        <v>0</v>
      </c>
      <c r="Y67" s="29">
        <f t="shared" si="6"/>
        <v>0</v>
      </c>
      <c r="Z67" s="29">
        <v>0</v>
      </c>
      <c r="AA67" s="29">
        <f t="shared" si="11"/>
        <v>1354.1599999999999</v>
      </c>
      <c r="AB67" s="29">
        <f t="shared" si="7"/>
        <v>100</v>
      </c>
      <c r="AC67" s="29">
        <v>1345.16</v>
      </c>
      <c r="AD67" s="29">
        <f t="shared" si="10"/>
        <v>99.335381343415861</v>
      </c>
      <c r="AE67" s="29">
        <f t="shared" si="8"/>
        <v>8.9999999999997726</v>
      </c>
      <c r="AF67" s="29">
        <f t="shared" si="9"/>
        <v>0.66461865658413877</v>
      </c>
    </row>
    <row r="68" spans="1:32" ht="22.5" customHeight="1" x14ac:dyDescent="0.25">
      <c r="A68" s="18">
        <v>62</v>
      </c>
      <c r="B68" s="25" t="s">
        <v>244</v>
      </c>
      <c r="C68" s="25"/>
      <c r="D68" s="20" t="s">
        <v>88</v>
      </c>
      <c r="E68" s="18" t="s">
        <v>120</v>
      </c>
      <c r="F68" s="18" t="s">
        <v>203</v>
      </c>
      <c r="G68" s="29">
        <v>24949.09</v>
      </c>
      <c r="H68" s="29">
        <v>21</v>
      </c>
      <c r="I68" s="29">
        <v>4</v>
      </c>
      <c r="J68" s="29">
        <v>15</v>
      </c>
      <c r="K68" s="29">
        <v>15</v>
      </c>
      <c r="L68" s="29">
        <v>15</v>
      </c>
      <c r="M68" s="29">
        <v>0</v>
      </c>
      <c r="N68" s="29">
        <f t="shared" si="1"/>
        <v>71.428571428571431</v>
      </c>
      <c r="O68" s="23">
        <v>24949.09</v>
      </c>
      <c r="P68" s="23">
        <v>24949.09</v>
      </c>
      <c r="Q68" s="29">
        <f t="shared" si="2"/>
        <v>100</v>
      </c>
      <c r="R68" s="23">
        <v>24949.09</v>
      </c>
      <c r="S68" s="29">
        <f t="shared" si="3"/>
        <v>100</v>
      </c>
      <c r="T68" s="23">
        <f t="shared" si="4"/>
        <v>0</v>
      </c>
      <c r="U68" s="29">
        <f t="shared" si="5"/>
        <v>0</v>
      </c>
      <c r="V68" s="28">
        <v>0</v>
      </c>
      <c r="W68" s="28">
        <v>0</v>
      </c>
      <c r="X68" s="28">
        <v>0</v>
      </c>
      <c r="Y68" s="29">
        <f t="shared" si="6"/>
        <v>0</v>
      </c>
      <c r="Z68" s="29">
        <v>911.25</v>
      </c>
      <c r="AA68" s="29">
        <f t="shared" si="11"/>
        <v>911.25</v>
      </c>
      <c r="AB68" s="29">
        <f t="shared" si="7"/>
        <v>100</v>
      </c>
      <c r="AC68" s="29">
        <v>0</v>
      </c>
      <c r="AD68" s="29">
        <f t="shared" si="10"/>
        <v>0</v>
      </c>
      <c r="AE68" s="29">
        <f t="shared" si="8"/>
        <v>911.25</v>
      </c>
      <c r="AF68" s="29">
        <f t="shared" si="9"/>
        <v>100</v>
      </c>
    </row>
    <row r="69" spans="1:32" ht="22.5" customHeight="1" x14ac:dyDescent="0.25">
      <c r="A69" s="18">
        <v>63</v>
      </c>
      <c r="B69" s="25" t="s">
        <v>244</v>
      </c>
      <c r="C69" s="25"/>
      <c r="D69" s="20" t="s">
        <v>89</v>
      </c>
      <c r="E69" s="18" t="s">
        <v>139</v>
      </c>
      <c r="F69" s="18" t="s">
        <v>204</v>
      </c>
      <c r="G69" s="29">
        <v>23737.41</v>
      </c>
      <c r="H69" s="29">
        <v>26</v>
      </c>
      <c r="I69" s="29">
        <v>1</v>
      </c>
      <c r="J69" s="29">
        <v>25</v>
      </c>
      <c r="K69" s="29">
        <v>25</v>
      </c>
      <c r="L69" s="29">
        <v>25</v>
      </c>
      <c r="M69" s="29">
        <v>0</v>
      </c>
      <c r="N69" s="29">
        <f t="shared" si="1"/>
        <v>96.15384615384616</v>
      </c>
      <c r="O69" s="23">
        <v>24297.279999999999</v>
      </c>
      <c r="P69" s="23">
        <v>24297.279999999999</v>
      </c>
      <c r="Q69" s="29">
        <f t="shared" si="2"/>
        <v>100</v>
      </c>
      <c r="R69" s="23">
        <v>23737.410000000003</v>
      </c>
      <c r="S69" s="29">
        <f t="shared" si="3"/>
        <v>97.695750306207131</v>
      </c>
      <c r="T69" s="23">
        <f t="shared" si="4"/>
        <v>559.86999999999534</v>
      </c>
      <c r="U69" s="29">
        <f t="shared" si="5"/>
        <v>2.3042496937928663</v>
      </c>
      <c r="V69" s="28">
        <v>0</v>
      </c>
      <c r="W69" s="28">
        <v>0</v>
      </c>
      <c r="X69" s="28">
        <v>0</v>
      </c>
      <c r="Y69" s="29">
        <f t="shared" si="6"/>
        <v>0</v>
      </c>
      <c r="Z69" s="29">
        <v>2121.7600000000002</v>
      </c>
      <c r="AA69" s="29">
        <f t="shared" si="11"/>
        <v>2681.6299999999956</v>
      </c>
      <c r="AB69" s="29">
        <f t="shared" si="7"/>
        <v>100</v>
      </c>
      <c r="AC69" s="29">
        <v>0</v>
      </c>
      <c r="AD69" s="29">
        <f t="shared" si="10"/>
        <v>0</v>
      </c>
      <c r="AE69" s="29">
        <f t="shared" si="8"/>
        <v>2681.6299999999956</v>
      </c>
      <c r="AF69" s="29">
        <f t="shared" si="9"/>
        <v>100</v>
      </c>
    </row>
    <row r="70" spans="1:32" ht="22.5" customHeight="1" x14ac:dyDescent="0.25">
      <c r="A70" s="18">
        <v>64</v>
      </c>
      <c r="B70" s="25" t="s">
        <v>244</v>
      </c>
      <c r="C70" s="25"/>
      <c r="D70" s="20" t="s">
        <v>90</v>
      </c>
      <c r="E70" s="18" t="s">
        <v>140</v>
      </c>
      <c r="F70" s="18" t="s">
        <v>205</v>
      </c>
      <c r="G70" s="29">
        <v>10610.75</v>
      </c>
      <c r="H70" s="29">
        <v>11</v>
      </c>
      <c r="I70" s="29">
        <v>6</v>
      </c>
      <c r="J70" s="29">
        <v>5</v>
      </c>
      <c r="K70" s="29">
        <v>11</v>
      </c>
      <c r="L70" s="29">
        <v>11</v>
      </c>
      <c r="M70" s="29">
        <v>0</v>
      </c>
      <c r="N70" s="29">
        <f t="shared" si="1"/>
        <v>100</v>
      </c>
      <c r="O70" s="23">
        <v>17054.46</v>
      </c>
      <c r="P70" s="23">
        <v>17054.46</v>
      </c>
      <c r="Q70" s="29">
        <f t="shared" si="2"/>
        <v>100</v>
      </c>
      <c r="R70" s="23">
        <v>10610.75</v>
      </c>
      <c r="S70" s="29">
        <f t="shared" si="3"/>
        <v>62.216862920315272</v>
      </c>
      <c r="T70" s="23">
        <f t="shared" si="4"/>
        <v>6443.7099999999991</v>
      </c>
      <c r="U70" s="29">
        <f t="shared" si="5"/>
        <v>37.783137079684728</v>
      </c>
      <c r="V70" s="28">
        <v>0</v>
      </c>
      <c r="W70" s="28">
        <v>0</v>
      </c>
      <c r="X70" s="28">
        <v>0</v>
      </c>
      <c r="Y70" s="29">
        <f t="shared" si="6"/>
        <v>0</v>
      </c>
      <c r="Z70" s="29">
        <v>0</v>
      </c>
      <c r="AA70" s="29">
        <f t="shared" si="11"/>
        <v>6443.7099999999991</v>
      </c>
      <c r="AB70" s="29">
        <f t="shared" si="7"/>
        <v>100</v>
      </c>
      <c r="AC70" s="29">
        <v>0</v>
      </c>
      <c r="AD70" s="29">
        <f t="shared" si="10"/>
        <v>0</v>
      </c>
      <c r="AE70" s="29">
        <f t="shared" si="8"/>
        <v>6443.7099999999991</v>
      </c>
      <c r="AF70" s="29">
        <f t="shared" si="9"/>
        <v>100</v>
      </c>
    </row>
    <row r="71" spans="1:32" ht="22.5" customHeight="1" x14ac:dyDescent="0.25">
      <c r="A71" s="18">
        <v>65</v>
      </c>
      <c r="B71" s="25" t="s">
        <v>244</v>
      </c>
      <c r="C71" s="25"/>
      <c r="D71" s="20" t="s">
        <v>91</v>
      </c>
      <c r="E71" s="18" t="s">
        <v>124</v>
      </c>
      <c r="F71" s="18" t="s">
        <v>206</v>
      </c>
      <c r="G71" s="29">
        <v>10032.36</v>
      </c>
      <c r="H71" s="29">
        <v>17</v>
      </c>
      <c r="I71" s="29">
        <v>5</v>
      </c>
      <c r="J71" s="29">
        <v>11</v>
      </c>
      <c r="K71" s="29">
        <v>16</v>
      </c>
      <c r="L71" s="29">
        <v>16</v>
      </c>
      <c r="M71" s="29">
        <v>0</v>
      </c>
      <c r="N71" s="29">
        <f t="shared" ref="N71:N99" si="12">IF(H71=0,0,K71/H71)*100</f>
        <v>94.117647058823522</v>
      </c>
      <c r="O71" s="23">
        <v>10032.36</v>
      </c>
      <c r="P71" s="23">
        <v>10032.36</v>
      </c>
      <c r="Q71" s="29">
        <f t="shared" ref="Q71:Q99" si="13">IF(O71=0,0,P71/O71)*100</f>
        <v>100</v>
      </c>
      <c r="R71" s="23">
        <v>9666.9600000000009</v>
      </c>
      <c r="S71" s="29">
        <f t="shared" ref="S71:S99" si="14">IF(P71=0,0,R71/P71)*100</f>
        <v>96.35778620384437</v>
      </c>
      <c r="T71" s="23">
        <f t="shared" ref="T71:T98" si="15">P71-R71</f>
        <v>365.39999999999964</v>
      </c>
      <c r="U71" s="29">
        <f t="shared" ref="U71:U99" si="16">IF(P71=0,0,T71/P71)*100</f>
        <v>3.6422137961556365</v>
      </c>
      <c r="V71" s="28">
        <v>0</v>
      </c>
      <c r="W71" s="28">
        <v>0</v>
      </c>
      <c r="X71" s="28">
        <v>0</v>
      </c>
      <c r="Y71" s="29">
        <f t="shared" ref="Y71:Y99" si="17">IF(H71=0,0,V71/H71)*100</f>
        <v>0</v>
      </c>
      <c r="Z71" s="29">
        <v>0</v>
      </c>
      <c r="AA71" s="29">
        <f t="shared" si="11"/>
        <v>365.39999999999964</v>
      </c>
      <c r="AB71" s="29">
        <f t="shared" ref="AB71:AB86" si="18">IF(((Z71+T71))=0,0,AA71/(Z71+T71)*100)</f>
        <v>100</v>
      </c>
      <c r="AC71" s="29">
        <v>365.4</v>
      </c>
      <c r="AD71" s="29">
        <f t="shared" si="10"/>
        <v>100.00000000000009</v>
      </c>
      <c r="AE71" s="29">
        <f t="shared" ref="AE71:AE98" si="19">AA71-AC71</f>
        <v>0</v>
      </c>
      <c r="AF71" s="29">
        <f t="shared" ref="AF71:AF99" si="20">IF(AA71=0,0,AE71/AA71)*100</f>
        <v>0</v>
      </c>
    </row>
    <row r="72" spans="1:32" ht="22.5" customHeight="1" x14ac:dyDescent="0.25">
      <c r="A72" s="18">
        <v>66</v>
      </c>
      <c r="B72" s="25" t="s">
        <v>244</v>
      </c>
      <c r="C72" s="25"/>
      <c r="D72" s="20" t="s">
        <v>92</v>
      </c>
      <c r="E72" s="18" t="s">
        <v>120</v>
      </c>
      <c r="F72" s="18" t="s">
        <v>207</v>
      </c>
      <c r="G72" s="29">
        <v>6852.7199999999993</v>
      </c>
      <c r="H72" s="29">
        <v>8</v>
      </c>
      <c r="I72" s="29">
        <v>1</v>
      </c>
      <c r="J72" s="29">
        <v>6</v>
      </c>
      <c r="K72" s="29">
        <v>7</v>
      </c>
      <c r="L72" s="29">
        <v>7</v>
      </c>
      <c r="M72" s="29">
        <v>0</v>
      </c>
      <c r="N72" s="29">
        <f t="shared" si="12"/>
        <v>87.5</v>
      </c>
      <c r="O72" s="23">
        <v>9317.619999999999</v>
      </c>
      <c r="P72" s="23">
        <v>9317.619999999999</v>
      </c>
      <c r="Q72" s="29">
        <f t="shared" si="13"/>
        <v>100</v>
      </c>
      <c r="R72" s="23">
        <v>6852.7199999999993</v>
      </c>
      <c r="S72" s="29">
        <f t="shared" si="14"/>
        <v>73.545819640637845</v>
      </c>
      <c r="T72" s="23">
        <f t="shared" si="15"/>
        <v>2464.8999999999996</v>
      </c>
      <c r="U72" s="29">
        <f t="shared" si="16"/>
        <v>26.454180359362155</v>
      </c>
      <c r="V72" s="28">
        <v>0</v>
      </c>
      <c r="W72" s="28">
        <v>0</v>
      </c>
      <c r="X72" s="28">
        <v>0</v>
      </c>
      <c r="Y72" s="29">
        <f t="shared" si="17"/>
        <v>0</v>
      </c>
      <c r="Z72" s="29">
        <v>0</v>
      </c>
      <c r="AA72" s="29">
        <f t="shared" si="11"/>
        <v>2464.8999999999996</v>
      </c>
      <c r="AB72" s="29">
        <f t="shared" si="18"/>
        <v>100</v>
      </c>
      <c r="AC72" s="29">
        <v>0</v>
      </c>
      <c r="AD72" s="29">
        <f t="shared" ref="AD72:AD98" si="21">IF(AA72=0,0,AC72/AA72*100)</f>
        <v>0</v>
      </c>
      <c r="AE72" s="29">
        <f t="shared" si="19"/>
        <v>2464.8999999999996</v>
      </c>
      <c r="AF72" s="29">
        <f t="shared" si="20"/>
        <v>100</v>
      </c>
    </row>
    <row r="73" spans="1:32" ht="22.5" customHeight="1" x14ac:dyDescent="0.25">
      <c r="A73" s="18">
        <v>67</v>
      </c>
      <c r="B73" s="25" t="s">
        <v>244</v>
      </c>
      <c r="C73" s="25"/>
      <c r="D73" s="20" t="s">
        <v>93</v>
      </c>
      <c r="E73" s="18" t="s">
        <v>124</v>
      </c>
      <c r="F73" s="18" t="s">
        <v>208</v>
      </c>
      <c r="G73" s="29">
        <v>8861.92</v>
      </c>
      <c r="H73" s="29">
        <v>14</v>
      </c>
      <c r="I73" s="29">
        <v>3</v>
      </c>
      <c r="J73" s="29">
        <v>8</v>
      </c>
      <c r="K73" s="29">
        <v>12</v>
      </c>
      <c r="L73" s="29">
        <v>12</v>
      </c>
      <c r="M73" s="29">
        <v>0</v>
      </c>
      <c r="N73" s="29">
        <f t="shared" si="12"/>
        <v>85.714285714285708</v>
      </c>
      <c r="O73" s="23">
        <v>8861.92</v>
      </c>
      <c r="P73" s="23">
        <v>8861.92</v>
      </c>
      <c r="Q73" s="29">
        <f t="shared" si="13"/>
        <v>100</v>
      </c>
      <c r="R73" s="23">
        <v>8861.92</v>
      </c>
      <c r="S73" s="29">
        <f t="shared" si="14"/>
        <v>100</v>
      </c>
      <c r="T73" s="23">
        <f t="shared" si="15"/>
        <v>0</v>
      </c>
      <c r="U73" s="29">
        <f t="shared" si="16"/>
        <v>0</v>
      </c>
      <c r="V73" s="28">
        <v>0</v>
      </c>
      <c r="W73" s="28">
        <v>0</v>
      </c>
      <c r="X73" s="28">
        <v>0</v>
      </c>
      <c r="Y73" s="29">
        <f t="shared" si="17"/>
        <v>0</v>
      </c>
      <c r="Z73" s="29">
        <v>5087.67</v>
      </c>
      <c r="AA73" s="29">
        <f t="shared" si="11"/>
        <v>5087.67</v>
      </c>
      <c r="AB73" s="29">
        <f t="shared" si="18"/>
        <v>100</v>
      </c>
      <c r="AC73" s="29">
        <v>0</v>
      </c>
      <c r="AD73" s="29">
        <f t="shared" si="21"/>
        <v>0</v>
      </c>
      <c r="AE73" s="29">
        <f t="shared" si="19"/>
        <v>5087.67</v>
      </c>
      <c r="AF73" s="29">
        <f t="shared" si="20"/>
        <v>100</v>
      </c>
    </row>
    <row r="74" spans="1:32" ht="22.5" customHeight="1" x14ac:dyDescent="0.25">
      <c r="A74" s="18">
        <v>68</v>
      </c>
      <c r="B74" s="25" t="s">
        <v>244</v>
      </c>
      <c r="C74" s="25"/>
      <c r="D74" s="20" t="s">
        <v>94</v>
      </c>
      <c r="E74" s="18" t="s">
        <v>124</v>
      </c>
      <c r="F74" s="18" t="s">
        <v>209</v>
      </c>
      <c r="G74" s="29">
        <v>29258.73</v>
      </c>
      <c r="H74" s="29">
        <v>20</v>
      </c>
      <c r="I74" s="29">
        <v>6</v>
      </c>
      <c r="J74" s="29">
        <v>12</v>
      </c>
      <c r="K74" s="29">
        <v>14</v>
      </c>
      <c r="L74" s="29">
        <v>14</v>
      </c>
      <c r="M74" s="29">
        <v>0</v>
      </c>
      <c r="N74" s="29">
        <f t="shared" si="12"/>
        <v>70</v>
      </c>
      <c r="O74" s="23">
        <v>29258.73</v>
      </c>
      <c r="P74" s="23">
        <v>29258.73</v>
      </c>
      <c r="Q74" s="29">
        <f t="shared" si="13"/>
        <v>100</v>
      </c>
      <c r="R74" s="23">
        <v>28120.5</v>
      </c>
      <c r="S74" s="29">
        <f t="shared" si="14"/>
        <v>96.109776466716085</v>
      </c>
      <c r="T74" s="23">
        <f t="shared" si="15"/>
        <v>1138.2299999999996</v>
      </c>
      <c r="U74" s="29">
        <f t="shared" si="16"/>
        <v>3.890223533283911</v>
      </c>
      <c r="V74" s="28">
        <v>0</v>
      </c>
      <c r="W74" s="28">
        <v>0</v>
      </c>
      <c r="X74" s="28">
        <v>0</v>
      </c>
      <c r="Y74" s="29">
        <f t="shared" si="17"/>
        <v>0</v>
      </c>
      <c r="Z74" s="29">
        <v>8831.2900000000009</v>
      </c>
      <c r="AA74" s="29">
        <f t="shared" ref="AA74:AA98" si="22">SUM(T74+Z74)</f>
        <v>9969.52</v>
      </c>
      <c r="AB74" s="29">
        <f t="shared" si="18"/>
        <v>100</v>
      </c>
      <c r="AC74" s="29">
        <v>6874.94</v>
      </c>
      <c r="AD74" s="29">
        <f t="shared" si="21"/>
        <v>68.959588826743911</v>
      </c>
      <c r="AE74" s="29">
        <f t="shared" si="19"/>
        <v>3094.5800000000008</v>
      </c>
      <c r="AF74" s="29">
        <f t="shared" si="20"/>
        <v>31.040411173256093</v>
      </c>
    </row>
    <row r="75" spans="1:32" ht="22.5" customHeight="1" x14ac:dyDescent="0.25">
      <c r="A75" s="18">
        <v>69</v>
      </c>
      <c r="B75" s="25" t="s">
        <v>244</v>
      </c>
      <c r="C75" s="25"/>
      <c r="D75" s="20" t="s">
        <v>95</v>
      </c>
      <c r="E75" s="18" t="s">
        <v>123</v>
      </c>
      <c r="F75" s="18" t="s">
        <v>210</v>
      </c>
      <c r="G75" s="29">
        <v>12980.09</v>
      </c>
      <c r="H75" s="29">
        <v>12</v>
      </c>
      <c r="I75" s="29">
        <v>3</v>
      </c>
      <c r="J75" s="29">
        <v>9</v>
      </c>
      <c r="K75" s="29">
        <v>8</v>
      </c>
      <c r="L75" s="29">
        <v>8</v>
      </c>
      <c r="M75" s="29">
        <v>0</v>
      </c>
      <c r="N75" s="29">
        <f t="shared" si="12"/>
        <v>66.666666666666657</v>
      </c>
      <c r="O75" s="23">
        <v>12980.09</v>
      </c>
      <c r="P75" s="23">
        <v>12980.09</v>
      </c>
      <c r="Q75" s="29">
        <f t="shared" si="13"/>
        <v>100</v>
      </c>
      <c r="R75" s="23">
        <v>12980.09</v>
      </c>
      <c r="S75" s="29">
        <f t="shared" si="14"/>
        <v>100</v>
      </c>
      <c r="T75" s="23">
        <f t="shared" si="15"/>
        <v>0</v>
      </c>
      <c r="U75" s="29">
        <f t="shared" si="16"/>
        <v>0</v>
      </c>
      <c r="V75" s="28">
        <v>0</v>
      </c>
      <c r="W75" s="28">
        <v>0</v>
      </c>
      <c r="X75" s="28">
        <v>0</v>
      </c>
      <c r="Y75" s="29">
        <f t="shared" si="17"/>
        <v>0</v>
      </c>
      <c r="Z75" s="29">
        <v>0</v>
      </c>
      <c r="AA75" s="29">
        <f t="shared" si="22"/>
        <v>0</v>
      </c>
      <c r="AB75" s="29">
        <f t="shared" si="18"/>
        <v>0</v>
      </c>
      <c r="AC75" s="29">
        <v>0</v>
      </c>
      <c r="AD75" s="29">
        <f t="shared" si="21"/>
        <v>0</v>
      </c>
      <c r="AE75" s="29">
        <f t="shared" si="19"/>
        <v>0</v>
      </c>
      <c r="AF75" s="29">
        <f t="shared" si="20"/>
        <v>0</v>
      </c>
    </row>
    <row r="76" spans="1:32" ht="22.5" customHeight="1" x14ac:dyDescent="0.25">
      <c r="A76" s="18">
        <v>70</v>
      </c>
      <c r="B76" s="25" t="s">
        <v>244</v>
      </c>
      <c r="C76" s="25"/>
      <c r="D76" s="20" t="s">
        <v>96</v>
      </c>
      <c r="E76" s="18" t="s">
        <v>124</v>
      </c>
      <c r="F76" s="18" t="s">
        <v>211</v>
      </c>
      <c r="G76" s="29">
        <v>2227.91</v>
      </c>
      <c r="H76" s="29">
        <v>1</v>
      </c>
      <c r="I76" s="29">
        <v>0</v>
      </c>
      <c r="J76" s="29">
        <v>1</v>
      </c>
      <c r="K76" s="29">
        <v>1</v>
      </c>
      <c r="L76" s="29">
        <v>1</v>
      </c>
      <c r="M76" s="29">
        <v>0</v>
      </c>
      <c r="N76" s="29">
        <f t="shared" si="12"/>
        <v>100</v>
      </c>
      <c r="O76" s="23">
        <v>2227.91</v>
      </c>
      <c r="P76" s="23">
        <v>2227.91</v>
      </c>
      <c r="Q76" s="29">
        <f t="shared" si="13"/>
        <v>100</v>
      </c>
      <c r="R76" s="23">
        <v>2227.91</v>
      </c>
      <c r="S76" s="29">
        <f t="shared" si="14"/>
        <v>100</v>
      </c>
      <c r="T76" s="23">
        <f t="shared" si="15"/>
        <v>0</v>
      </c>
      <c r="U76" s="29">
        <f t="shared" si="16"/>
        <v>0</v>
      </c>
      <c r="V76" s="28">
        <v>0</v>
      </c>
      <c r="W76" s="28">
        <v>0</v>
      </c>
      <c r="X76" s="28">
        <v>0</v>
      </c>
      <c r="Y76" s="29">
        <f t="shared" si="17"/>
        <v>0</v>
      </c>
      <c r="Z76" s="29">
        <v>0</v>
      </c>
      <c r="AA76" s="29">
        <f t="shared" si="22"/>
        <v>0</v>
      </c>
      <c r="AB76" s="29">
        <f t="shared" si="18"/>
        <v>0</v>
      </c>
      <c r="AC76" s="29">
        <v>0</v>
      </c>
      <c r="AD76" s="29">
        <f t="shared" si="21"/>
        <v>0</v>
      </c>
      <c r="AE76" s="29">
        <f t="shared" si="19"/>
        <v>0</v>
      </c>
      <c r="AF76" s="29">
        <f t="shared" si="20"/>
        <v>0</v>
      </c>
    </row>
    <row r="77" spans="1:32" ht="22.5" customHeight="1" x14ac:dyDescent="0.25">
      <c r="A77" s="18">
        <v>71</v>
      </c>
      <c r="B77" s="25" t="s">
        <v>244</v>
      </c>
      <c r="C77" s="25"/>
      <c r="D77" s="20" t="s">
        <v>118</v>
      </c>
      <c r="E77" s="18" t="s">
        <v>142</v>
      </c>
      <c r="F77" s="18" t="s">
        <v>233</v>
      </c>
      <c r="G77" s="29">
        <v>0</v>
      </c>
      <c r="H77" s="29">
        <v>1</v>
      </c>
      <c r="I77" s="29">
        <v>1</v>
      </c>
      <c r="J77" s="29">
        <v>0</v>
      </c>
      <c r="K77" s="29">
        <v>1</v>
      </c>
      <c r="L77" s="29">
        <v>1</v>
      </c>
      <c r="M77" s="29">
        <v>0</v>
      </c>
      <c r="N77" s="29">
        <f t="shared" si="12"/>
        <v>100</v>
      </c>
      <c r="O77" s="23">
        <v>91.35</v>
      </c>
      <c r="P77" s="23">
        <v>91.35</v>
      </c>
      <c r="Q77" s="29">
        <f t="shared" si="13"/>
        <v>100</v>
      </c>
      <c r="R77" s="23">
        <v>0</v>
      </c>
      <c r="S77" s="29">
        <f t="shared" si="14"/>
        <v>0</v>
      </c>
      <c r="T77" s="23">
        <f t="shared" si="15"/>
        <v>91.35</v>
      </c>
      <c r="U77" s="29">
        <f t="shared" si="16"/>
        <v>100</v>
      </c>
      <c r="V77" s="28">
        <v>0</v>
      </c>
      <c r="W77" s="28">
        <v>0</v>
      </c>
      <c r="X77" s="28">
        <v>0</v>
      </c>
      <c r="Y77" s="29">
        <f t="shared" si="17"/>
        <v>0</v>
      </c>
      <c r="Z77" s="29">
        <v>0</v>
      </c>
      <c r="AA77" s="29">
        <f t="shared" si="22"/>
        <v>91.35</v>
      </c>
      <c r="AB77" s="29">
        <f t="shared" si="18"/>
        <v>100</v>
      </c>
      <c r="AC77" s="29">
        <v>0</v>
      </c>
      <c r="AD77" s="29">
        <f t="shared" si="21"/>
        <v>0</v>
      </c>
      <c r="AE77" s="29">
        <f t="shared" si="19"/>
        <v>91.35</v>
      </c>
      <c r="AF77" s="29">
        <f t="shared" si="20"/>
        <v>100</v>
      </c>
    </row>
    <row r="78" spans="1:32" ht="22.5" customHeight="1" x14ac:dyDescent="0.25">
      <c r="A78" s="18">
        <v>72</v>
      </c>
      <c r="B78" s="25" t="s">
        <v>244</v>
      </c>
      <c r="C78" s="25"/>
      <c r="D78" s="20" t="s">
        <v>117</v>
      </c>
      <c r="E78" s="18" t="s">
        <v>130</v>
      </c>
      <c r="F78" s="18" t="s">
        <v>232</v>
      </c>
      <c r="G78" s="29">
        <v>0</v>
      </c>
      <c r="H78" s="29">
        <v>3</v>
      </c>
      <c r="I78" s="29">
        <v>1</v>
      </c>
      <c r="J78" s="29">
        <v>2</v>
      </c>
      <c r="K78" s="29">
        <v>0</v>
      </c>
      <c r="L78" s="29">
        <v>0</v>
      </c>
      <c r="M78" s="29">
        <v>0</v>
      </c>
      <c r="N78" s="29">
        <f t="shared" si="12"/>
        <v>0</v>
      </c>
      <c r="O78" s="23">
        <v>0</v>
      </c>
      <c r="P78" s="23">
        <v>0</v>
      </c>
      <c r="Q78" s="29">
        <f t="shared" si="13"/>
        <v>0</v>
      </c>
      <c r="R78" s="23">
        <v>0</v>
      </c>
      <c r="S78" s="29">
        <f t="shared" si="14"/>
        <v>0</v>
      </c>
      <c r="T78" s="23">
        <f t="shared" si="15"/>
        <v>0</v>
      </c>
      <c r="U78" s="29">
        <f t="shared" si="16"/>
        <v>0</v>
      </c>
      <c r="V78" s="28">
        <v>0</v>
      </c>
      <c r="W78" s="28">
        <v>0</v>
      </c>
      <c r="X78" s="28">
        <v>0</v>
      </c>
      <c r="Y78" s="29">
        <f t="shared" si="17"/>
        <v>0</v>
      </c>
      <c r="Z78" s="29">
        <v>0</v>
      </c>
      <c r="AA78" s="29">
        <f t="shared" si="22"/>
        <v>0</v>
      </c>
      <c r="AB78" s="29">
        <f t="shared" si="18"/>
        <v>0</v>
      </c>
      <c r="AC78" s="29">
        <v>0</v>
      </c>
      <c r="AD78" s="29">
        <f t="shared" si="21"/>
        <v>0</v>
      </c>
      <c r="AE78" s="29">
        <f t="shared" si="19"/>
        <v>0</v>
      </c>
      <c r="AF78" s="29">
        <f t="shared" si="20"/>
        <v>0</v>
      </c>
    </row>
    <row r="79" spans="1:32" ht="22.5" customHeight="1" x14ac:dyDescent="0.25">
      <c r="A79" s="18">
        <v>73</v>
      </c>
      <c r="B79" s="25" t="s">
        <v>244</v>
      </c>
      <c r="C79" s="25"/>
      <c r="D79" s="20" t="s">
        <v>97</v>
      </c>
      <c r="E79" s="18" t="s">
        <v>130</v>
      </c>
      <c r="F79" s="18" t="s">
        <v>212</v>
      </c>
      <c r="G79" s="29">
        <v>11847.22</v>
      </c>
      <c r="H79" s="29">
        <v>10</v>
      </c>
      <c r="I79" s="29">
        <v>2</v>
      </c>
      <c r="J79" s="29">
        <v>7</v>
      </c>
      <c r="K79" s="29">
        <v>9</v>
      </c>
      <c r="L79" s="29">
        <v>9</v>
      </c>
      <c r="M79" s="29">
        <v>0</v>
      </c>
      <c r="N79" s="29">
        <f t="shared" si="12"/>
        <v>90</v>
      </c>
      <c r="O79" s="23">
        <v>11847.22</v>
      </c>
      <c r="P79" s="23">
        <v>11847.22</v>
      </c>
      <c r="Q79" s="29">
        <f t="shared" si="13"/>
        <v>100</v>
      </c>
      <c r="R79" s="23">
        <v>11847.220000000001</v>
      </c>
      <c r="S79" s="29">
        <f t="shared" si="14"/>
        <v>100.00000000000003</v>
      </c>
      <c r="T79" s="23">
        <f t="shared" si="15"/>
        <v>0</v>
      </c>
      <c r="U79" s="29">
        <f t="shared" si="16"/>
        <v>0</v>
      </c>
      <c r="V79" s="28">
        <v>0</v>
      </c>
      <c r="W79" s="28">
        <v>0</v>
      </c>
      <c r="X79" s="28">
        <v>0</v>
      </c>
      <c r="Y79" s="29">
        <f t="shared" si="17"/>
        <v>0</v>
      </c>
      <c r="Z79" s="29">
        <v>1033.78</v>
      </c>
      <c r="AA79" s="29">
        <f t="shared" si="22"/>
        <v>1033.78</v>
      </c>
      <c r="AB79" s="29">
        <f t="shared" si="18"/>
        <v>100</v>
      </c>
      <c r="AC79" s="29">
        <v>0</v>
      </c>
      <c r="AD79" s="29">
        <f t="shared" si="21"/>
        <v>0</v>
      </c>
      <c r="AE79" s="29">
        <f t="shared" si="19"/>
        <v>1033.78</v>
      </c>
      <c r="AF79" s="29">
        <f t="shared" si="20"/>
        <v>100</v>
      </c>
    </row>
    <row r="80" spans="1:32" ht="22.5" customHeight="1" x14ac:dyDescent="0.25">
      <c r="A80" s="18">
        <v>74</v>
      </c>
      <c r="B80" s="25" t="s">
        <v>244</v>
      </c>
      <c r="C80" s="25"/>
      <c r="D80" s="20" t="s">
        <v>98</v>
      </c>
      <c r="E80" s="18" t="s">
        <v>121</v>
      </c>
      <c r="F80" s="18" t="s">
        <v>213</v>
      </c>
      <c r="G80" s="29">
        <v>5134.43</v>
      </c>
      <c r="H80" s="29">
        <v>6</v>
      </c>
      <c r="I80" s="29">
        <v>1</v>
      </c>
      <c r="J80" s="29">
        <v>5</v>
      </c>
      <c r="K80" s="29">
        <v>5</v>
      </c>
      <c r="L80" s="29">
        <v>5</v>
      </c>
      <c r="M80" s="29">
        <v>0</v>
      </c>
      <c r="N80" s="29">
        <f t="shared" si="12"/>
        <v>83.333333333333343</v>
      </c>
      <c r="O80" s="23">
        <v>5134.43</v>
      </c>
      <c r="P80" s="23">
        <v>5134.43</v>
      </c>
      <c r="Q80" s="29">
        <f t="shared" si="13"/>
        <v>100</v>
      </c>
      <c r="R80" s="23">
        <v>3195.79</v>
      </c>
      <c r="S80" s="29">
        <f t="shared" si="14"/>
        <v>62.242352120878067</v>
      </c>
      <c r="T80" s="23">
        <f t="shared" si="15"/>
        <v>1938.6400000000003</v>
      </c>
      <c r="U80" s="29">
        <f t="shared" si="16"/>
        <v>37.757647879121933</v>
      </c>
      <c r="V80" s="28">
        <v>0</v>
      </c>
      <c r="W80" s="28">
        <v>0</v>
      </c>
      <c r="X80" s="28">
        <v>0</v>
      </c>
      <c r="Y80" s="29">
        <f t="shared" si="17"/>
        <v>0</v>
      </c>
      <c r="Z80" s="29">
        <v>0</v>
      </c>
      <c r="AA80" s="29">
        <f t="shared" si="22"/>
        <v>1938.6400000000003</v>
      </c>
      <c r="AB80" s="29">
        <f t="shared" si="18"/>
        <v>100</v>
      </c>
      <c r="AC80" s="29">
        <v>1938.64</v>
      </c>
      <c r="AD80" s="29">
        <f t="shared" si="21"/>
        <v>99.999999999999986</v>
      </c>
      <c r="AE80" s="29">
        <f t="shared" si="19"/>
        <v>0</v>
      </c>
      <c r="AF80" s="29">
        <f t="shared" si="20"/>
        <v>0</v>
      </c>
    </row>
    <row r="81" spans="1:32" ht="22.5" customHeight="1" x14ac:dyDescent="0.25">
      <c r="A81" s="18">
        <v>75</v>
      </c>
      <c r="B81" s="25" t="s">
        <v>244</v>
      </c>
      <c r="C81" s="25"/>
      <c r="D81" s="22" t="s">
        <v>119</v>
      </c>
      <c r="E81" s="18" t="s">
        <v>140</v>
      </c>
      <c r="F81" s="18" t="s">
        <v>234</v>
      </c>
      <c r="G81" s="29">
        <v>0</v>
      </c>
      <c r="H81" s="29">
        <v>1</v>
      </c>
      <c r="I81" s="29">
        <v>0</v>
      </c>
      <c r="J81" s="29">
        <v>1</v>
      </c>
      <c r="K81" s="29">
        <v>0</v>
      </c>
      <c r="L81" s="29">
        <v>0</v>
      </c>
      <c r="M81" s="29">
        <v>0</v>
      </c>
      <c r="N81" s="29">
        <f t="shared" si="12"/>
        <v>0</v>
      </c>
      <c r="O81" s="23">
        <v>0</v>
      </c>
      <c r="P81" s="23">
        <v>0</v>
      </c>
      <c r="Q81" s="29">
        <f t="shared" si="13"/>
        <v>0</v>
      </c>
      <c r="R81" s="23">
        <v>0</v>
      </c>
      <c r="S81" s="29">
        <f t="shared" si="14"/>
        <v>0</v>
      </c>
      <c r="T81" s="23">
        <f t="shared" si="15"/>
        <v>0</v>
      </c>
      <c r="U81" s="29">
        <f t="shared" si="16"/>
        <v>0</v>
      </c>
      <c r="V81" s="28">
        <v>0</v>
      </c>
      <c r="W81" s="28">
        <v>0</v>
      </c>
      <c r="X81" s="28">
        <v>0</v>
      </c>
      <c r="Y81" s="29">
        <f t="shared" si="17"/>
        <v>0</v>
      </c>
      <c r="Z81" s="29">
        <v>0</v>
      </c>
      <c r="AA81" s="29">
        <f t="shared" si="22"/>
        <v>0</v>
      </c>
      <c r="AB81" s="29">
        <f t="shared" si="18"/>
        <v>0</v>
      </c>
      <c r="AC81" s="29">
        <v>0</v>
      </c>
      <c r="AD81" s="29">
        <f t="shared" si="21"/>
        <v>0</v>
      </c>
      <c r="AE81" s="29">
        <f t="shared" si="19"/>
        <v>0</v>
      </c>
      <c r="AF81" s="29">
        <f t="shared" si="20"/>
        <v>0</v>
      </c>
    </row>
    <row r="82" spans="1:32" ht="22.5" customHeight="1" x14ac:dyDescent="0.25">
      <c r="A82" s="18">
        <v>76</v>
      </c>
      <c r="B82" s="25" t="s">
        <v>244</v>
      </c>
      <c r="C82" s="25"/>
      <c r="D82" s="20" t="s">
        <v>99</v>
      </c>
      <c r="E82" s="18" t="s">
        <v>120</v>
      </c>
      <c r="F82" s="18" t="s">
        <v>214</v>
      </c>
      <c r="G82" s="29">
        <v>8327.77</v>
      </c>
      <c r="H82" s="29">
        <v>11</v>
      </c>
      <c r="I82" s="29">
        <v>3</v>
      </c>
      <c r="J82" s="29">
        <v>8</v>
      </c>
      <c r="K82" s="29">
        <v>11</v>
      </c>
      <c r="L82" s="29">
        <v>11</v>
      </c>
      <c r="M82" s="29">
        <v>0</v>
      </c>
      <c r="N82" s="29">
        <f t="shared" si="12"/>
        <v>100</v>
      </c>
      <c r="O82" s="23">
        <v>12091.150000000001</v>
      </c>
      <c r="P82" s="23">
        <v>12091.150000000001</v>
      </c>
      <c r="Q82" s="29">
        <f t="shared" si="13"/>
        <v>100</v>
      </c>
      <c r="R82" s="23">
        <v>8327.77</v>
      </c>
      <c r="S82" s="29">
        <f t="shared" si="14"/>
        <v>68.874920913229914</v>
      </c>
      <c r="T82" s="23">
        <f t="shared" si="15"/>
        <v>3763.380000000001</v>
      </c>
      <c r="U82" s="29">
        <f t="shared" si="16"/>
        <v>31.125079086770079</v>
      </c>
      <c r="V82" s="28">
        <v>0</v>
      </c>
      <c r="W82" s="28">
        <v>0</v>
      </c>
      <c r="X82" s="28">
        <v>0</v>
      </c>
      <c r="Y82" s="29">
        <f t="shared" si="17"/>
        <v>0</v>
      </c>
      <c r="Z82" s="29">
        <v>0</v>
      </c>
      <c r="AA82" s="29">
        <f t="shared" si="22"/>
        <v>3763.380000000001</v>
      </c>
      <c r="AB82" s="29">
        <f t="shared" si="18"/>
        <v>100</v>
      </c>
      <c r="AC82" s="29">
        <v>0</v>
      </c>
      <c r="AD82" s="29">
        <f t="shared" si="21"/>
        <v>0</v>
      </c>
      <c r="AE82" s="29">
        <f t="shared" si="19"/>
        <v>3763.380000000001</v>
      </c>
      <c r="AF82" s="29">
        <f t="shared" si="20"/>
        <v>100</v>
      </c>
    </row>
    <row r="83" spans="1:32" ht="22.5" customHeight="1" x14ac:dyDescent="0.25">
      <c r="A83" s="18">
        <v>77</v>
      </c>
      <c r="B83" s="25" t="s">
        <v>244</v>
      </c>
      <c r="C83" s="25"/>
      <c r="D83" s="20" t="s">
        <v>100</v>
      </c>
      <c r="E83" s="18" t="s">
        <v>124</v>
      </c>
      <c r="F83" s="18" t="s">
        <v>215</v>
      </c>
      <c r="G83" s="29">
        <v>9950.94</v>
      </c>
      <c r="H83" s="29">
        <v>15</v>
      </c>
      <c r="I83" s="29">
        <v>5</v>
      </c>
      <c r="J83" s="29">
        <v>9</v>
      </c>
      <c r="K83" s="29">
        <v>11</v>
      </c>
      <c r="L83" s="29">
        <v>11</v>
      </c>
      <c r="M83" s="29">
        <v>0</v>
      </c>
      <c r="N83" s="29">
        <f t="shared" si="12"/>
        <v>73.333333333333329</v>
      </c>
      <c r="O83" s="23">
        <v>10392.470000000001</v>
      </c>
      <c r="P83" s="23">
        <v>10392.470000000001</v>
      </c>
      <c r="Q83" s="29">
        <f t="shared" si="13"/>
        <v>100</v>
      </c>
      <c r="R83" s="23">
        <v>9859.59</v>
      </c>
      <c r="S83" s="29">
        <f t="shared" si="14"/>
        <v>94.872441296438666</v>
      </c>
      <c r="T83" s="23">
        <f t="shared" si="15"/>
        <v>532.88000000000102</v>
      </c>
      <c r="U83" s="29">
        <f t="shared" si="16"/>
        <v>5.1275587035613377</v>
      </c>
      <c r="V83" s="28">
        <v>0</v>
      </c>
      <c r="W83" s="28">
        <v>0</v>
      </c>
      <c r="X83" s="28">
        <v>0</v>
      </c>
      <c r="Y83" s="29">
        <f t="shared" si="17"/>
        <v>0</v>
      </c>
      <c r="Z83" s="29">
        <v>0</v>
      </c>
      <c r="AA83" s="29">
        <f t="shared" si="22"/>
        <v>532.88000000000102</v>
      </c>
      <c r="AB83" s="29">
        <f t="shared" si="18"/>
        <v>100</v>
      </c>
      <c r="AC83" s="29">
        <v>0</v>
      </c>
      <c r="AD83" s="29">
        <f t="shared" si="21"/>
        <v>0</v>
      </c>
      <c r="AE83" s="29">
        <f t="shared" si="19"/>
        <v>532.88000000000102</v>
      </c>
      <c r="AF83" s="29">
        <f t="shared" si="20"/>
        <v>100</v>
      </c>
    </row>
    <row r="84" spans="1:32" ht="22.5" customHeight="1" x14ac:dyDescent="0.25">
      <c r="A84" s="18">
        <v>78</v>
      </c>
      <c r="B84" s="25" t="s">
        <v>244</v>
      </c>
      <c r="C84" s="25"/>
      <c r="D84" s="20" t="s">
        <v>101</v>
      </c>
      <c r="E84" s="18" t="s">
        <v>124</v>
      </c>
      <c r="F84" s="18" t="s">
        <v>216</v>
      </c>
      <c r="G84" s="29">
        <v>26626.03</v>
      </c>
      <c r="H84" s="29">
        <v>25</v>
      </c>
      <c r="I84" s="29">
        <v>7</v>
      </c>
      <c r="J84" s="29">
        <v>16</v>
      </c>
      <c r="K84" s="29">
        <v>24</v>
      </c>
      <c r="L84" s="29">
        <v>24</v>
      </c>
      <c r="M84" s="29">
        <v>0</v>
      </c>
      <c r="N84" s="29">
        <f t="shared" si="12"/>
        <v>96</v>
      </c>
      <c r="O84" s="23">
        <v>28780.43</v>
      </c>
      <c r="P84" s="23">
        <v>28780.43</v>
      </c>
      <c r="Q84" s="29">
        <f t="shared" si="13"/>
        <v>100</v>
      </c>
      <c r="R84" s="23">
        <v>18782.61</v>
      </c>
      <c r="S84" s="29">
        <f t="shared" si="14"/>
        <v>65.261742093498952</v>
      </c>
      <c r="T84" s="23">
        <f t="shared" si="15"/>
        <v>9997.82</v>
      </c>
      <c r="U84" s="29">
        <f t="shared" si="16"/>
        <v>34.738257906501048</v>
      </c>
      <c r="V84" s="28">
        <v>0</v>
      </c>
      <c r="W84" s="28">
        <v>0</v>
      </c>
      <c r="X84" s="28">
        <v>0</v>
      </c>
      <c r="Y84" s="29">
        <f t="shared" si="17"/>
        <v>0</v>
      </c>
      <c r="Z84" s="29">
        <v>5233.2199999999993</v>
      </c>
      <c r="AA84" s="29">
        <f t="shared" si="22"/>
        <v>15231.039999999999</v>
      </c>
      <c r="AB84" s="29">
        <f t="shared" si="18"/>
        <v>100</v>
      </c>
      <c r="AC84" s="29">
        <v>13076.64</v>
      </c>
      <c r="AD84" s="29">
        <f t="shared" si="21"/>
        <v>85.855200958043582</v>
      </c>
      <c r="AE84" s="29">
        <f t="shared" si="19"/>
        <v>2154.3999999999996</v>
      </c>
      <c r="AF84" s="29">
        <f t="shared" si="20"/>
        <v>14.144799041956425</v>
      </c>
    </row>
    <row r="85" spans="1:32" ht="22.5" customHeight="1" x14ac:dyDescent="0.25">
      <c r="A85" s="18">
        <v>79</v>
      </c>
      <c r="B85" s="25" t="s">
        <v>244</v>
      </c>
      <c r="C85" s="25"/>
      <c r="D85" s="20" t="s">
        <v>102</v>
      </c>
      <c r="E85" s="18" t="s">
        <v>136</v>
      </c>
      <c r="F85" s="18" t="s">
        <v>217</v>
      </c>
      <c r="G85" s="29">
        <v>18975.900000000001</v>
      </c>
      <c r="H85" s="29">
        <v>14</v>
      </c>
      <c r="I85" s="29">
        <v>6</v>
      </c>
      <c r="J85" s="29">
        <v>8</v>
      </c>
      <c r="K85" s="29">
        <v>11</v>
      </c>
      <c r="L85" s="29">
        <v>11</v>
      </c>
      <c r="M85" s="29">
        <v>0</v>
      </c>
      <c r="N85" s="29">
        <f t="shared" si="12"/>
        <v>78.571428571428569</v>
      </c>
      <c r="O85" s="23">
        <v>18975.900000000001</v>
      </c>
      <c r="P85" s="23">
        <v>18975.900000000001</v>
      </c>
      <c r="Q85" s="29">
        <f t="shared" si="13"/>
        <v>100</v>
      </c>
      <c r="R85" s="23">
        <v>18975.900000000001</v>
      </c>
      <c r="S85" s="29">
        <f t="shared" si="14"/>
        <v>100</v>
      </c>
      <c r="T85" s="23">
        <f t="shared" si="15"/>
        <v>0</v>
      </c>
      <c r="U85" s="29">
        <f t="shared" si="16"/>
        <v>0</v>
      </c>
      <c r="V85" s="28">
        <v>0</v>
      </c>
      <c r="W85" s="28">
        <v>0</v>
      </c>
      <c r="X85" s="28">
        <v>0</v>
      </c>
      <c r="Y85" s="29">
        <f t="shared" si="17"/>
        <v>0</v>
      </c>
      <c r="Z85" s="29">
        <v>0</v>
      </c>
      <c r="AA85" s="29">
        <f t="shared" si="22"/>
        <v>0</v>
      </c>
      <c r="AB85" s="29">
        <f t="shared" si="18"/>
        <v>0</v>
      </c>
      <c r="AC85" s="29">
        <v>0</v>
      </c>
      <c r="AD85" s="29">
        <f t="shared" si="21"/>
        <v>0</v>
      </c>
      <c r="AE85" s="29">
        <f t="shared" si="19"/>
        <v>0</v>
      </c>
      <c r="AF85" s="29">
        <f t="shared" si="20"/>
        <v>0</v>
      </c>
    </row>
    <row r="86" spans="1:32" ht="22.5" customHeight="1" x14ac:dyDescent="0.25">
      <c r="A86" s="18">
        <v>80</v>
      </c>
      <c r="B86" s="25" t="s">
        <v>244</v>
      </c>
      <c r="C86" s="25"/>
      <c r="D86" s="20" t="s">
        <v>103</v>
      </c>
      <c r="E86" s="18" t="s">
        <v>136</v>
      </c>
      <c r="F86" s="18" t="s">
        <v>218</v>
      </c>
      <c r="G86" s="29">
        <v>9699.93</v>
      </c>
      <c r="H86" s="29">
        <v>12</v>
      </c>
      <c r="I86" s="29">
        <v>5</v>
      </c>
      <c r="J86" s="29">
        <v>7</v>
      </c>
      <c r="K86" s="29">
        <v>11</v>
      </c>
      <c r="L86" s="29">
        <v>11</v>
      </c>
      <c r="M86" s="29">
        <v>0</v>
      </c>
      <c r="N86" s="29">
        <f t="shared" si="12"/>
        <v>91.666666666666657</v>
      </c>
      <c r="O86" s="23">
        <v>11423.86</v>
      </c>
      <c r="P86" s="23">
        <v>11423.86</v>
      </c>
      <c r="Q86" s="29">
        <f t="shared" si="13"/>
        <v>100</v>
      </c>
      <c r="R86" s="23">
        <v>8884.84</v>
      </c>
      <c r="S86" s="29">
        <f t="shared" si="14"/>
        <v>77.774412501553755</v>
      </c>
      <c r="T86" s="23">
        <f t="shared" si="15"/>
        <v>2539.0200000000004</v>
      </c>
      <c r="U86" s="29">
        <f t="shared" si="16"/>
        <v>22.225587498446238</v>
      </c>
      <c r="V86" s="28">
        <v>0</v>
      </c>
      <c r="W86" s="28">
        <v>0</v>
      </c>
      <c r="X86" s="28">
        <v>0</v>
      </c>
      <c r="Y86" s="29">
        <f t="shared" si="17"/>
        <v>0</v>
      </c>
      <c r="Z86" s="29">
        <v>0</v>
      </c>
      <c r="AA86" s="29">
        <f t="shared" si="22"/>
        <v>2539.0200000000004</v>
      </c>
      <c r="AB86" s="29">
        <f t="shared" si="18"/>
        <v>100</v>
      </c>
      <c r="AC86" s="29">
        <v>815.09</v>
      </c>
      <c r="AD86" s="29">
        <f t="shared" si="21"/>
        <v>32.102543501035832</v>
      </c>
      <c r="AE86" s="29">
        <f t="shared" si="19"/>
        <v>1723.9300000000003</v>
      </c>
      <c r="AF86" s="29">
        <f t="shared" si="20"/>
        <v>67.897456498964175</v>
      </c>
    </row>
    <row r="87" spans="1:32" ht="22.5" customHeight="1" x14ac:dyDescent="0.25">
      <c r="A87" s="18">
        <v>81</v>
      </c>
      <c r="B87" s="25" t="s">
        <v>244</v>
      </c>
      <c r="C87" s="25"/>
      <c r="D87" s="20" t="s">
        <v>104</v>
      </c>
      <c r="E87" s="18" t="s">
        <v>125</v>
      </c>
      <c r="F87" s="18" t="s">
        <v>219</v>
      </c>
      <c r="G87" s="29">
        <v>10040.950000000001</v>
      </c>
      <c r="H87" s="29">
        <v>12</v>
      </c>
      <c r="I87" s="29">
        <v>4</v>
      </c>
      <c r="J87" s="29">
        <v>8</v>
      </c>
      <c r="K87" s="29">
        <v>10</v>
      </c>
      <c r="L87" s="29">
        <v>10</v>
      </c>
      <c r="M87" s="29">
        <v>0</v>
      </c>
      <c r="N87" s="29">
        <f t="shared" si="12"/>
        <v>83.333333333333343</v>
      </c>
      <c r="O87" s="23">
        <v>10040.950000000001</v>
      </c>
      <c r="P87" s="23">
        <v>10040.950000000001</v>
      </c>
      <c r="Q87" s="29">
        <f t="shared" si="13"/>
        <v>100</v>
      </c>
      <c r="R87" s="23">
        <v>215.07</v>
      </c>
      <c r="S87" s="29">
        <f t="shared" si="14"/>
        <v>2.1419288015576212</v>
      </c>
      <c r="T87" s="23">
        <f t="shared" si="15"/>
        <v>9825.880000000001</v>
      </c>
      <c r="U87" s="29">
        <f t="shared" si="16"/>
        <v>97.858071198442389</v>
      </c>
      <c r="V87" s="28">
        <v>0</v>
      </c>
      <c r="W87" s="28">
        <v>0</v>
      </c>
      <c r="X87" s="28">
        <v>0</v>
      </c>
      <c r="Y87" s="29">
        <f t="shared" si="17"/>
        <v>0</v>
      </c>
      <c r="Z87" s="29">
        <v>1166.69</v>
      </c>
      <c r="AA87" s="29">
        <f t="shared" si="22"/>
        <v>10992.570000000002</v>
      </c>
      <c r="AB87" s="29">
        <f>IF(((Z87+T87))=0,0,AA87/(Z87+T87)*100)</f>
        <v>100</v>
      </c>
      <c r="AC87" s="29">
        <v>9825.8799999999992</v>
      </c>
      <c r="AD87" s="29">
        <f t="shared" si="21"/>
        <v>89.386558375338964</v>
      </c>
      <c r="AE87" s="29">
        <f t="shared" si="19"/>
        <v>1166.6900000000023</v>
      </c>
      <c r="AF87" s="29">
        <f t="shared" si="20"/>
        <v>10.613441624661041</v>
      </c>
    </row>
    <row r="88" spans="1:32" ht="22.5" customHeight="1" x14ac:dyDescent="0.25">
      <c r="A88" s="18">
        <v>82</v>
      </c>
      <c r="B88" s="25" t="s">
        <v>244</v>
      </c>
      <c r="C88" s="25"/>
      <c r="D88" s="20" t="s">
        <v>105</v>
      </c>
      <c r="E88" s="18" t="s">
        <v>124</v>
      </c>
      <c r="F88" s="18" t="s">
        <v>220</v>
      </c>
      <c r="G88" s="29">
        <v>25458.53</v>
      </c>
      <c r="H88" s="29">
        <v>34</v>
      </c>
      <c r="I88" s="29">
        <v>6</v>
      </c>
      <c r="J88" s="29">
        <v>28</v>
      </c>
      <c r="K88" s="29">
        <v>24</v>
      </c>
      <c r="L88" s="29">
        <v>24</v>
      </c>
      <c r="M88" s="29">
        <v>0</v>
      </c>
      <c r="N88" s="29">
        <f t="shared" si="12"/>
        <v>70.588235294117652</v>
      </c>
      <c r="O88" s="23">
        <v>25458.53</v>
      </c>
      <c r="P88" s="23">
        <v>25458.53</v>
      </c>
      <c r="Q88" s="29">
        <f t="shared" si="13"/>
        <v>100</v>
      </c>
      <c r="R88" s="23">
        <v>25458.53</v>
      </c>
      <c r="S88" s="29">
        <f t="shared" si="14"/>
        <v>100</v>
      </c>
      <c r="T88" s="23">
        <f t="shared" si="15"/>
        <v>0</v>
      </c>
      <c r="U88" s="29">
        <f t="shared" si="16"/>
        <v>0</v>
      </c>
      <c r="V88" s="28">
        <v>0</v>
      </c>
      <c r="W88" s="28">
        <v>0</v>
      </c>
      <c r="X88" s="28">
        <v>0</v>
      </c>
      <c r="Y88" s="29">
        <f t="shared" si="17"/>
        <v>0</v>
      </c>
      <c r="Z88" s="29">
        <v>0</v>
      </c>
      <c r="AA88" s="29">
        <f t="shared" si="22"/>
        <v>0</v>
      </c>
      <c r="AB88" s="29">
        <f t="shared" ref="AB88:AB98" si="23">IF(((Z88+T88))=0,0,AA88/(Z88+T88)*100)</f>
        <v>0</v>
      </c>
      <c r="AC88" s="29">
        <v>0</v>
      </c>
      <c r="AD88" s="29">
        <f t="shared" si="21"/>
        <v>0</v>
      </c>
      <c r="AE88" s="29">
        <f t="shared" si="19"/>
        <v>0</v>
      </c>
      <c r="AF88" s="29">
        <f t="shared" si="20"/>
        <v>0</v>
      </c>
    </row>
    <row r="89" spans="1:32" ht="22.5" customHeight="1" x14ac:dyDescent="0.25">
      <c r="A89" s="18">
        <v>83</v>
      </c>
      <c r="B89" s="25" t="s">
        <v>244</v>
      </c>
      <c r="C89" s="25"/>
      <c r="D89" s="20" t="s">
        <v>106</v>
      </c>
      <c r="E89" s="18" t="s">
        <v>125</v>
      </c>
      <c r="F89" s="18" t="s">
        <v>221</v>
      </c>
      <c r="G89" s="29">
        <v>21681.89</v>
      </c>
      <c r="H89" s="29">
        <v>22</v>
      </c>
      <c r="I89" s="29">
        <v>5</v>
      </c>
      <c r="J89" s="29">
        <v>15</v>
      </c>
      <c r="K89" s="29">
        <v>16</v>
      </c>
      <c r="L89" s="29">
        <v>16</v>
      </c>
      <c r="M89" s="29">
        <v>0</v>
      </c>
      <c r="N89" s="29">
        <f t="shared" si="12"/>
        <v>72.727272727272734</v>
      </c>
      <c r="O89" s="23">
        <v>24316.61</v>
      </c>
      <c r="P89" s="23">
        <v>24316.61</v>
      </c>
      <c r="Q89" s="29">
        <f t="shared" si="13"/>
        <v>100</v>
      </c>
      <c r="R89" s="23">
        <v>20765.34</v>
      </c>
      <c r="S89" s="29">
        <f t="shared" si="14"/>
        <v>85.39570277271379</v>
      </c>
      <c r="T89" s="23">
        <f t="shared" si="15"/>
        <v>3551.2700000000004</v>
      </c>
      <c r="U89" s="29">
        <f t="shared" si="16"/>
        <v>14.604297227286207</v>
      </c>
      <c r="V89" s="28">
        <v>0</v>
      </c>
      <c r="W89" s="28">
        <v>0</v>
      </c>
      <c r="X89" s="28">
        <v>0</v>
      </c>
      <c r="Y89" s="29">
        <f t="shared" si="17"/>
        <v>0</v>
      </c>
      <c r="Z89" s="29">
        <v>0</v>
      </c>
      <c r="AA89" s="29">
        <f t="shared" si="22"/>
        <v>3551.2700000000004</v>
      </c>
      <c r="AB89" s="29">
        <f t="shared" si="23"/>
        <v>100</v>
      </c>
      <c r="AC89" s="29">
        <v>916.55</v>
      </c>
      <c r="AD89" s="29">
        <f t="shared" si="21"/>
        <v>25.809076752823636</v>
      </c>
      <c r="AE89" s="29">
        <f t="shared" si="19"/>
        <v>2634.7200000000003</v>
      </c>
      <c r="AF89" s="29">
        <f t="shared" si="20"/>
        <v>74.190923247176372</v>
      </c>
    </row>
    <row r="90" spans="1:32" ht="22.5" customHeight="1" x14ac:dyDescent="0.25">
      <c r="A90" s="18">
        <v>84</v>
      </c>
      <c r="B90" s="25" t="s">
        <v>244</v>
      </c>
      <c r="C90" s="25"/>
      <c r="D90" s="20" t="s">
        <v>107</v>
      </c>
      <c r="E90" s="18" t="s">
        <v>130</v>
      </c>
      <c r="F90" s="18" t="s">
        <v>222</v>
      </c>
      <c r="G90" s="29">
        <v>25734.73</v>
      </c>
      <c r="H90" s="29">
        <v>15</v>
      </c>
      <c r="I90" s="29">
        <v>0</v>
      </c>
      <c r="J90" s="29">
        <v>15</v>
      </c>
      <c r="K90" s="29">
        <v>12</v>
      </c>
      <c r="L90" s="29">
        <v>12</v>
      </c>
      <c r="M90" s="29">
        <v>0</v>
      </c>
      <c r="N90" s="29">
        <f t="shared" si="12"/>
        <v>80</v>
      </c>
      <c r="O90" s="23">
        <v>25734.73</v>
      </c>
      <c r="P90" s="23">
        <v>25734.73</v>
      </c>
      <c r="Q90" s="29">
        <f t="shared" si="13"/>
        <v>100</v>
      </c>
      <c r="R90" s="23">
        <v>25734.729999999996</v>
      </c>
      <c r="S90" s="29">
        <f t="shared" si="14"/>
        <v>99.999999999999986</v>
      </c>
      <c r="T90" s="23">
        <f t="shared" si="15"/>
        <v>0</v>
      </c>
      <c r="U90" s="29">
        <f t="shared" si="16"/>
        <v>0</v>
      </c>
      <c r="V90" s="28">
        <v>0</v>
      </c>
      <c r="W90" s="28">
        <v>0</v>
      </c>
      <c r="X90" s="28">
        <v>0</v>
      </c>
      <c r="Y90" s="29">
        <f t="shared" si="17"/>
        <v>0</v>
      </c>
      <c r="Z90" s="29">
        <v>0</v>
      </c>
      <c r="AA90" s="29">
        <f t="shared" si="22"/>
        <v>0</v>
      </c>
      <c r="AB90" s="29">
        <f t="shared" si="23"/>
        <v>0</v>
      </c>
      <c r="AC90" s="29">
        <v>0</v>
      </c>
      <c r="AD90" s="29">
        <f t="shared" si="21"/>
        <v>0</v>
      </c>
      <c r="AE90" s="29">
        <f t="shared" si="19"/>
        <v>0</v>
      </c>
      <c r="AF90" s="29">
        <f t="shared" si="20"/>
        <v>0</v>
      </c>
    </row>
    <row r="91" spans="1:32" ht="22.5" customHeight="1" x14ac:dyDescent="0.25">
      <c r="A91" s="18">
        <v>85</v>
      </c>
      <c r="B91" s="25" t="s">
        <v>244</v>
      </c>
      <c r="C91" s="25"/>
      <c r="D91" s="20" t="s">
        <v>108</v>
      </c>
      <c r="E91" s="18" t="s">
        <v>125</v>
      </c>
      <c r="F91" s="18" t="s">
        <v>223</v>
      </c>
      <c r="G91" s="29">
        <v>9574.32</v>
      </c>
      <c r="H91" s="29">
        <v>19</v>
      </c>
      <c r="I91" s="29">
        <v>3</v>
      </c>
      <c r="J91" s="29">
        <v>16</v>
      </c>
      <c r="K91" s="29">
        <v>13</v>
      </c>
      <c r="L91" s="29">
        <v>13</v>
      </c>
      <c r="M91" s="29">
        <v>0</v>
      </c>
      <c r="N91" s="29">
        <f t="shared" si="12"/>
        <v>68.421052631578945</v>
      </c>
      <c r="O91" s="23">
        <v>9574.32</v>
      </c>
      <c r="P91" s="23">
        <v>9574.32</v>
      </c>
      <c r="Q91" s="29">
        <f t="shared" si="13"/>
        <v>100</v>
      </c>
      <c r="R91" s="23">
        <v>9574.32</v>
      </c>
      <c r="S91" s="29">
        <f t="shared" si="14"/>
        <v>100</v>
      </c>
      <c r="T91" s="23">
        <f t="shared" si="15"/>
        <v>0</v>
      </c>
      <c r="U91" s="29">
        <f t="shared" si="16"/>
        <v>0</v>
      </c>
      <c r="V91" s="28">
        <v>0</v>
      </c>
      <c r="W91" s="28">
        <v>0</v>
      </c>
      <c r="X91" s="28">
        <v>0</v>
      </c>
      <c r="Y91" s="29">
        <f t="shared" si="17"/>
        <v>0</v>
      </c>
      <c r="Z91" s="29">
        <v>0</v>
      </c>
      <c r="AA91" s="29">
        <f t="shared" si="22"/>
        <v>0</v>
      </c>
      <c r="AB91" s="29">
        <f t="shared" si="23"/>
        <v>0</v>
      </c>
      <c r="AC91" s="29">
        <v>0</v>
      </c>
      <c r="AD91" s="29">
        <f t="shared" si="21"/>
        <v>0</v>
      </c>
      <c r="AE91" s="29">
        <f t="shared" si="19"/>
        <v>0</v>
      </c>
      <c r="AF91" s="29">
        <f t="shared" si="20"/>
        <v>0</v>
      </c>
    </row>
    <row r="92" spans="1:32" ht="22.5" customHeight="1" x14ac:dyDescent="0.25">
      <c r="A92" s="18">
        <v>86</v>
      </c>
      <c r="B92" s="25" t="s">
        <v>244</v>
      </c>
      <c r="C92" s="25"/>
      <c r="D92" s="20" t="s">
        <v>109</v>
      </c>
      <c r="E92" s="18" t="s">
        <v>124</v>
      </c>
      <c r="F92" s="18" t="s">
        <v>224</v>
      </c>
      <c r="G92" s="29">
        <v>16538.98</v>
      </c>
      <c r="H92" s="29">
        <v>19</v>
      </c>
      <c r="I92" s="29">
        <v>2</v>
      </c>
      <c r="J92" s="29">
        <v>15</v>
      </c>
      <c r="K92" s="29">
        <v>20</v>
      </c>
      <c r="L92" s="29">
        <v>20</v>
      </c>
      <c r="M92" s="29">
        <v>0</v>
      </c>
      <c r="N92" s="29">
        <f t="shared" si="12"/>
        <v>105.26315789473684</v>
      </c>
      <c r="O92" s="23">
        <v>16538.98</v>
      </c>
      <c r="P92" s="23">
        <v>16538.98</v>
      </c>
      <c r="Q92" s="29">
        <f t="shared" si="13"/>
        <v>100</v>
      </c>
      <c r="R92" s="23">
        <v>16538.98</v>
      </c>
      <c r="S92" s="29">
        <f t="shared" si="14"/>
        <v>100</v>
      </c>
      <c r="T92" s="23">
        <f t="shared" si="15"/>
        <v>0</v>
      </c>
      <c r="U92" s="29">
        <f t="shared" si="16"/>
        <v>0</v>
      </c>
      <c r="V92" s="28">
        <v>0</v>
      </c>
      <c r="W92" s="28">
        <v>0</v>
      </c>
      <c r="X92" s="28">
        <v>0</v>
      </c>
      <c r="Y92" s="29">
        <f t="shared" si="17"/>
        <v>0</v>
      </c>
      <c r="Z92" s="29">
        <v>9018.09</v>
      </c>
      <c r="AA92" s="29">
        <f t="shared" si="22"/>
        <v>9018.09</v>
      </c>
      <c r="AB92" s="29">
        <f t="shared" si="23"/>
        <v>100</v>
      </c>
      <c r="AC92" s="29">
        <v>2140.4699999999998</v>
      </c>
      <c r="AD92" s="29">
        <f t="shared" si="21"/>
        <v>23.735292062953462</v>
      </c>
      <c r="AE92" s="29">
        <f t="shared" si="19"/>
        <v>6877.6200000000008</v>
      </c>
      <c r="AF92" s="29">
        <f t="shared" si="20"/>
        <v>76.264707937046538</v>
      </c>
    </row>
    <row r="93" spans="1:32" ht="22.5" customHeight="1" x14ac:dyDescent="0.25">
      <c r="A93" s="18">
        <v>87</v>
      </c>
      <c r="B93" s="25" t="s">
        <v>244</v>
      </c>
      <c r="C93" s="25"/>
      <c r="D93" s="20" t="s">
        <v>110</v>
      </c>
      <c r="E93" s="18" t="s">
        <v>124</v>
      </c>
      <c r="F93" s="18" t="s">
        <v>225</v>
      </c>
      <c r="G93" s="29">
        <v>5909.3700000000008</v>
      </c>
      <c r="H93" s="29">
        <v>11</v>
      </c>
      <c r="I93" s="29">
        <v>2</v>
      </c>
      <c r="J93" s="29">
        <v>8</v>
      </c>
      <c r="K93" s="29">
        <v>8</v>
      </c>
      <c r="L93" s="29">
        <v>8</v>
      </c>
      <c r="M93" s="29">
        <v>0</v>
      </c>
      <c r="N93" s="29">
        <f t="shared" si="12"/>
        <v>72.727272727272734</v>
      </c>
      <c r="O93" s="23">
        <v>5909.3700000000008</v>
      </c>
      <c r="P93" s="23">
        <v>5909.3700000000008</v>
      </c>
      <c r="Q93" s="29">
        <f t="shared" si="13"/>
        <v>100</v>
      </c>
      <c r="R93" s="23">
        <v>5909.3700000000008</v>
      </c>
      <c r="S93" s="29">
        <f t="shared" si="14"/>
        <v>100</v>
      </c>
      <c r="T93" s="23">
        <f t="shared" si="15"/>
        <v>0</v>
      </c>
      <c r="U93" s="29">
        <f t="shared" si="16"/>
        <v>0</v>
      </c>
      <c r="V93" s="28">
        <v>0</v>
      </c>
      <c r="W93" s="28">
        <v>0</v>
      </c>
      <c r="X93" s="28">
        <v>0</v>
      </c>
      <c r="Y93" s="29">
        <f t="shared" si="17"/>
        <v>0</v>
      </c>
      <c r="Z93" s="29">
        <v>0</v>
      </c>
      <c r="AA93" s="29">
        <f t="shared" si="22"/>
        <v>0</v>
      </c>
      <c r="AB93" s="29">
        <f t="shared" si="23"/>
        <v>0</v>
      </c>
      <c r="AC93" s="29">
        <v>0</v>
      </c>
      <c r="AD93" s="29">
        <f t="shared" si="21"/>
        <v>0</v>
      </c>
      <c r="AE93" s="29">
        <f t="shared" si="19"/>
        <v>0</v>
      </c>
      <c r="AF93" s="29">
        <f t="shared" si="20"/>
        <v>0</v>
      </c>
    </row>
    <row r="94" spans="1:32" ht="22.5" customHeight="1" x14ac:dyDescent="0.25">
      <c r="A94" s="18">
        <v>88</v>
      </c>
      <c r="B94" s="25" t="s">
        <v>244</v>
      </c>
      <c r="C94" s="25"/>
      <c r="D94" s="20" t="s">
        <v>111</v>
      </c>
      <c r="E94" s="18" t="s">
        <v>141</v>
      </c>
      <c r="F94" s="18" t="s">
        <v>226</v>
      </c>
      <c r="G94" s="29">
        <v>38782.550000000003</v>
      </c>
      <c r="H94" s="29">
        <v>34</v>
      </c>
      <c r="I94" s="29">
        <v>5</v>
      </c>
      <c r="J94" s="29">
        <v>28</v>
      </c>
      <c r="K94" s="29">
        <v>28</v>
      </c>
      <c r="L94" s="29">
        <v>28</v>
      </c>
      <c r="M94" s="29">
        <v>0</v>
      </c>
      <c r="N94" s="29">
        <f t="shared" si="12"/>
        <v>82.35294117647058</v>
      </c>
      <c r="O94" s="23">
        <v>38782.550000000003</v>
      </c>
      <c r="P94" s="23">
        <v>38782.550000000003</v>
      </c>
      <c r="Q94" s="29">
        <f t="shared" si="13"/>
        <v>100</v>
      </c>
      <c r="R94" s="23">
        <v>38782.549999999996</v>
      </c>
      <c r="S94" s="29">
        <f t="shared" si="14"/>
        <v>99.999999999999972</v>
      </c>
      <c r="T94" s="23">
        <f t="shared" si="15"/>
        <v>0</v>
      </c>
      <c r="U94" s="29">
        <f t="shared" si="16"/>
        <v>0</v>
      </c>
      <c r="V94" s="28">
        <v>0</v>
      </c>
      <c r="W94" s="28">
        <v>0</v>
      </c>
      <c r="X94" s="28">
        <v>0</v>
      </c>
      <c r="Y94" s="29">
        <f t="shared" si="17"/>
        <v>0</v>
      </c>
      <c r="Z94" s="29">
        <v>1206.3699999999999</v>
      </c>
      <c r="AA94" s="29">
        <f t="shared" si="22"/>
        <v>1206.3699999999999</v>
      </c>
      <c r="AB94" s="29">
        <f t="shared" si="23"/>
        <v>100</v>
      </c>
      <c r="AC94" s="29">
        <v>0</v>
      </c>
      <c r="AD94" s="29">
        <f t="shared" si="21"/>
        <v>0</v>
      </c>
      <c r="AE94" s="29">
        <f t="shared" si="19"/>
        <v>1206.3699999999999</v>
      </c>
      <c r="AF94" s="29">
        <f t="shared" si="20"/>
        <v>100</v>
      </c>
    </row>
    <row r="95" spans="1:32" ht="22.5" customHeight="1" x14ac:dyDescent="0.25">
      <c r="A95" s="18">
        <v>89</v>
      </c>
      <c r="B95" s="25" t="s">
        <v>244</v>
      </c>
      <c r="C95" s="25"/>
      <c r="D95" s="20" t="s">
        <v>112</v>
      </c>
      <c r="E95" s="18" t="s">
        <v>125</v>
      </c>
      <c r="F95" s="18" t="s">
        <v>227</v>
      </c>
      <c r="G95" s="29">
        <v>19710.68</v>
      </c>
      <c r="H95" s="29">
        <v>25</v>
      </c>
      <c r="I95" s="29">
        <v>6</v>
      </c>
      <c r="J95" s="29">
        <v>19</v>
      </c>
      <c r="K95" s="29">
        <v>21</v>
      </c>
      <c r="L95" s="29">
        <v>21</v>
      </c>
      <c r="M95" s="29">
        <v>0</v>
      </c>
      <c r="N95" s="29">
        <f t="shared" si="12"/>
        <v>84</v>
      </c>
      <c r="O95" s="23">
        <v>21121.99</v>
      </c>
      <c r="P95" s="23">
        <v>21121.99</v>
      </c>
      <c r="Q95" s="29">
        <f t="shared" si="13"/>
        <v>100</v>
      </c>
      <c r="R95" s="23">
        <v>18157.73</v>
      </c>
      <c r="S95" s="29">
        <f t="shared" si="14"/>
        <v>85.966000362655208</v>
      </c>
      <c r="T95" s="23">
        <f t="shared" si="15"/>
        <v>2964.260000000002</v>
      </c>
      <c r="U95" s="29">
        <f t="shared" si="16"/>
        <v>14.033999637344785</v>
      </c>
      <c r="V95" s="28">
        <v>0</v>
      </c>
      <c r="W95" s="28">
        <v>0</v>
      </c>
      <c r="X95" s="28">
        <v>0</v>
      </c>
      <c r="Y95" s="29">
        <f t="shared" si="17"/>
        <v>0</v>
      </c>
      <c r="Z95" s="29">
        <v>243.6</v>
      </c>
      <c r="AA95" s="29">
        <f t="shared" si="22"/>
        <v>3207.8600000000019</v>
      </c>
      <c r="AB95" s="29">
        <f t="shared" si="23"/>
        <v>100</v>
      </c>
      <c r="AC95" s="29">
        <v>1552.95</v>
      </c>
      <c r="AD95" s="29">
        <f t="shared" si="21"/>
        <v>48.410778525247331</v>
      </c>
      <c r="AE95" s="29">
        <f t="shared" si="19"/>
        <v>1654.9100000000019</v>
      </c>
      <c r="AF95" s="29">
        <f t="shared" si="20"/>
        <v>51.589221474752669</v>
      </c>
    </row>
    <row r="96" spans="1:32" ht="22.5" customHeight="1" x14ac:dyDescent="0.25">
      <c r="A96" s="18">
        <v>90</v>
      </c>
      <c r="B96" s="25" t="s">
        <v>244</v>
      </c>
      <c r="C96" s="25"/>
      <c r="D96" s="20" t="s">
        <v>113</v>
      </c>
      <c r="E96" s="18" t="s">
        <v>125</v>
      </c>
      <c r="F96" s="18" t="s">
        <v>228</v>
      </c>
      <c r="G96" s="29">
        <v>21391.43</v>
      </c>
      <c r="H96" s="29">
        <v>23</v>
      </c>
      <c r="I96" s="29">
        <v>5</v>
      </c>
      <c r="J96" s="29">
        <v>18</v>
      </c>
      <c r="K96" s="29">
        <v>18</v>
      </c>
      <c r="L96" s="29">
        <v>18</v>
      </c>
      <c r="M96" s="29">
        <v>0</v>
      </c>
      <c r="N96" s="29">
        <f t="shared" si="12"/>
        <v>78.260869565217391</v>
      </c>
      <c r="O96" s="23">
        <v>21391.43</v>
      </c>
      <c r="P96" s="23">
        <v>21391.43</v>
      </c>
      <c r="Q96" s="29">
        <f t="shared" si="13"/>
        <v>100</v>
      </c>
      <c r="R96" s="23">
        <v>21391.43</v>
      </c>
      <c r="S96" s="29">
        <f t="shared" si="14"/>
        <v>100</v>
      </c>
      <c r="T96" s="23">
        <f t="shared" si="15"/>
        <v>0</v>
      </c>
      <c r="U96" s="29">
        <f t="shared" si="16"/>
        <v>0</v>
      </c>
      <c r="V96" s="28">
        <v>0</v>
      </c>
      <c r="W96" s="28">
        <v>0</v>
      </c>
      <c r="X96" s="28">
        <v>0</v>
      </c>
      <c r="Y96" s="29">
        <f t="shared" si="17"/>
        <v>0</v>
      </c>
      <c r="Z96" s="29">
        <v>0</v>
      </c>
      <c r="AA96" s="29">
        <f t="shared" si="22"/>
        <v>0</v>
      </c>
      <c r="AB96" s="29">
        <f t="shared" si="23"/>
        <v>0</v>
      </c>
      <c r="AC96" s="29">
        <v>0</v>
      </c>
      <c r="AD96" s="29">
        <f t="shared" si="21"/>
        <v>0</v>
      </c>
      <c r="AE96" s="29">
        <f t="shared" si="19"/>
        <v>0</v>
      </c>
      <c r="AF96" s="29">
        <f t="shared" si="20"/>
        <v>0</v>
      </c>
    </row>
    <row r="97" spans="1:32" ht="22.5" customHeight="1" x14ac:dyDescent="0.25">
      <c r="A97" s="18">
        <v>91</v>
      </c>
      <c r="B97" s="25" t="s">
        <v>244</v>
      </c>
      <c r="C97" s="25"/>
      <c r="D97" s="20" t="s">
        <v>114</v>
      </c>
      <c r="E97" s="18" t="s">
        <v>124</v>
      </c>
      <c r="F97" s="18" t="s">
        <v>229</v>
      </c>
      <c r="G97" s="29">
        <v>7105.5900000000011</v>
      </c>
      <c r="H97" s="29">
        <v>10</v>
      </c>
      <c r="I97" s="29">
        <v>0</v>
      </c>
      <c r="J97" s="29">
        <v>10</v>
      </c>
      <c r="K97" s="29">
        <v>10</v>
      </c>
      <c r="L97" s="29">
        <v>10</v>
      </c>
      <c r="M97" s="29">
        <v>0</v>
      </c>
      <c r="N97" s="29">
        <f t="shared" si="12"/>
        <v>100</v>
      </c>
      <c r="O97" s="23">
        <v>7105.5900000000011</v>
      </c>
      <c r="P97" s="23">
        <v>7105.5900000000011</v>
      </c>
      <c r="Q97" s="29">
        <f t="shared" si="13"/>
        <v>100</v>
      </c>
      <c r="R97" s="23">
        <v>7105.5900000000011</v>
      </c>
      <c r="S97" s="29">
        <f t="shared" si="14"/>
        <v>100</v>
      </c>
      <c r="T97" s="23">
        <f t="shared" si="15"/>
        <v>0</v>
      </c>
      <c r="U97" s="29">
        <f t="shared" si="16"/>
        <v>0</v>
      </c>
      <c r="V97" s="28">
        <v>0</v>
      </c>
      <c r="W97" s="28">
        <v>0</v>
      </c>
      <c r="X97" s="28">
        <v>0</v>
      </c>
      <c r="Y97" s="29">
        <f t="shared" si="17"/>
        <v>0</v>
      </c>
      <c r="Z97" s="29">
        <v>2440.91</v>
      </c>
      <c r="AA97" s="29">
        <f t="shared" si="22"/>
        <v>2440.91</v>
      </c>
      <c r="AB97" s="29">
        <f t="shared" si="23"/>
        <v>100</v>
      </c>
      <c r="AC97" s="29">
        <v>0</v>
      </c>
      <c r="AD97" s="29">
        <f t="shared" si="21"/>
        <v>0</v>
      </c>
      <c r="AE97" s="29">
        <f t="shared" si="19"/>
        <v>2440.91</v>
      </c>
      <c r="AF97" s="29">
        <f t="shared" si="20"/>
        <v>100</v>
      </c>
    </row>
    <row r="98" spans="1:32" ht="22.5" customHeight="1" x14ac:dyDescent="0.25">
      <c r="A98" s="19">
        <v>92</v>
      </c>
      <c r="B98" s="25" t="s">
        <v>244</v>
      </c>
      <c r="C98" s="25"/>
      <c r="D98" s="20" t="s">
        <v>115</v>
      </c>
      <c r="E98" s="18" t="s">
        <v>142</v>
      </c>
      <c r="F98" s="18" t="s">
        <v>230</v>
      </c>
      <c r="G98" s="29">
        <v>24019.38</v>
      </c>
      <c r="H98" s="29">
        <v>24</v>
      </c>
      <c r="I98" s="29">
        <v>4</v>
      </c>
      <c r="J98" s="29">
        <v>20</v>
      </c>
      <c r="K98" s="29">
        <v>18</v>
      </c>
      <c r="L98" s="29">
        <v>18</v>
      </c>
      <c r="M98" s="29">
        <v>0</v>
      </c>
      <c r="N98" s="29">
        <f t="shared" si="12"/>
        <v>75</v>
      </c>
      <c r="O98" s="23">
        <v>24019.38</v>
      </c>
      <c r="P98" s="23">
        <v>24019.38</v>
      </c>
      <c r="Q98" s="29">
        <f t="shared" si="13"/>
        <v>100</v>
      </c>
      <c r="R98" s="23">
        <v>24019.38</v>
      </c>
      <c r="S98" s="29">
        <f t="shared" si="14"/>
        <v>100</v>
      </c>
      <c r="T98" s="23">
        <f t="shared" si="15"/>
        <v>0</v>
      </c>
      <c r="U98" s="29">
        <f t="shared" si="16"/>
        <v>0</v>
      </c>
      <c r="V98" s="28">
        <v>0</v>
      </c>
      <c r="W98" s="28">
        <v>0</v>
      </c>
      <c r="X98" s="28">
        <v>0</v>
      </c>
      <c r="Y98" s="29">
        <f t="shared" si="17"/>
        <v>0</v>
      </c>
      <c r="Z98" s="29">
        <v>0</v>
      </c>
      <c r="AA98" s="29">
        <f t="shared" si="22"/>
        <v>0</v>
      </c>
      <c r="AB98" s="29">
        <f t="shared" si="23"/>
        <v>0</v>
      </c>
      <c r="AC98" s="29">
        <v>0</v>
      </c>
      <c r="AD98" s="29">
        <f t="shared" si="21"/>
        <v>0</v>
      </c>
      <c r="AE98" s="29">
        <f t="shared" si="19"/>
        <v>0</v>
      </c>
      <c r="AF98" s="29">
        <f t="shared" si="20"/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f>SUM(H7:H98)</f>
        <v>1329</v>
      </c>
      <c r="I99" s="32">
        <f>SUM(I7:I98)</f>
        <v>301</v>
      </c>
      <c r="J99" s="32">
        <f>SUM(J7:J98)</f>
        <v>980</v>
      </c>
      <c r="K99" s="32">
        <f>SUM(K7:K98)</f>
        <v>1121</v>
      </c>
      <c r="L99" s="32">
        <f t="shared" ref="L99:M99" si="24">SUM(L94:L98)</f>
        <v>95</v>
      </c>
      <c r="M99" s="32">
        <f t="shared" si="24"/>
        <v>0</v>
      </c>
      <c r="N99" s="29">
        <f t="shared" si="12"/>
        <v>84.349134687735145</v>
      </c>
      <c r="O99" s="33">
        <f>SUM(O7:O98)</f>
        <v>1385412.2399999998</v>
      </c>
      <c r="P99" s="33">
        <f>SUM(P7:P98)</f>
        <v>1385412.2399999998</v>
      </c>
      <c r="Q99" s="29">
        <f t="shared" si="13"/>
        <v>100</v>
      </c>
      <c r="R99" s="33">
        <f>SUM(R7:R98)</f>
        <v>1278218.78</v>
      </c>
      <c r="S99" s="29">
        <f t="shared" si="14"/>
        <v>92.262702977129777</v>
      </c>
      <c r="T99" s="33">
        <f>SUM(T7:T98)</f>
        <v>107193.46000000005</v>
      </c>
      <c r="U99" s="29">
        <f t="shared" si="16"/>
        <v>7.7372970228702513</v>
      </c>
      <c r="V99" s="32">
        <f>SUM(V7:V98)</f>
        <v>0</v>
      </c>
      <c r="W99" s="32">
        <f>SUM(W7:W98)</f>
        <v>0</v>
      </c>
      <c r="X99" s="32">
        <f>SUM(X7:X98)</f>
        <v>0</v>
      </c>
      <c r="Y99" s="29">
        <f t="shared" si="17"/>
        <v>0</v>
      </c>
      <c r="Z99" s="33">
        <f>SUM(Z7:Z98)</f>
        <v>96020.049999999988</v>
      </c>
      <c r="AA99" s="33">
        <f>SUM(AA7:AA98)</f>
        <v>203213.51</v>
      </c>
      <c r="AB99" s="29">
        <f t="shared" ref="AB99" si="25">AA99/(Z99+T99)*100</f>
        <v>99.999999999999986</v>
      </c>
      <c r="AC99" s="33">
        <f>SUM(AC7:AC98)</f>
        <v>86351.24</v>
      </c>
      <c r="AD99" s="29">
        <f t="shared" ref="AD99" si="26">AC99/AA99*100</f>
        <v>42.492863786467737</v>
      </c>
      <c r="AE99" s="33">
        <f>SUM(AE7:AE98)</f>
        <v>116862.26999999999</v>
      </c>
      <c r="AF99" s="29">
        <f t="shared" si="20"/>
        <v>57.507136213532249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activeCell="AB96" sqref="AB96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245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 t="s">
        <v>244</v>
      </c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35">
        <v>14</v>
      </c>
      <c r="I7" s="35">
        <v>3</v>
      </c>
      <c r="J7" s="35">
        <v>6</v>
      </c>
      <c r="K7" s="35">
        <v>13</v>
      </c>
      <c r="L7" s="35">
        <v>13</v>
      </c>
      <c r="M7" s="35">
        <v>0</v>
      </c>
      <c r="N7" s="35">
        <v>92.857142857142861</v>
      </c>
      <c r="O7" s="23">
        <v>17648.77</v>
      </c>
      <c r="P7" s="23">
        <v>17648.77</v>
      </c>
      <c r="Q7" s="29">
        <v>100</v>
      </c>
      <c r="R7" s="23">
        <v>17648.77</v>
      </c>
      <c r="S7" s="29">
        <v>100</v>
      </c>
      <c r="T7" s="23">
        <v>0</v>
      </c>
      <c r="U7" s="29">
        <v>0</v>
      </c>
      <c r="V7" s="28">
        <v>0</v>
      </c>
      <c r="W7" s="28">
        <v>0</v>
      </c>
      <c r="X7" s="28">
        <v>0</v>
      </c>
      <c r="Y7" s="29">
        <v>0</v>
      </c>
      <c r="Z7" s="29">
        <v>207.06</v>
      </c>
      <c r="AA7" s="29">
        <v>207.06</v>
      </c>
      <c r="AB7" s="29">
        <v>100</v>
      </c>
      <c r="AC7" s="29">
        <v>207.06</v>
      </c>
      <c r="AD7" s="29">
        <v>100</v>
      </c>
      <c r="AE7" s="29">
        <v>0</v>
      </c>
      <c r="AF7" s="29">
        <v>0</v>
      </c>
    </row>
    <row r="8" spans="1:32" ht="22.5" customHeight="1" x14ac:dyDescent="0.25">
      <c r="A8" s="18">
        <v>2</v>
      </c>
      <c r="B8" s="25" t="s">
        <v>244</v>
      </c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35">
        <v>13</v>
      </c>
      <c r="I8" s="35">
        <v>4</v>
      </c>
      <c r="J8" s="35">
        <v>9</v>
      </c>
      <c r="K8" s="35">
        <v>12</v>
      </c>
      <c r="L8" s="35">
        <v>12</v>
      </c>
      <c r="M8" s="35">
        <v>0</v>
      </c>
      <c r="N8" s="35">
        <v>92.307692307692307</v>
      </c>
      <c r="O8" s="23">
        <v>17355.38</v>
      </c>
      <c r="P8" s="23">
        <v>17355.38</v>
      </c>
      <c r="Q8" s="29">
        <v>100</v>
      </c>
      <c r="R8" s="23">
        <v>17355.38</v>
      </c>
      <c r="S8" s="29">
        <v>100</v>
      </c>
      <c r="T8" s="23">
        <v>0</v>
      </c>
      <c r="U8" s="29">
        <v>0</v>
      </c>
      <c r="V8" s="28">
        <v>0</v>
      </c>
      <c r="W8" s="28">
        <v>0</v>
      </c>
      <c r="X8" s="28">
        <v>0</v>
      </c>
      <c r="Y8" s="29">
        <v>0</v>
      </c>
      <c r="Z8" s="29">
        <v>3315.04</v>
      </c>
      <c r="AA8" s="29">
        <v>3315.04</v>
      </c>
      <c r="AB8" s="29">
        <v>100</v>
      </c>
      <c r="AC8" s="29">
        <v>0</v>
      </c>
      <c r="AD8" s="29">
        <v>0</v>
      </c>
      <c r="AE8" s="29">
        <v>3315.04</v>
      </c>
      <c r="AF8" s="29">
        <v>100</v>
      </c>
    </row>
    <row r="9" spans="1:32" ht="22.5" customHeight="1" x14ac:dyDescent="0.25">
      <c r="A9" s="18">
        <v>3</v>
      </c>
      <c r="B9" s="25" t="s">
        <v>244</v>
      </c>
      <c r="C9" s="25"/>
      <c r="D9" s="20" t="s">
        <v>116</v>
      </c>
      <c r="E9" s="18" t="s">
        <v>124</v>
      </c>
      <c r="F9" s="18" t="s">
        <v>231</v>
      </c>
      <c r="G9" s="29">
        <v>0</v>
      </c>
      <c r="H9" s="35">
        <v>4</v>
      </c>
      <c r="I9" s="35">
        <v>0</v>
      </c>
      <c r="J9" s="35">
        <v>4</v>
      </c>
      <c r="K9" s="35">
        <v>4</v>
      </c>
      <c r="L9" s="35">
        <v>4</v>
      </c>
      <c r="M9" s="35">
        <v>0</v>
      </c>
      <c r="N9" s="35">
        <v>100</v>
      </c>
      <c r="O9" s="23">
        <v>4194.87</v>
      </c>
      <c r="P9" s="23">
        <v>4194.87</v>
      </c>
      <c r="Q9" s="29">
        <v>100</v>
      </c>
      <c r="R9" s="23">
        <v>0</v>
      </c>
      <c r="S9" s="29">
        <v>0</v>
      </c>
      <c r="T9" s="23">
        <v>4194.87</v>
      </c>
      <c r="U9" s="29">
        <v>100</v>
      </c>
      <c r="V9" s="28">
        <v>0</v>
      </c>
      <c r="W9" s="28">
        <v>0</v>
      </c>
      <c r="X9" s="28">
        <v>0</v>
      </c>
      <c r="Y9" s="29">
        <v>0</v>
      </c>
      <c r="Z9" s="29">
        <v>3300.84</v>
      </c>
      <c r="AA9" s="29">
        <v>7495.71</v>
      </c>
      <c r="AB9" s="29">
        <v>100</v>
      </c>
      <c r="AC9" s="29">
        <v>3300.84</v>
      </c>
      <c r="AD9" s="29">
        <v>44.036388814401839</v>
      </c>
      <c r="AE9" s="29">
        <v>4194.87</v>
      </c>
      <c r="AF9" s="29">
        <v>55.963611185598161</v>
      </c>
    </row>
    <row r="10" spans="1:32" ht="22.5" customHeight="1" x14ac:dyDescent="0.25">
      <c r="A10" s="18">
        <v>4</v>
      </c>
      <c r="B10" s="25" t="s">
        <v>244</v>
      </c>
      <c r="C10" s="25"/>
      <c r="D10" s="20" t="s">
        <v>30</v>
      </c>
      <c r="E10" s="18" t="s">
        <v>122</v>
      </c>
      <c r="F10" s="18" t="s">
        <v>145</v>
      </c>
      <c r="G10" s="29">
        <v>32831.71</v>
      </c>
      <c r="H10" s="35">
        <v>19</v>
      </c>
      <c r="I10" s="35">
        <v>2</v>
      </c>
      <c r="J10" s="35">
        <v>17</v>
      </c>
      <c r="K10" s="35">
        <v>19</v>
      </c>
      <c r="L10" s="35">
        <v>19</v>
      </c>
      <c r="M10" s="35">
        <v>0</v>
      </c>
      <c r="N10" s="35">
        <v>100</v>
      </c>
      <c r="O10" s="23">
        <v>32831.71</v>
      </c>
      <c r="P10" s="23">
        <v>32831.71</v>
      </c>
      <c r="Q10" s="29">
        <v>100</v>
      </c>
      <c r="R10" s="23">
        <v>32831.71</v>
      </c>
      <c r="S10" s="29">
        <v>100</v>
      </c>
      <c r="T10" s="23">
        <v>0</v>
      </c>
      <c r="U10" s="29">
        <v>0</v>
      </c>
      <c r="V10" s="28">
        <v>0</v>
      </c>
      <c r="W10" s="28">
        <v>0</v>
      </c>
      <c r="X10" s="28">
        <v>0</v>
      </c>
      <c r="Y10" s="29">
        <v>0</v>
      </c>
      <c r="Z10" s="29">
        <v>2056.61</v>
      </c>
      <c r="AA10" s="29">
        <v>2056.61</v>
      </c>
      <c r="AB10" s="29">
        <v>100</v>
      </c>
      <c r="AC10" s="29">
        <v>0</v>
      </c>
      <c r="AD10" s="29">
        <v>0</v>
      </c>
      <c r="AE10" s="29">
        <v>2056.61</v>
      </c>
      <c r="AF10" s="29">
        <v>100</v>
      </c>
    </row>
    <row r="11" spans="1:32" ht="22.5" customHeight="1" x14ac:dyDescent="0.25">
      <c r="A11" s="18">
        <v>5</v>
      </c>
      <c r="B11" s="25" t="s">
        <v>244</v>
      </c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35">
        <v>10</v>
      </c>
      <c r="I11" s="35">
        <v>3</v>
      </c>
      <c r="J11" s="35">
        <v>6</v>
      </c>
      <c r="K11" s="35">
        <v>8</v>
      </c>
      <c r="L11" s="35">
        <v>8</v>
      </c>
      <c r="M11" s="35">
        <v>0</v>
      </c>
      <c r="N11" s="35">
        <v>80</v>
      </c>
      <c r="O11" s="23">
        <v>10725.08</v>
      </c>
      <c r="P11" s="23">
        <v>10725.08</v>
      </c>
      <c r="Q11" s="29">
        <v>100</v>
      </c>
      <c r="R11" s="23">
        <v>6615.71</v>
      </c>
      <c r="S11" s="29">
        <v>61.684481607596396</v>
      </c>
      <c r="T11" s="23">
        <v>4109.37</v>
      </c>
      <c r="U11" s="29">
        <v>38.315518392403597</v>
      </c>
      <c r="V11" s="28">
        <v>0</v>
      </c>
      <c r="W11" s="28">
        <v>0</v>
      </c>
      <c r="X11" s="28">
        <v>0</v>
      </c>
      <c r="Y11" s="29">
        <v>0</v>
      </c>
      <c r="Z11" s="29">
        <v>0</v>
      </c>
      <c r="AA11" s="29">
        <v>4109.37</v>
      </c>
      <c r="AB11" s="29">
        <v>100</v>
      </c>
      <c r="AC11" s="29">
        <v>4109.37</v>
      </c>
      <c r="AD11" s="29">
        <v>100</v>
      </c>
      <c r="AE11" s="29">
        <v>0</v>
      </c>
      <c r="AF11" s="29">
        <v>0</v>
      </c>
    </row>
    <row r="12" spans="1:32" ht="22.5" customHeight="1" x14ac:dyDescent="0.25">
      <c r="A12" s="18">
        <v>6</v>
      </c>
      <c r="B12" s="25" t="s">
        <v>244</v>
      </c>
      <c r="C12" s="25"/>
      <c r="D12" s="20" t="s">
        <v>31</v>
      </c>
      <c r="E12" s="18" t="s">
        <v>123</v>
      </c>
      <c r="F12" s="18" t="s">
        <v>146</v>
      </c>
      <c r="G12" s="29">
        <v>683.3</v>
      </c>
      <c r="H12" s="35">
        <v>3</v>
      </c>
      <c r="I12" s="35">
        <v>0</v>
      </c>
      <c r="J12" s="35">
        <v>3</v>
      </c>
      <c r="K12" s="35">
        <v>2</v>
      </c>
      <c r="L12" s="35">
        <v>2</v>
      </c>
      <c r="M12" s="35">
        <v>0</v>
      </c>
      <c r="N12" s="35">
        <v>66.666666666666657</v>
      </c>
      <c r="O12" s="23">
        <v>683.3</v>
      </c>
      <c r="P12" s="23">
        <v>683.3</v>
      </c>
      <c r="Q12" s="29">
        <v>100</v>
      </c>
      <c r="R12" s="23">
        <v>683.3</v>
      </c>
      <c r="S12" s="29">
        <v>100</v>
      </c>
      <c r="T12" s="23">
        <v>0</v>
      </c>
      <c r="U12" s="29">
        <v>0</v>
      </c>
      <c r="V12" s="28">
        <v>0</v>
      </c>
      <c r="W12" s="28">
        <v>0</v>
      </c>
      <c r="X12" s="28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</row>
    <row r="13" spans="1:32" ht="22.5" customHeight="1" x14ac:dyDescent="0.25">
      <c r="A13" s="18">
        <v>7</v>
      </c>
      <c r="B13" s="25" t="s">
        <v>244</v>
      </c>
      <c r="C13" s="25"/>
      <c r="D13" s="20" t="s">
        <v>33</v>
      </c>
      <c r="E13" s="18" t="s">
        <v>124</v>
      </c>
      <c r="F13" s="18" t="s">
        <v>148</v>
      </c>
      <c r="G13" s="29">
        <v>26690.21</v>
      </c>
      <c r="H13" s="35">
        <v>20</v>
      </c>
      <c r="I13" s="35">
        <v>9</v>
      </c>
      <c r="J13" s="35">
        <v>10</v>
      </c>
      <c r="K13" s="35">
        <v>17</v>
      </c>
      <c r="L13" s="35">
        <v>17</v>
      </c>
      <c r="M13" s="35">
        <v>0</v>
      </c>
      <c r="N13" s="35">
        <v>85</v>
      </c>
      <c r="O13" s="23">
        <v>26690.21</v>
      </c>
      <c r="P13" s="23">
        <v>26690.21</v>
      </c>
      <c r="Q13" s="29">
        <v>100</v>
      </c>
      <c r="R13" s="23">
        <v>26690.21</v>
      </c>
      <c r="S13" s="29">
        <v>100</v>
      </c>
      <c r="T13" s="23">
        <v>0</v>
      </c>
      <c r="U13" s="29">
        <v>0</v>
      </c>
      <c r="V13" s="28">
        <v>0</v>
      </c>
      <c r="W13" s="28">
        <v>0</v>
      </c>
      <c r="X13" s="28">
        <v>0</v>
      </c>
      <c r="Y13" s="29">
        <v>0</v>
      </c>
      <c r="Z13" s="29">
        <v>1688.85</v>
      </c>
      <c r="AA13" s="29">
        <v>1688.85</v>
      </c>
      <c r="AB13" s="29">
        <v>100</v>
      </c>
      <c r="AC13" s="29">
        <v>0</v>
      </c>
      <c r="AD13" s="29">
        <v>0</v>
      </c>
      <c r="AE13" s="29">
        <v>1688.85</v>
      </c>
      <c r="AF13" s="29">
        <v>100</v>
      </c>
    </row>
    <row r="14" spans="1:32" ht="22.5" customHeight="1" x14ac:dyDescent="0.25">
      <c r="A14" s="18">
        <v>8</v>
      </c>
      <c r="B14" s="25" t="s">
        <v>244</v>
      </c>
      <c r="C14" s="25"/>
      <c r="D14" s="20" t="s">
        <v>34</v>
      </c>
      <c r="E14" s="18" t="s">
        <v>125</v>
      </c>
      <c r="F14" s="18" t="s">
        <v>149</v>
      </c>
      <c r="G14" s="29">
        <v>40428.949999999997</v>
      </c>
      <c r="H14" s="35">
        <v>30</v>
      </c>
      <c r="I14" s="35">
        <v>14</v>
      </c>
      <c r="J14" s="35">
        <v>16</v>
      </c>
      <c r="K14" s="35">
        <v>27</v>
      </c>
      <c r="L14" s="35">
        <v>27</v>
      </c>
      <c r="M14" s="35">
        <v>0</v>
      </c>
      <c r="N14" s="35">
        <v>90</v>
      </c>
      <c r="O14" s="23">
        <v>44732.36</v>
      </c>
      <c r="P14" s="23">
        <v>44732.36</v>
      </c>
      <c r="Q14" s="29">
        <v>100</v>
      </c>
      <c r="R14" s="23">
        <v>40428.949999999997</v>
      </c>
      <c r="S14" s="29">
        <v>90.379649095196399</v>
      </c>
      <c r="T14" s="23">
        <v>4303.4100000000035</v>
      </c>
      <c r="U14" s="29">
        <v>9.6203509048035993</v>
      </c>
      <c r="V14" s="28">
        <v>0</v>
      </c>
      <c r="W14" s="28">
        <v>0</v>
      </c>
      <c r="X14" s="28">
        <v>0</v>
      </c>
      <c r="Y14" s="29">
        <v>0</v>
      </c>
      <c r="Z14" s="29">
        <v>0</v>
      </c>
      <c r="AA14" s="29">
        <v>4303.4100000000035</v>
      </c>
      <c r="AB14" s="29">
        <v>100</v>
      </c>
      <c r="AC14" s="29">
        <v>0</v>
      </c>
      <c r="AD14" s="29">
        <v>0</v>
      </c>
      <c r="AE14" s="29">
        <v>4303.4100000000035</v>
      </c>
      <c r="AF14" s="29">
        <v>100</v>
      </c>
    </row>
    <row r="15" spans="1:32" ht="22.5" customHeight="1" x14ac:dyDescent="0.25">
      <c r="A15" s="18">
        <v>9</v>
      </c>
      <c r="B15" s="25" t="s">
        <v>244</v>
      </c>
      <c r="C15" s="25"/>
      <c r="D15" s="20" t="s">
        <v>35</v>
      </c>
      <c r="E15" s="18" t="s">
        <v>125</v>
      </c>
      <c r="F15" s="18" t="s">
        <v>150</v>
      </c>
      <c r="G15" s="29">
        <v>4659.66</v>
      </c>
      <c r="H15" s="35">
        <v>6</v>
      </c>
      <c r="I15" s="35">
        <v>0</v>
      </c>
      <c r="J15" s="35">
        <v>6</v>
      </c>
      <c r="K15" s="35">
        <v>5</v>
      </c>
      <c r="L15" s="35">
        <v>5</v>
      </c>
      <c r="M15" s="35">
        <v>0</v>
      </c>
      <c r="N15" s="35">
        <v>83.333333333333343</v>
      </c>
      <c r="O15" s="23">
        <v>5731.5</v>
      </c>
      <c r="P15" s="23">
        <v>5731.5</v>
      </c>
      <c r="Q15" s="29">
        <v>100</v>
      </c>
      <c r="R15" s="23">
        <v>4659.66</v>
      </c>
      <c r="S15" s="29">
        <v>81.299136351740373</v>
      </c>
      <c r="T15" s="23">
        <v>1071.8400000000001</v>
      </c>
      <c r="U15" s="29">
        <v>18.70086364825962</v>
      </c>
      <c r="V15" s="28">
        <v>0</v>
      </c>
      <c r="W15" s="28">
        <v>0</v>
      </c>
      <c r="X15" s="28">
        <v>0</v>
      </c>
      <c r="Y15" s="29">
        <v>0</v>
      </c>
      <c r="Z15" s="29">
        <v>0</v>
      </c>
      <c r="AA15" s="29">
        <v>1071.8400000000001</v>
      </c>
      <c r="AB15" s="29">
        <v>100</v>
      </c>
      <c r="AC15" s="29">
        <v>0</v>
      </c>
      <c r="AD15" s="29">
        <v>0</v>
      </c>
      <c r="AE15" s="29">
        <v>1071.8400000000001</v>
      </c>
      <c r="AF15" s="29">
        <v>100</v>
      </c>
    </row>
    <row r="16" spans="1:32" ht="22.5" customHeight="1" x14ac:dyDescent="0.25">
      <c r="A16" s="18">
        <v>10</v>
      </c>
      <c r="B16" s="25" t="s">
        <v>244</v>
      </c>
      <c r="C16" s="25"/>
      <c r="D16" s="20" t="s">
        <v>36</v>
      </c>
      <c r="E16" s="18" t="s">
        <v>124</v>
      </c>
      <c r="F16" s="18" t="s">
        <v>151</v>
      </c>
      <c r="G16" s="29">
        <v>35464.200000000004</v>
      </c>
      <c r="H16" s="35">
        <v>35</v>
      </c>
      <c r="I16" s="35">
        <v>14</v>
      </c>
      <c r="J16" s="35">
        <v>19</v>
      </c>
      <c r="K16" s="35">
        <v>34</v>
      </c>
      <c r="L16" s="35">
        <v>34</v>
      </c>
      <c r="M16" s="35">
        <v>0</v>
      </c>
      <c r="N16" s="35">
        <v>97.142857142857139</v>
      </c>
      <c r="O16" s="23">
        <v>35464.200000000004</v>
      </c>
      <c r="P16" s="23">
        <v>35464.200000000004</v>
      </c>
      <c r="Q16" s="29">
        <v>100</v>
      </c>
      <c r="R16" s="23">
        <v>35464.200000000004</v>
      </c>
      <c r="S16" s="29">
        <v>100</v>
      </c>
      <c r="T16" s="23">
        <v>0</v>
      </c>
      <c r="U16" s="29">
        <v>0</v>
      </c>
      <c r="V16" s="28">
        <v>0</v>
      </c>
      <c r="W16" s="28">
        <v>0</v>
      </c>
      <c r="X16" s="28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</row>
    <row r="17" spans="1:32" ht="22.5" customHeight="1" x14ac:dyDescent="0.25">
      <c r="A17" s="18">
        <v>11</v>
      </c>
      <c r="B17" s="25" t="s">
        <v>244</v>
      </c>
      <c r="C17" s="25"/>
      <c r="D17" s="20" t="s">
        <v>37</v>
      </c>
      <c r="E17" s="18" t="s">
        <v>121</v>
      </c>
      <c r="F17" s="18" t="s">
        <v>152</v>
      </c>
      <c r="G17" s="29">
        <v>14981.960000000001</v>
      </c>
      <c r="H17" s="35">
        <v>11</v>
      </c>
      <c r="I17" s="35">
        <v>2</v>
      </c>
      <c r="J17" s="35">
        <v>9</v>
      </c>
      <c r="K17" s="35">
        <v>5</v>
      </c>
      <c r="L17" s="35">
        <v>5</v>
      </c>
      <c r="M17" s="35">
        <v>0</v>
      </c>
      <c r="N17" s="35">
        <v>45.454545454545453</v>
      </c>
      <c r="O17" s="23">
        <v>14981.960000000001</v>
      </c>
      <c r="P17" s="23">
        <v>14981.960000000001</v>
      </c>
      <c r="Q17" s="29">
        <v>100</v>
      </c>
      <c r="R17" s="23">
        <v>14981.960000000001</v>
      </c>
      <c r="S17" s="29">
        <v>100</v>
      </c>
      <c r="T17" s="23">
        <v>0</v>
      </c>
      <c r="U17" s="29">
        <v>0</v>
      </c>
      <c r="V17" s="28">
        <v>0</v>
      </c>
      <c r="W17" s="28">
        <v>0</v>
      </c>
      <c r="X17" s="28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29">
        <v>0</v>
      </c>
      <c r="AF17" s="29">
        <v>0</v>
      </c>
    </row>
    <row r="18" spans="1:32" ht="22.5" customHeight="1" x14ac:dyDescent="0.25">
      <c r="A18" s="18">
        <v>12</v>
      </c>
      <c r="B18" s="25" t="s">
        <v>244</v>
      </c>
      <c r="C18" s="25"/>
      <c r="D18" s="20" t="s">
        <v>38</v>
      </c>
      <c r="E18" s="18" t="s">
        <v>125</v>
      </c>
      <c r="F18" s="18" t="s">
        <v>153</v>
      </c>
      <c r="G18" s="29">
        <v>8384.7800000000007</v>
      </c>
      <c r="H18" s="35">
        <v>9</v>
      </c>
      <c r="I18" s="35">
        <v>0</v>
      </c>
      <c r="J18" s="35">
        <v>9</v>
      </c>
      <c r="K18" s="35">
        <v>7</v>
      </c>
      <c r="L18" s="35">
        <v>7</v>
      </c>
      <c r="M18" s="35">
        <v>0</v>
      </c>
      <c r="N18" s="35">
        <v>77.777777777777786</v>
      </c>
      <c r="O18" s="23">
        <v>8384.7800000000007</v>
      </c>
      <c r="P18" s="23">
        <v>8384.7800000000007</v>
      </c>
      <c r="Q18" s="29">
        <v>100</v>
      </c>
      <c r="R18" s="23">
        <v>7650.33</v>
      </c>
      <c r="S18" s="29">
        <v>91.240676559194156</v>
      </c>
      <c r="T18" s="23">
        <v>734.45000000000073</v>
      </c>
      <c r="U18" s="29">
        <v>8.7593234408058489</v>
      </c>
      <c r="V18" s="28">
        <v>0</v>
      </c>
      <c r="W18" s="28">
        <v>0</v>
      </c>
      <c r="X18" s="28">
        <v>0</v>
      </c>
      <c r="Y18" s="29">
        <v>0</v>
      </c>
      <c r="Z18" s="29">
        <v>0</v>
      </c>
      <c r="AA18" s="29">
        <v>734.45000000000073</v>
      </c>
      <c r="AB18" s="29">
        <v>100</v>
      </c>
      <c r="AC18" s="29">
        <v>734.45</v>
      </c>
      <c r="AD18" s="29">
        <v>99.999999999999915</v>
      </c>
      <c r="AE18" s="29">
        <v>0</v>
      </c>
      <c r="AF18" s="29">
        <v>0</v>
      </c>
    </row>
    <row r="19" spans="1:32" ht="22.5" customHeight="1" x14ac:dyDescent="0.25">
      <c r="A19" s="18">
        <v>13</v>
      </c>
      <c r="B19" s="25" t="s">
        <v>244</v>
      </c>
      <c r="C19" s="25"/>
      <c r="D19" s="20" t="s">
        <v>39</v>
      </c>
      <c r="E19" s="18" t="s">
        <v>126</v>
      </c>
      <c r="F19" s="18" t="s">
        <v>154</v>
      </c>
      <c r="G19" s="29">
        <v>7748.75</v>
      </c>
      <c r="H19" s="35">
        <v>7</v>
      </c>
      <c r="I19" s="35">
        <v>0</v>
      </c>
      <c r="J19" s="35">
        <v>7</v>
      </c>
      <c r="K19" s="35">
        <v>7</v>
      </c>
      <c r="L19" s="35">
        <v>7</v>
      </c>
      <c r="M19" s="35">
        <v>0</v>
      </c>
      <c r="N19" s="35">
        <v>100</v>
      </c>
      <c r="O19" s="23">
        <v>7748.75</v>
      </c>
      <c r="P19" s="23">
        <v>7748.75</v>
      </c>
      <c r="Q19" s="29">
        <v>100</v>
      </c>
      <c r="R19" s="23">
        <v>7060.58</v>
      </c>
      <c r="S19" s="29">
        <v>91.118954670108081</v>
      </c>
      <c r="T19" s="23">
        <v>688.17000000000007</v>
      </c>
      <c r="U19" s="29">
        <v>8.8810453298919185</v>
      </c>
      <c r="V19" s="28">
        <v>0</v>
      </c>
      <c r="W19" s="28">
        <v>0</v>
      </c>
      <c r="X19" s="28">
        <v>0</v>
      </c>
      <c r="Y19" s="29">
        <v>0</v>
      </c>
      <c r="Z19" s="29">
        <v>0</v>
      </c>
      <c r="AA19" s="29">
        <v>688.17000000000007</v>
      </c>
      <c r="AB19" s="29">
        <v>100</v>
      </c>
      <c r="AC19" s="29">
        <v>688.17</v>
      </c>
      <c r="AD19" s="29">
        <v>99.999999999999986</v>
      </c>
      <c r="AE19" s="29">
        <v>0</v>
      </c>
      <c r="AF19" s="29">
        <v>0</v>
      </c>
    </row>
    <row r="20" spans="1:32" ht="22.5" customHeight="1" x14ac:dyDescent="0.25">
      <c r="A20" s="18">
        <v>14</v>
      </c>
      <c r="B20" s="25" t="s">
        <v>244</v>
      </c>
      <c r="C20" s="25"/>
      <c r="D20" s="20" t="s">
        <v>40</v>
      </c>
      <c r="E20" s="18" t="s">
        <v>124</v>
      </c>
      <c r="F20" s="18" t="s">
        <v>155</v>
      </c>
      <c r="G20" s="29">
        <v>44618.01</v>
      </c>
      <c r="H20" s="35">
        <v>36</v>
      </c>
      <c r="I20" s="35">
        <v>8</v>
      </c>
      <c r="J20" s="35">
        <v>27</v>
      </c>
      <c r="K20" s="35">
        <v>37</v>
      </c>
      <c r="L20" s="35">
        <v>37</v>
      </c>
      <c r="M20" s="35">
        <v>0</v>
      </c>
      <c r="N20" s="35">
        <v>102.77777777777777</v>
      </c>
      <c r="O20" s="23">
        <v>48047.07</v>
      </c>
      <c r="P20" s="23">
        <v>48047.07</v>
      </c>
      <c r="Q20" s="29">
        <v>100</v>
      </c>
      <c r="R20" s="23">
        <v>44618.01</v>
      </c>
      <c r="S20" s="29">
        <v>92.863123599420334</v>
      </c>
      <c r="T20" s="23">
        <v>3429.0599999999977</v>
      </c>
      <c r="U20" s="29">
        <v>7.136876400579677</v>
      </c>
      <c r="V20" s="28">
        <v>0</v>
      </c>
      <c r="W20" s="28">
        <v>0</v>
      </c>
      <c r="X20" s="28">
        <v>0</v>
      </c>
      <c r="Y20" s="29">
        <v>0</v>
      </c>
      <c r="Z20" s="29">
        <v>3482.3399999999997</v>
      </c>
      <c r="AA20" s="29">
        <v>6911.3999999999978</v>
      </c>
      <c r="AB20" s="29">
        <v>100</v>
      </c>
      <c r="AC20" s="29">
        <v>3482.34</v>
      </c>
      <c r="AD20" s="29">
        <v>50.385450125879004</v>
      </c>
      <c r="AE20" s="29">
        <v>3429.0599999999977</v>
      </c>
      <c r="AF20" s="29">
        <v>49.614549874121003</v>
      </c>
    </row>
    <row r="21" spans="1:32" ht="22.5" customHeight="1" x14ac:dyDescent="0.25">
      <c r="A21" s="18">
        <v>15</v>
      </c>
      <c r="B21" s="25" t="s">
        <v>244</v>
      </c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35">
        <v>21</v>
      </c>
      <c r="I21" s="35">
        <v>1</v>
      </c>
      <c r="J21" s="35">
        <v>20</v>
      </c>
      <c r="K21" s="35">
        <v>15</v>
      </c>
      <c r="L21" s="35">
        <v>15</v>
      </c>
      <c r="M21" s="35">
        <v>0</v>
      </c>
      <c r="N21" s="35">
        <v>71.428571428571431</v>
      </c>
      <c r="O21" s="23">
        <v>13314.79</v>
      </c>
      <c r="P21" s="23">
        <v>13314.79</v>
      </c>
      <c r="Q21" s="29">
        <v>100</v>
      </c>
      <c r="R21" s="23">
        <v>12760.369999999999</v>
      </c>
      <c r="S21" s="29">
        <v>95.836058999052923</v>
      </c>
      <c r="T21" s="23">
        <v>554.42000000000189</v>
      </c>
      <c r="U21" s="29">
        <v>4.163941000947081</v>
      </c>
      <c r="V21" s="28">
        <v>0</v>
      </c>
      <c r="W21" s="28">
        <v>0</v>
      </c>
      <c r="X21" s="28">
        <v>0</v>
      </c>
      <c r="Y21" s="29">
        <v>0</v>
      </c>
      <c r="Z21" s="29">
        <v>3598.26</v>
      </c>
      <c r="AA21" s="29">
        <v>4152.6800000000021</v>
      </c>
      <c r="AB21" s="29">
        <v>100</v>
      </c>
      <c r="AC21" s="29">
        <v>554.41999999999996</v>
      </c>
      <c r="AD21" s="29">
        <v>13.350896288661772</v>
      </c>
      <c r="AE21" s="29">
        <v>3598.260000000002</v>
      </c>
      <c r="AF21" s="29">
        <v>86.649103711338228</v>
      </c>
    </row>
    <row r="22" spans="1:32" ht="22.5" customHeight="1" x14ac:dyDescent="0.25">
      <c r="A22" s="18">
        <v>16</v>
      </c>
      <c r="B22" s="25" t="s">
        <v>244</v>
      </c>
      <c r="C22" s="25"/>
      <c r="D22" s="20" t="s">
        <v>41</v>
      </c>
      <c r="E22" s="18" t="s">
        <v>127</v>
      </c>
      <c r="F22" s="18" t="s">
        <v>156</v>
      </c>
      <c r="G22" s="29">
        <v>2748.38</v>
      </c>
      <c r="H22" s="35">
        <v>4</v>
      </c>
      <c r="I22" s="35">
        <v>0</v>
      </c>
      <c r="J22" s="35">
        <v>4</v>
      </c>
      <c r="K22" s="35">
        <v>2</v>
      </c>
      <c r="L22" s="35">
        <v>2</v>
      </c>
      <c r="M22" s="35">
        <v>0</v>
      </c>
      <c r="N22" s="35">
        <v>50</v>
      </c>
      <c r="O22" s="23">
        <v>2748.38</v>
      </c>
      <c r="P22" s="23">
        <v>2748.38</v>
      </c>
      <c r="Q22" s="29">
        <v>100</v>
      </c>
      <c r="R22" s="23">
        <v>2748.38</v>
      </c>
      <c r="S22" s="29">
        <v>100</v>
      </c>
      <c r="T22" s="23">
        <v>0</v>
      </c>
      <c r="U22" s="29">
        <v>0</v>
      </c>
      <c r="V22" s="28">
        <v>0</v>
      </c>
      <c r="W22" s="28">
        <v>0</v>
      </c>
      <c r="X22" s="28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</row>
    <row r="23" spans="1:32" ht="22.5" customHeight="1" x14ac:dyDescent="0.25">
      <c r="A23" s="18">
        <v>17</v>
      </c>
      <c r="B23" s="25" t="s">
        <v>244</v>
      </c>
      <c r="C23" s="25"/>
      <c r="D23" s="20" t="s">
        <v>43</v>
      </c>
      <c r="E23" s="18" t="s">
        <v>124</v>
      </c>
      <c r="F23" s="18" t="s">
        <v>158</v>
      </c>
      <c r="G23" s="29">
        <v>2821.83</v>
      </c>
      <c r="H23" s="35">
        <v>10</v>
      </c>
      <c r="I23" s="35">
        <v>2</v>
      </c>
      <c r="J23" s="35">
        <v>8</v>
      </c>
      <c r="K23" s="35">
        <v>7</v>
      </c>
      <c r="L23" s="35">
        <v>7</v>
      </c>
      <c r="M23" s="35">
        <v>0</v>
      </c>
      <c r="N23" s="35">
        <v>70</v>
      </c>
      <c r="O23" s="23">
        <v>2821.83</v>
      </c>
      <c r="P23" s="23">
        <v>2821.83</v>
      </c>
      <c r="Q23" s="29">
        <v>100</v>
      </c>
      <c r="R23" s="23">
        <v>2821.83</v>
      </c>
      <c r="S23" s="29">
        <v>100</v>
      </c>
      <c r="T23" s="23">
        <v>0</v>
      </c>
      <c r="U23" s="29">
        <v>0</v>
      </c>
      <c r="V23" s="28">
        <v>0</v>
      </c>
      <c r="W23" s="28">
        <v>0</v>
      </c>
      <c r="X23" s="28">
        <v>0</v>
      </c>
      <c r="Y23" s="29">
        <v>0</v>
      </c>
      <c r="Z23" s="29">
        <v>2085.7399999999998</v>
      </c>
      <c r="AA23" s="29">
        <v>2085.7399999999998</v>
      </c>
      <c r="AB23" s="29">
        <v>100</v>
      </c>
      <c r="AC23" s="29">
        <v>0</v>
      </c>
      <c r="AD23" s="29">
        <v>0</v>
      </c>
      <c r="AE23" s="29">
        <v>2085.7399999999998</v>
      </c>
      <c r="AF23" s="29">
        <v>100</v>
      </c>
    </row>
    <row r="24" spans="1:32" ht="22.5" customHeight="1" x14ac:dyDescent="0.25">
      <c r="A24" s="18">
        <v>18</v>
      </c>
      <c r="B24" s="25" t="s">
        <v>244</v>
      </c>
      <c r="C24" s="25"/>
      <c r="D24" s="20" t="s">
        <v>44</v>
      </c>
      <c r="E24" s="18" t="s">
        <v>124</v>
      </c>
      <c r="F24" s="18" t="s">
        <v>159</v>
      </c>
      <c r="G24" s="29">
        <v>4470.47</v>
      </c>
      <c r="H24" s="35">
        <v>8</v>
      </c>
      <c r="I24" s="35">
        <v>2</v>
      </c>
      <c r="J24" s="35">
        <v>6</v>
      </c>
      <c r="K24" s="35">
        <v>5</v>
      </c>
      <c r="L24" s="35">
        <v>5</v>
      </c>
      <c r="M24" s="35">
        <v>0</v>
      </c>
      <c r="N24" s="35">
        <v>62.5</v>
      </c>
      <c r="O24" s="23">
        <v>4470.47</v>
      </c>
      <c r="P24" s="23">
        <v>4470.47</v>
      </c>
      <c r="Q24" s="29">
        <v>100</v>
      </c>
      <c r="R24" s="23">
        <v>4470.47</v>
      </c>
      <c r="S24" s="29">
        <v>100</v>
      </c>
      <c r="T24" s="23">
        <v>0</v>
      </c>
      <c r="U24" s="29">
        <v>0</v>
      </c>
      <c r="V24" s="28">
        <v>0</v>
      </c>
      <c r="W24" s="28">
        <v>0</v>
      </c>
      <c r="X24" s="28">
        <v>0</v>
      </c>
      <c r="Y24" s="29">
        <v>0</v>
      </c>
      <c r="Z24" s="29">
        <v>1642.49</v>
      </c>
      <c r="AA24" s="29">
        <v>1642.49</v>
      </c>
      <c r="AB24" s="29">
        <v>100</v>
      </c>
      <c r="AC24" s="29">
        <v>0</v>
      </c>
      <c r="AD24" s="29">
        <v>0</v>
      </c>
      <c r="AE24" s="29">
        <v>1642.49</v>
      </c>
      <c r="AF24" s="29">
        <v>100</v>
      </c>
    </row>
    <row r="25" spans="1:32" ht="22.5" customHeight="1" x14ac:dyDescent="0.25">
      <c r="A25" s="18">
        <v>19</v>
      </c>
      <c r="B25" s="25" t="s">
        <v>244</v>
      </c>
      <c r="C25" s="25"/>
      <c r="D25" s="20" t="s">
        <v>45</v>
      </c>
      <c r="E25" s="18" t="s">
        <v>124</v>
      </c>
      <c r="F25" s="18" t="s">
        <v>160</v>
      </c>
      <c r="G25" s="29">
        <v>6572.83</v>
      </c>
      <c r="H25" s="35">
        <v>9</v>
      </c>
      <c r="I25" s="35">
        <v>2</v>
      </c>
      <c r="J25" s="35">
        <v>7</v>
      </c>
      <c r="K25" s="35">
        <v>8</v>
      </c>
      <c r="L25" s="35">
        <v>8</v>
      </c>
      <c r="M25" s="35">
        <v>0</v>
      </c>
      <c r="N25" s="35">
        <v>88.888888888888886</v>
      </c>
      <c r="O25" s="23">
        <v>7927.77</v>
      </c>
      <c r="P25" s="23">
        <v>7927.77</v>
      </c>
      <c r="Q25" s="29">
        <v>100</v>
      </c>
      <c r="R25" s="23">
        <v>6572.83</v>
      </c>
      <c r="S25" s="29">
        <v>82.908939083752415</v>
      </c>
      <c r="T25" s="23">
        <v>1354.9400000000005</v>
      </c>
      <c r="U25" s="29">
        <v>17.091060916247574</v>
      </c>
      <c r="V25" s="28">
        <v>0</v>
      </c>
      <c r="W25" s="28">
        <v>0</v>
      </c>
      <c r="X25" s="28">
        <v>0</v>
      </c>
      <c r="Y25" s="29">
        <v>0</v>
      </c>
      <c r="Z25" s="29">
        <v>0</v>
      </c>
      <c r="AA25" s="29">
        <v>1354.9400000000005</v>
      </c>
      <c r="AB25" s="29">
        <v>100</v>
      </c>
      <c r="AC25" s="29">
        <v>0</v>
      </c>
      <c r="AD25" s="29">
        <v>0</v>
      </c>
      <c r="AE25" s="29">
        <v>1354.9400000000005</v>
      </c>
      <c r="AF25" s="29">
        <v>100</v>
      </c>
    </row>
    <row r="26" spans="1:32" ht="22.5" customHeight="1" x14ac:dyDescent="0.25">
      <c r="A26" s="18">
        <v>20</v>
      </c>
      <c r="B26" s="25" t="s">
        <v>244</v>
      </c>
      <c r="C26" s="25"/>
      <c r="D26" s="20" t="s">
        <v>46</v>
      </c>
      <c r="E26" s="18" t="s">
        <v>128</v>
      </c>
      <c r="F26" s="18" t="s">
        <v>161</v>
      </c>
      <c r="G26" s="29">
        <v>21296.61</v>
      </c>
      <c r="H26" s="35">
        <v>17</v>
      </c>
      <c r="I26" s="35">
        <v>0</v>
      </c>
      <c r="J26" s="35">
        <v>17</v>
      </c>
      <c r="K26" s="35">
        <v>15</v>
      </c>
      <c r="L26" s="35">
        <v>15</v>
      </c>
      <c r="M26" s="35">
        <v>0</v>
      </c>
      <c r="N26" s="35">
        <v>88.235294117647058</v>
      </c>
      <c r="O26" s="23">
        <v>21296.61</v>
      </c>
      <c r="P26" s="23">
        <v>21296.61</v>
      </c>
      <c r="Q26" s="29">
        <v>100</v>
      </c>
      <c r="R26" s="23">
        <v>17319.839999999997</v>
      </c>
      <c r="S26" s="29">
        <v>81.326746369492582</v>
      </c>
      <c r="T26" s="23">
        <v>3976.7700000000041</v>
      </c>
      <c r="U26" s="29">
        <v>18.673253630507407</v>
      </c>
      <c r="V26" s="28">
        <v>0</v>
      </c>
      <c r="W26" s="28">
        <v>0</v>
      </c>
      <c r="X26" s="28">
        <v>0</v>
      </c>
      <c r="Y26" s="29">
        <v>0</v>
      </c>
      <c r="Z26" s="29">
        <v>3256.08</v>
      </c>
      <c r="AA26" s="29">
        <v>7232.850000000004</v>
      </c>
      <c r="AB26" s="29">
        <v>100</v>
      </c>
      <c r="AC26" s="29">
        <v>7232.85</v>
      </c>
      <c r="AD26" s="29">
        <v>99.999999999999943</v>
      </c>
      <c r="AE26" s="29">
        <v>0</v>
      </c>
      <c r="AF26" s="29">
        <v>0</v>
      </c>
    </row>
    <row r="27" spans="1:32" ht="22.5" customHeight="1" x14ac:dyDescent="0.25">
      <c r="A27" s="18">
        <v>21</v>
      </c>
      <c r="B27" s="25" t="s">
        <v>244</v>
      </c>
      <c r="C27" s="25"/>
      <c r="D27" s="20" t="s">
        <v>47</v>
      </c>
      <c r="E27" s="18" t="s">
        <v>124</v>
      </c>
      <c r="F27" s="18" t="s">
        <v>162</v>
      </c>
      <c r="G27" s="29">
        <v>13793.66</v>
      </c>
      <c r="H27" s="35">
        <v>9</v>
      </c>
      <c r="I27" s="35">
        <v>2</v>
      </c>
      <c r="J27" s="35">
        <v>7</v>
      </c>
      <c r="K27" s="35">
        <v>9</v>
      </c>
      <c r="L27" s="35">
        <v>9</v>
      </c>
      <c r="M27" s="35">
        <v>0</v>
      </c>
      <c r="N27" s="35">
        <v>100</v>
      </c>
      <c r="O27" s="23">
        <v>13793.66</v>
      </c>
      <c r="P27" s="23">
        <v>13793.66</v>
      </c>
      <c r="Q27" s="29">
        <v>100</v>
      </c>
      <c r="R27" s="23">
        <v>13793.66</v>
      </c>
      <c r="S27" s="29">
        <v>100</v>
      </c>
      <c r="T27" s="23">
        <v>0</v>
      </c>
      <c r="U27" s="29">
        <v>0</v>
      </c>
      <c r="V27" s="28">
        <v>0</v>
      </c>
      <c r="W27" s="28">
        <v>0</v>
      </c>
      <c r="X27" s="28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29">
        <v>0</v>
      </c>
    </row>
    <row r="28" spans="1:32" ht="22.5" customHeight="1" x14ac:dyDescent="0.25">
      <c r="A28" s="18">
        <v>22</v>
      </c>
      <c r="B28" s="25" t="s">
        <v>244</v>
      </c>
      <c r="C28" s="25"/>
      <c r="D28" s="20" t="s">
        <v>48</v>
      </c>
      <c r="E28" s="18" t="s">
        <v>129</v>
      </c>
      <c r="F28" s="18" t="s">
        <v>163</v>
      </c>
      <c r="G28" s="29">
        <v>18139.88</v>
      </c>
      <c r="H28" s="35">
        <v>21</v>
      </c>
      <c r="I28" s="35">
        <v>3</v>
      </c>
      <c r="J28" s="35">
        <v>18</v>
      </c>
      <c r="K28" s="35">
        <v>20</v>
      </c>
      <c r="L28" s="35">
        <v>20</v>
      </c>
      <c r="M28" s="35">
        <v>0</v>
      </c>
      <c r="N28" s="35">
        <v>95.238095238095227</v>
      </c>
      <c r="O28" s="23">
        <v>18139.88</v>
      </c>
      <c r="P28" s="23">
        <v>18139.88</v>
      </c>
      <c r="Q28" s="29">
        <v>100</v>
      </c>
      <c r="R28" s="23">
        <v>16884.419999999998</v>
      </c>
      <c r="S28" s="29">
        <v>93.079006035321058</v>
      </c>
      <c r="T28" s="23">
        <v>1255.4600000000028</v>
      </c>
      <c r="U28" s="29">
        <v>6.920993964678944</v>
      </c>
      <c r="V28" s="28">
        <v>0</v>
      </c>
      <c r="W28" s="28">
        <v>0</v>
      </c>
      <c r="X28" s="28">
        <v>0</v>
      </c>
      <c r="Y28" s="29">
        <v>0</v>
      </c>
      <c r="Z28" s="29">
        <v>0</v>
      </c>
      <c r="AA28" s="29">
        <v>1255.4600000000028</v>
      </c>
      <c r="AB28" s="29">
        <v>100</v>
      </c>
      <c r="AC28" s="29">
        <v>1255.46</v>
      </c>
      <c r="AD28" s="29">
        <v>99.999999999999773</v>
      </c>
      <c r="AE28" s="29">
        <v>2.7284841053187847E-12</v>
      </c>
      <c r="AF28" s="29">
        <v>2.1732943346014836E-13</v>
      </c>
    </row>
    <row r="29" spans="1:32" ht="22.5" customHeight="1" x14ac:dyDescent="0.25">
      <c r="A29" s="18">
        <v>23</v>
      </c>
      <c r="B29" s="25" t="s">
        <v>244</v>
      </c>
      <c r="C29" s="25"/>
      <c r="D29" s="20" t="s">
        <v>49</v>
      </c>
      <c r="E29" s="18" t="s">
        <v>120</v>
      </c>
      <c r="F29" s="18" t="s">
        <v>164</v>
      </c>
      <c r="G29" s="29">
        <v>9620.1899999999987</v>
      </c>
      <c r="H29" s="35">
        <v>11</v>
      </c>
      <c r="I29" s="35">
        <v>6</v>
      </c>
      <c r="J29" s="35">
        <v>5</v>
      </c>
      <c r="K29" s="35">
        <v>11</v>
      </c>
      <c r="L29" s="35">
        <v>11</v>
      </c>
      <c r="M29" s="35">
        <v>0</v>
      </c>
      <c r="N29" s="35">
        <v>100</v>
      </c>
      <c r="O29" s="23">
        <v>12730.749999999998</v>
      </c>
      <c r="P29" s="23">
        <v>12730.749999999998</v>
      </c>
      <c r="Q29" s="29">
        <v>100</v>
      </c>
      <c r="R29" s="23">
        <v>9620.1899999999987</v>
      </c>
      <c r="S29" s="29">
        <v>75.566561278793472</v>
      </c>
      <c r="T29" s="23">
        <v>3110.5599999999995</v>
      </c>
      <c r="U29" s="29">
        <v>24.433438721206528</v>
      </c>
      <c r="V29" s="28">
        <v>0</v>
      </c>
      <c r="W29" s="28">
        <v>0</v>
      </c>
      <c r="X29" s="28">
        <v>0</v>
      </c>
      <c r="Y29" s="29">
        <v>0</v>
      </c>
      <c r="Z29" s="29">
        <v>0</v>
      </c>
      <c r="AA29" s="29">
        <v>3110.5599999999995</v>
      </c>
      <c r="AB29" s="29">
        <v>100</v>
      </c>
      <c r="AC29" s="29">
        <v>0</v>
      </c>
      <c r="AD29" s="29">
        <v>0</v>
      </c>
      <c r="AE29" s="29">
        <v>3110.5599999999995</v>
      </c>
      <c r="AF29" s="29">
        <v>100</v>
      </c>
    </row>
    <row r="30" spans="1:32" ht="22.5" customHeight="1" x14ac:dyDescent="0.25">
      <c r="A30" s="18">
        <v>24</v>
      </c>
      <c r="B30" s="25" t="s">
        <v>244</v>
      </c>
      <c r="C30" s="25"/>
      <c r="D30" s="20" t="s">
        <v>50</v>
      </c>
      <c r="E30" s="18" t="s">
        <v>122</v>
      </c>
      <c r="F30" s="18" t="s">
        <v>165</v>
      </c>
      <c r="G30" s="29">
        <v>12457.580000000002</v>
      </c>
      <c r="H30" s="35">
        <v>11</v>
      </c>
      <c r="I30" s="35">
        <v>2</v>
      </c>
      <c r="J30" s="35">
        <v>8</v>
      </c>
      <c r="K30" s="35">
        <v>10</v>
      </c>
      <c r="L30" s="35">
        <v>10</v>
      </c>
      <c r="M30" s="35">
        <v>0</v>
      </c>
      <c r="N30" s="35">
        <v>90.909090909090907</v>
      </c>
      <c r="O30" s="23">
        <v>12457.580000000002</v>
      </c>
      <c r="P30" s="23">
        <v>12457.580000000002</v>
      </c>
      <c r="Q30" s="29">
        <v>100</v>
      </c>
      <c r="R30" s="23">
        <v>12457.580000000002</v>
      </c>
      <c r="S30" s="29">
        <v>100</v>
      </c>
      <c r="T30" s="23">
        <v>0</v>
      </c>
      <c r="U30" s="29">
        <v>0</v>
      </c>
      <c r="V30" s="28">
        <v>0</v>
      </c>
      <c r="W30" s="28">
        <v>0</v>
      </c>
      <c r="X30" s="28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</row>
    <row r="31" spans="1:32" ht="22.5" customHeight="1" x14ac:dyDescent="0.25">
      <c r="A31" s="18">
        <v>25</v>
      </c>
      <c r="B31" s="25" t="s">
        <v>244</v>
      </c>
      <c r="C31" s="25"/>
      <c r="D31" s="20" t="s">
        <v>51</v>
      </c>
      <c r="E31" s="18" t="s">
        <v>125</v>
      </c>
      <c r="F31" s="18" t="s">
        <v>166</v>
      </c>
      <c r="G31" s="29">
        <v>0</v>
      </c>
      <c r="H31" s="35">
        <v>3</v>
      </c>
      <c r="I31" s="35">
        <v>0</v>
      </c>
      <c r="J31" s="35">
        <v>3</v>
      </c>
      <c r="K31" s="35">
        <v>0</v>
      </c>
      <c r="L31" s="35">
        <v>0</v>
      </c>
      <c r="M31" s="35">
        <v>0</v>
      </c>
      <c r="N31" s="35">
        <v>0</v>
      </c>
      <c r="O31" s="23">
        <v>0</v>
      </c>
      <c r="P31" s="23">
        <v>0</v>
      </c>
      <c r="Q31" s="29">
        <v>0</v>
      </c>
      <c r="R31" s="23">
        <v>0</v>
      </c>
      <c r="S31" s="29">
        <v>0</v>
      </c>
      <c r="T31" s="23">
        <v>0</v>
      </c>
      <c r="U31" s="29">
        <v>0</v>
      </c>
      <c r="V31" s="28">
        <v>0</v>
      </c>
      <c r="W31" s="28">
        <v>0</v>
      </c>
      <c r="X31" s="28">
        <v>0</v>
      </c>
      <c r="Y31" s="29">
        <v>0</v>
      </c>
      <c r="Z31" s="29">
        <v>607.95000000000005</v>
      </c>
      <c r="AA31" s="29">
        <v>607.95000000000005</v>
      </c>
      <c r="AB31" s="29">
        <v>100</v>
      </c>
      <c r="AC31" s="29">
        <v>0</v>
      </c>
      <c r="AD31" s="29">
        <v>0</v>
      </c>
      <c r="AE31" s="29">
        <v>607.95000000000005</v>
      </c>
      <c r="AF31" s="29">
        <v>100</v>
      </c>
    </row>
    <row r="32" spans="1:32" ht="22.5" customHeight="1" x14ac:dyDescent="0.25">
      <c r="A32" s="18">
        <v>26</v>
      </c>
      <c r="B32" s="25" t="s">
        <v>244</v>
      </c>
      <c r="C32" s="25"/>
      <c r="D32" s="20" t="s">
        <v>52</v>
      </c>
      <c r="E32" s="18" t="s">
        <v>124</v>
      </c>
      <c r="F32" s="18" t="s">
        <v>167</v>
      </c>
      <c r="G32" s="29">
        <v>2981.6600000000003</v>
      </c>
      <c r="H32" s="35">
        <v>8</v>
      </c>
      <c r="I32" s="35">
        <v>1</v>
      </c>
      <c r="J32" s="35">
        <v>6</v>
      </c>
      <c r="K32" s="35">
        <v>4</v>
      </c>
      <c r="L32" s="35">
        <v>4</v>
      </c>
      <c r="M32" s="35">
        <v>0</v>
      </c>
      <c r="N32" s="35">
        <v>50</v>
      </c>
      <c r="O32" s="23">
        <v>2981.6600000000003</v>
      </c>
      <c r="P32" s="23">
        <v>2981.6600000000003</v>
      </c>
      <c r="Q32" s="29">
        <v>100</v>
      </c>
      <c r="R32" s="23">
        <v>2981.6600000000003</v>
      </c>
      <c r="S32" s="29">
        <v>100</v>
      </c>
      <c r="T32" s="23">
        <v>0</v>
      </c>
      <c r="U32" s="29">
        <v>0</v>
      </c>
      <c r="V32" s="28">
        <v>0</v>
      </c>
      <c r="W32" s="28">
        <v>0</v>
      </c>
      <c r="X32" s="28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</row>
    <row r="33" spans="1:32" ht="22.5" customHeight="1" x14ac:dyDescent="0.25">
      <c r="A33" s="18">
        <v>27</v>
      </c>
      <c r="B33" s="25" t="s">
        <v>244</v>
      </c>
      <c r="C33" s="25"/>
      <c r="D33" s="20" t="s">
        <v>53</v>
      </c>
      <c r="E33" s="18" t="s">
        <v>130</v>
      </c>
      <c r="F33" s="18" t="s">
        <v>168</v>
      </c>
      <c r="G33" s="29">
        <v>7486.82</v>
      </c>
      <c r="H33" s="35">
        <v>11</v>
      </c>
      <c r="I33" s="35">
        <v>1</v>
      </c>
      <c r="J33" s="35">
        <v>10</v>
      </c>
      <c r="K33" s="35">
        <v>7</v>
      </c>
      <c r="L33" s="35">
        <v>7</v>
      </c>
      <c r="M33" s="35">
        <v>0</v>
      </c>
      <c r="N33" s="35">
        <v>63.636363636363633</v>
      </c>
      <c r="O33" s="23">
        <v>7486.82</v>
      </c>
      <c r="P33" s="23">
        <v>7486.82</v>
      </c>
      <c r="Q33" s="29">
        <v>100</v>
      </c>
      <c r="R33" s="23">
        <v>7486.82</v>
      </c>
      <c r="S33" s="29">
        <v>100</v>
      </c>
      <c r="T33" s="23">
        <v>0</v>
      </c>
      <c r="U33" s="29">
        <v>0</v>
      </c>
      <c r="V33" s="28">
        <v>0</v>
      </c>
      <c r="W33" s="28">
        <v>0</v>
      </c>
      <c r="X33" s="28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</row>
    <row r="34" spans="1:32" ht="22.5" customHeight="1" x14ac:dyDescent="0.25">
      <c r="A34" s="18">
        <v>28</v>
      </c>
      <c r="B34" s="25" t="s">
        <v>244</v>
      </c>
      <c r="C34" s="25"/>
      <c r="D34" s="20" t="s">
        <v>54</v>
      </c>
      <c r="E34" s="18" t="s">
        <v>128</v>
      </c>
      <c r="F34" s="18" t="s">
        <v>169</v>
      </c>
      <c r="G34" s="29">
        <v>25268.97</v>
      </c>
      <c r="H34" s="35">
        <v>15</v>
      </c>
      <c r="I34" s="35">
        <v>3</v>
      </c>
      <c r="J34" s="35">
        <v>12</v>
      </c>
      <c r="K34" s="35">
        <v>13</v>
      </c>
      <c r="L34" s="35">
        <v>14</v>
      </c>
      <c r="M34" s="35">
        <v>0</v>
      </c>
      <c r="N34" s="35">
        <v>86.666666666666671</v>
      </c>
      <c r="O34" s="23">
        <v>25268.97</v>
      </c>
      <c r="P34" s="23">
        <v>25268.969999999998</v>
      </c>
      <c r="Q34" s="29">
        <v>99.999999999999986</v>
      </c>
      <c r="R34" s="23">
        <v>25268.97</v>
      </c>
      <c r="S34" s="29">
        <v>100.00000000000003</v>
      </c>
      <c r="T34" s="23">
        <v>0</v>
      </c>
      <c r="U34" s="29">
        <v>0</v>
      </c>
      <c r="V34" s="28">
        <v>0</v>
      </c>
      <c r="W34" s="28">
        <v>0</v>
      </c>
      <c r="X34" s="28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</row>
    <row r="35" spans="1:32" ht="22.5" customHeight="1" x14ac:dyDescent="0.25">
      <c r="A35" s="18">
        <v>29</v>
      </c>
      <c r="B35" s="25" t="s">
        <v>244</v>
      </c>
      <c r="C35" s="25"/>
      <c r="D35" s="20" t="s">
        <v>55</v>
      </c>
      <c r="E35" s="18" t="s">
        <v>127</v>
      </c>
      <c r="F35" s="18" t="s">
        <v>170</v>
      </c>
      <c r="G35" s="29">
        <v>13844.35</v>
      </c>
      <c r="H35" s="35">
        <v>12</v>
      </c>
      <c r="I35" s="35">
        <v>1</v>
      </c>
      <c r="J35" s="35">
        <v>11</v>
      </c>
      <c r="K35" s="35">
        <v>9</v>
      </c>
      <c r="L35" s="35">
        <v>9</v>
      </c>
      <c r="M35" s="35">
        <v>0</v>
      </c>
      <c r="N35" s="35">
        <v>75</v>
      </c>
      <c r="O35" s="23">
        <v>13844.35</v>
      </c>
      <c r="P35" s="23">
        <v>13844.35</v>
      </c>
      <c r="Q35" s="29">
        <v>100</v>
      </c>
      <c r="R35" s="23">
        <v>13844.35</v>
      </c>
      <c r="S35" s="29">
        <v>100</v>
      </c>
      <c r="T35" s="23">
        <v>0</v>
      </c>
      <c r="U35" s="29">
        <v>0</v>
      </c>
      <c r="V35" s="28">
        <v>0</v>
      </c>
      <c r="W35" s="28">
        <v>0</v>
      </c>
      <c r="X35" s="28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</row>
    <row r="36" spans="1:32" ht="22.5" customHeight="1" x14ac:dyDescent="0.25">
      <c r="A36" s="18">
        <v>30</v>
      </c>
      <c r="B36" s="25" t="s">
        <v>244</v>
      </c>
      <c r="C36" s="25"/>
      <c r="D36" s="20" t="s">
        <v>56</v>
      </c>
      <c r="E36" s="18" t="s">
        <v>131</v>
      </c>
      <c r="F36" s="18" t="s">
        <v>171</v>
      </c>
      <c r="G36" s="29">
        <v>2492.34</v>
      </c>
      <c r="H36" s="35">
        <v>7</v>
      </c>
      <c r="I36" s="35">
        <v>3</v>
      </c>
      <c r="J36" s="35">
        <v>3</v>
      </c>
      <c r="K36" s="35">
        <v>0</v>
      </c>
      <c r="L36" s="35">
        <v>0</v>
      </c>
      <c r="M36" s="35">
        <v>0</v>
      </c>
      <c r="N36" s="35">
        <v>0</v>
      </c>
      <c r="O36" s="23">
        <v>2492.34</v>
      </c>
      <c r="P36" s="23">
        <v>2492.34</v>
      </c>
      <c r="Q36" s="29">
        <v>100</v>
      </c>
      <c r="R36" s="23">
        <v>2492.34</v>
      </c>
      <c r="S36" s="29">
        <v>100</v>
      </c>
      <c r="T36" s="23">
        <v>0</v>
      </c>
      <c r="U36" s="29">
        <v>0</v>
      </c>
      <c r="V36" s="28">
        <v>0</v>
      </c>
      <c r="W36" s="28">
        <v>0</v>
      </c>
      <c r="X36" s="28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</row>
    <row r="37" spans="1:32" ht="22.5" customHeight="1" x14ac:dyDescent="0.25">
      <c r="A37" s="18">
        <v>31</v>
      </c>
      <c r="B37" s="25" t="s">
        <v>244</v>
      </c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35">
        <v>9</v>
      </c>
      <c r="I37" s="35">
        <v>3</v>
      </c>
      <c r="J37" s="35">
        <v>6</v>
      </c>
      <c r="K37" s="35">
        <v>5</v>
      </c>
      <c r="L37" s="35">
        <v>5</v>
      </c>
      <c r="M37" s="35">
        <v>0</v>
      </c>
      <c r="N37" s="35">
        <v>55.555555555555557</v>
      </c>
      <c r="O37" s="23">
        <v>3019.75</v>
      </c>
      <c r="P37" s="23">
        <v>3019.75</v>
      </c>
      <c r="Q37" s="29">
        <v>100</v>
      </c>
      <c r="R37" s="23">
        <v>3019.75</v>
      </c>
      <c r="S37" s="29">
        <v>100</v>
      </c>
      <c r="T37" s="23">
        <v>0</v>
      </c>
      <c r="U37" s="29">
        <v>0</v>
      </c>
      <c r="V37" s="28">
        <v>0</v>
      </c>
      <c r="W37" s="28">
        <v>0</v>
      </c>
      <c r="X37" s="28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</row>
    <row r="38" spans="1:32" ht="22.5" customHeight="1" x14ac:dyDescent="0.25">
      <c r="A38" s="18">
        <v>32</v>
      </c>
      <c r="B38" s="25" t="s">
        <v>244</v>
      </c>
      <c r="C38" s="25"/>
      <c r="D38" s="20" t="s">
        <v>57</v>
      </c>
      <c r="E38" s="18" t="s">
        <v>124</v>
      </c>
      <c r="F38" s="18" t="s">
        <v>172</v>
      </c>
      <c r="G38" s="29">
        <v>0</v>
      </c>
      <c r="H38" s="35">
        <v>2</v>
      </c>
      <c r="I38" s="35">
        <v>1</v>
      </c>
      <c r="J38" s="35">
        <v>1</v>
      </c>
      <c r="K38" s="35">
        <v>0</v>
      </c>
      <c r="L38" s="35">
        <v>0</v>
      </c>
      <c r="M38" s="35">
        <v>0</v>
      </c>
      <c r="N38" s="35">
        <v>0</v>
      </c>
      <c r="O38" s="23">
        <v>0</v>
      </c>
      <c r="P38" s="23">
        <v>0</v>
      </c>
      <c r="Q38" s="29">
        <v>0</v>
      </c>
      <c r="R38" s="23">
        <v>0</v>
      </c>
      <c r="S38" s="29">
        <v>0</v>
      </c>
      <c r="T38" s="23">
        <v>0</v>
      </c>
      <c r="U38" s="29">
        <v>0</v>
      </c>
      <c r="V38" s="28">
        <v>0</v>
      </c>
      <c r="W38" s="28">
        <v>0</v>
      </c>
      <c r="X38" s="28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</row>
    <row r="39" spans="1:32" ht="22.5" customHeight="1" x14ac:dyDescent="0.25">
      <c r="A39" s="18">
        <v>33</v>
      </c>
      <c r="B39" s="25" t="s">
        <v>244</v>
      </c>
      <c r="C39" s="25"/>
      <c r="D39" s="20" t="s">
        <v>59</v>
      </c>
      <c r="E39" s="18" t="s">
        <v>127</v>
      </c>
      <c r="F39" s="18" t="s">
        <v>174</v>
      </c>
      <c r="G39" s="29">
        <v>17383.59</v>
      </c>
      <c r="H39" s="35">
        <v>20</v>
      </c>
      <c r="I39" s="35">
        <v>2</v>
      </c>
      <c r="J39" s="35">
        <v>18</v>
      </c>
      <c r="K39" s="35">
        <v>17</v>
      </c>
      <c r="L39" s="35">
        <v>17</v>
      </c>
      <c r="M39" s="35">
        <v>0</v>
      </c>
      <c r="N39" s="35">
        <v>85</v>
      </c>
      <c r="O39" s="23">
        <v>19435.18</v>
      </c>
      <c r="P39" s="23">
        <v>19435.18</v>
      </c>
      <c r="Q39" s="29">
        <v>100</v>
      </c>
      <c r="R39" s="23">
        <v>17383.59</v>
      </c>
      <c r="S39" s="29">
        <v>89.443936202288839</v>
      </c>
      <c r="T39" s="23">
        <v>2051.59</v>
      </c>
      <c r="U39" s="29">
        <v>10.556063797711161</v>
      </c>
      <c r="V39" s="28">
        <v>0</v>
      </c>
      <c r="W39" s="28">
        <v>0</v>
      </c>
      <c r="X39" s="28">
        <v>0</v>
      </c>
      <c r="Y39" s="29">
        <v>0</v>
      </c>
      <c r="Z39" s="29">
        <v>786.01</v>
      </c>
      <c r="AA39" s="29">
        <v>2837.6000000000004</v>
      </c>
      <c r="AB39" s="29">
        <v>100</v>
      </c>
      <c r="AC39" s="29">
        <v>275.88</v>
      </c>
      <c r="AD39" s="29">
        <v>9.7223005356639405</v>
      </c>
      <c r="AE39" s="29">
        <v>2561.7200000000003</v>
      </c>
      <c r="AF39" s="29">
        <v>90.277699464336052</v>
      </c>
    </row>
    <row r="40" spans="1:32" ht="22.5" customHeight="1" x14ac:dyDescent="0.25">
      <c r="A40" s="18">
        <v>34</v>
      </c>
      <c r="B40" s="25" t="s">
        <v>244</v>
      </c>
      <c r="C40" s="25"/>
      <c r="D40" s="20" t="s">
        <v>60</v>
      </c>
      <c r="E40" s="18" t="s">
        <v>124</v>
      </c>
      <c r="F40" s="18" t="s">
        <v>175</v>
      </c>
      <c r="G40" s="29">
        <v>15098.460000000001</v>
      </c>
      <c r="H40" s="35">
        <v>17</v>
      </c>
      <c r="I40" s="35">
        <v>6</v>
      </c>
      <c r="J40" s="35">
        <v>9</v>
      </c>
      <c r="K40" s="35">
        <v>17</v>
      </c>
      <c r="L40" s="35">
        <v>17</v>
      </c>
      <c r="M40" s="35">
        <v>0</v>
      </c>
      <c r="N40" s="35">
        <v>100</v>
      </c>
      <c r="O40" s="23">
        <v>15098.460000000001</v>
      </c>
      <c r="P40" s="23">
        <v>15098.460000000001</v>
      </c>
      <c r="Q40" s="29">
        <v>100</v>
      </c>
      <c r="R40" s="23">
        <v>14854.859999999999</v>
      </c>
      <c r="S40" s="29">
        <v>98.386590420479962</v>
      </c>
      <c r="T40" s="23">
        <v>243.60000000000218</v>
      </c>
      <c r="U40" s="29">
        <v>1.6134095795200447</v>
      </c>
      <c r="V40" s="28">
        <v>0</v>
      </c>
      <c r="W40" s="28">
        <v>0</v>
      </c>
      <c r="X40" s="28">
        <v>0</v>
      </c>
      <c r="Y40" s="29">
        <v>0</v>
      </c>
      <c r="Z40" s="29">
        <v>0</v>
      </c>
      <c r="AA40" s="29">
        <v>243.60000000000218</v>
      </c>
      <c r="AB40" s="29">
        <v>100</v>
      </c>
      <c r="AC40" s="29">
        <v>243.6</v>
      </c>
      <c r="AD40" s="29">
        <v>99.999999999999105</v>
      </c>
      <c r="AE40" s="29">
        <v>2.1884716261411086E-12</v>
      </c>
      <c r="AF40" s="29">
        <v>8.9838736705299219E-13</v>
      </c>
    </row>
    <row r="41" spans="1:32" ht="22.5" customHeight="1" x14ac:dyDescent="0.25">
      <c r="A41" s="18">
        <v>35</v>
      </c>
      <c r="B41" s="25" t="s">
        <v>244</v>
      </c>
      <c r="C41" s="25"/>
      <c r="D41" s="20" t="s">
        <v>61</v>
      </c>
      <c r="E41" s="18" t="s">
        <v>124</v>
      </c>
      <c r="F41" s="18" t="s">
        <v>176</v>
      </c>
      <c r="G41" s="29">
        <v>27168.720000000001</v>
      </c>
      <c r="H41" s="35">
        <v>26</v>
      </c>
      <c r="I41" s="35">
        <v>8</v>
      </c>
      <c r="J41" s="35">
        <v>15</v>
      </c>
      <c r="K41" s="35">
        <v>24</v>
      </c>
      <c r="L41" s="35">
        <v>24</v>
      </c>
      <c r="M41" s="35">
        <v>0</v>
      </c>
      <c r="N41" s="35">
        <v>92.307692307692307</v>
      </c>
      <c r="O41" s="23">
        <v>27168.720000000001</v>
      </c>
      <c r="P41" s="23">
        <v>27168.720000000001</v>
      </c>
      <c r="Q41" s="29">
        <v>100</v>
      </c>
      <c r="R41" s="23">
        <v>27168.720000000001</v>
      </c>
      <c r="S41" s="29">
        <v>100</v>
      </c>
      <c r="T41" s="23">
        <v>0</v>
      </c>
      <c r="U41" s="29">
        <v>0</v>
      </c>
      <c r="V41" s="28">
        <v>0</v>
      </c>
      <c r="W41" s="28">
        <v>0</v>
      </c>
      <c r="X41" s="28">
        <v>0</v>
      </c>
      <c r="Y41" s="29">
        <v>0</v>
      </c>
      <c r="Z41" s="29">
        <v>3348.24</v>
      </c>
      <c r="AA41" s="29">
        <v>3348.24</v>
      </c>
      <c r="AB41" s="29">
        <v>100</v>
      </c>
      <c r="AC41" s="29">
        <v>3348.24</v>
      </c>
      <c r="AD41" s="29">
        <v>100</v>
      </c>
      <c r="AE41" s="29">
        <v>0</v>
      </c>
      <c r="AF41" s="29">
        <v>0</v>
      </c>
    </row>
    <row r="42" spans="1:32" ht="22.5" customHeight="1" x14ac:dyDescent="0.25">
      <c r="A42" s="18">
        <v>36</v>
      </c>
      <c r="B42" s="25" t="s">
        <v>244</v>
      </c>
      <c r="C42" s="25"/>
      <c r="D42" s="20" t="s">
        <v>62</v>
      </c>
      <c r="E42" s="18" t="s">
        <v>132</v>
      </c>
      <c r="F42" s="18" t="s">
        <v>177</v>
      </c>
      <c r="G42" s="29">
        <v>9538.17</v>
      </c>
      <c r="H42" s="35">
        <v>10</v>
      </c>
      <c r="I42" s="35">
        <v>4</v>
      </c>
      <c r="J42" s="35">
        <v>6</v>
      </c>
      <c r="K42" s="35">
        <v>10</v>
      </c>
      <c r="L42" s="35">
        <v>10</v>
      </c>
      <c r="M42" s="35">
        <v>0</v>
      </c>
      <c r="N42" s="35">
        <v>100</v>
      </c>
      <c r="O42" s="23">
        <v>9538.17</v>
      </c>
      <c r="P42" s="23">
        <v>9538.17</v>
      </c>
      <c r="Q42" s="29">
        <v>100</v>
      </c>
      <c r="R42" s="23">
        <v>8030.89</v>
      </c>
      <c r="S42" s="29">
        <v>84.197387968551624</v>
      </c>
      <c r="T42" s="23">
        <v>1507.2799999999997</v>
      </c>
      <c r="U42" s="29">
        <v>15.802612031448376</v>
      </c>
      <c r="V42" s="28">
        <v>0</v>
      </c>
      <c r="W42" s="28">
        <v>0</v>
      </c>
      <c r="X42" s="28">
        <v>0</v>
      </c>
      <c r="Y42" s="29">
        <v>0</v>
      </c>
      <c r="Z42" s="29">
        <v>0</v>
      </c>
      <c r="AA42" s="29">
        <v>1507.2799999999997</v>
      </c>
      <c r="AB42" s="29">
        <v>100</v>
      </c>
      <c r="AC42" s="29">
        <v>1507.28</v>
      </c>
      <c r="AD42" s="29">
        <v>100.00000000000003</v>
      </c>
      <c r="AE42" s="29">
        <v>0</v>
      </c>
      <c r="AF42" s="29">
        <v>0</v>
      </c>
    </row>
    <row r="43" spans="1:32" ht="22.5" customHeight="1" x14ac:dyDescent="0.25">
      <c r="A43" s="18">
        <v>37</v>
      </c>
      <c r="B43" s="25" t="s">
        <v>244</v>
      </c>
      <c r="C43" s="25"/>
      <c r="D43" s="20" t="s">
        <v>63</v>
      </c>
      <c r="E43" s="18" t="s">
        <v>124</v>
      </c>
      <c r="F43" s="18" t="s">
        <v>178</v>
      </c>
      <c r="G43" s="29">
        <v>15784.42</v>
      </c>
      <c r="H43" s="35">
        <v>15</v>
      </c>
      <c r="I43" s="35">
        <v>3</v>
      </c>
      <c r="J43" s="35">
        <v>12</v>
      </c>
      <c r="K43" s="35">
        <v>13</v>
      </c>
      <c r="L43" s="35">
        <v>13</v>
      </c>
      <c r="M43" s="35">
        <v>0</v>
      </c>
      <c r="N43" s="35">
        <v>86.666666666666671</v>
      </c>
      <c r="O43" s="23">
        <v>15784.42</v>
      </c>
      <c r="P43" s="23">
        <v>15784.42</v>
      </c>
      <c r="Q43" s="29">
        <v>100</v>
      </c>
      <c r="R43" s="23">
        <v>15784.419999999998</v>
      </c>
      <c r="S43" s="29">
        <v>99.999999999999986</v>
      </c>
      <c r="T43" s="23">
        <v>0</v>
      </c>
      <c r="U43" s="29">
        <v>0</v>
      </c>
      <c r="V43" s="28">
        <v>0</v>
      </c>
      <c r="W43" s="28">
        <v>0</v>
      </c>
      <c r="X43" s="28">
        <v>0</v>
      </c>
      <c r="Y43" s="29">
        <v>0</v>
      </c>
      <c r="Z43" s="29">
        <v>1182.1300000000001</v>
      </c>
      <c r="AA43" s="29">
        <v>1182.1300000000001</v>
      </c>
      <c r="AB43" s="29">
        <v>100</v>
      </c>
      <c r="AC43" s="29">
        <v>0</v>
      </c>
      <c r="AD43" s="29">
        <v>0</v>
      </c>
      <c r="AE43" s="29">
        <v>1182.1300000000001</v>
      </c>
      <c r="AF43" s="29">
        <v>100</v>
      </c>
    </row>
    <row r="44" spans="1:32" ht="22.5" customHeight="1" x14ac:dyDescent="0.25">
      <c r="A44" s="18">
        <v>38</v>
      </c>
      <c r="B44" s="25" t="s">
        <v>244</v>
      </c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35">
        <v>2</v>
      </c>
      <c r="I44" s="35">
        <v>0</v>
      </c>
      <c r="J44" s="35">
        <v>2</v>
      </c>
      <c r="K44" s="35">
        <v>0</v>
      </c>
      <c r="L44" s="35">
        <v>0</v>
      </c>
      <c r="M44" s="35">
        <v>0</v>
      </c>
      <c r="N44" s="35">
        <v>0</v>
      </c>
      <c r="O44" s="23">
        <v>0</v>
      </c>
      <c r="P44" s="23">
        <v>0</v>
      </c>
      <c r="Q44" s="29">
        <v>0</v>
      </c>
      <c r="R44" s="23">
        <v>0</v>
      </c>
      <c r="S44" s="29">
        <v>0</v>
      </c>
      <c r="T44" s="23">
        <v>0</v>
      </c>
      <c r="U44" s="29">
        <v>0</v>
      </c>
      <c r="V44" s="28">
        <v>0</v>
      </c>
      <c r="W44" s="28">
        <v>0</v>
      </c>
      <c r="X44" s="28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</row>
    <row r="45" spans="1:32" ht="22.5" customHeight="1" x14ac:dyDescent="0.25">
      <c r="A45" s="18">
        <v>39</v>
      </c>
      <c r="B45" s="25" t="s">
        <v>244</v>
      </c>
      <c r="C45" s="25"/>
      <c r="D45" s="20" t="s">
        <v>64</v>
      </c>
      <c r="E45" s="18" t="s">
        <v>124</v>
      </c>
      <c r="F45" s="18" t="s">
        <v>179</v>
      </c>
      <c r="G45" s="29">
        <v>624.23</v>
      </c>
      <c r="H45" s="35">
        <v>2</v>
      </c>
      <c r="I45" s="35">
        <v>1</v>
      </c>
      <c r="J45" s="35">
        <v>1</v>
      </c>
      <c r="K45" s="35">
        <v>2</v>
      </c>
      <c r="L45" s="35">
        <v>2</v>
      </c>
      <c r="M45" s="35">
        <v>0</v>
      </c>
      <c r="N45" s="35">
        <v>100</v>
      </c>
      <c r="O45" s="23">
        <v>624.23</v>
      </c>
      <c r="P45" s="23">
        <v>624.23</v>
      </c>
      <c r="Q45" s="29">
        <v>100</v>
      </c>
      <c r="R45" s="23">
        <v>624.23</v>
      </c>
      <c r="S45" s="29">
        <v>100</v>
      </c>
      <c r="T45" s="23">
        <v>0</v>
      </c>
      <c r="U45" s="29">
        <v>0</v>
      </c>
      <c r="V45" s="28">
        <v>0</v>
      </c>
      <c r="W45" s="28">
        <v>0</v>
      </c>
      <c r="X45" s="28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</row>
    <row r="46" spans="1:32" ht="22.5" customHeight="1" x14ac:dyDescent="0.25">
      <c r="A46" s="18">
        <v>40</v>
      </c>
      <c r="B46" s="25" t="s">
        <v>244</v>
      </c>
      <c r="C46" s="25"/>
      <c r="D46" s="20" t="s">
        <v>66</v>
      </c>
      <c r="E46" s="18" t="s">
        <v>126</v>
      </c>
      <c r="F46" s="18" t="s">
        <v>181</v>
      </c>
      <c r="G46" s="29">
        <v>9181.1</v>
      </c>
      <c r="H46" s="35">
        <v>14</v>
      </c>
      <c r="I46" s="35">
        <v>2</v>
      </c>
      <c r="J46" s="35">
        <v>12</v>
      </c>
      <c r="K46" s="35">
        <v>13</v>
      </c>
      <c r="L46" s="35">
        <v>13</v>
      </c>
      <c r="M46" s="35">
        <v>0</v>
      </c>
      <c r="N46" s="35">
        <v>92.857142857142861</v>
      </c>
      <c r="O46" s="23">
        <v>9181.1</v>
      </c>
      <c r="P46" s="23">
        <v>9181.1</v>
      </c>
      <c r="Q46" s="29">
        <v>100</v>
      </c>
      <c r="R46" s="23">
        <v>9181.1</v>
      </c>
      <c r="S46" s="29">
        <v>100</v>
      </c>
      <c r="T46" s="23">
        <v>0</v>
      </c>
      <c r="U46" s="29">
        <v>0</v>
      </c>
      <c r="V46" s="28">
        <v>0</v>
      </c>
      <c r="W46" s="28">
        <v>0</v>
      </c>
      <c r="X46" s="28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</row>
    <row r="47" spans="1:32" ht="22.5" customHeight="1" x14ac:dyDescent="0.25">
      <c r="A47" s="18">
        <v>41</v>
      </c>
      <c r="B47" s="25" t="s">
        <v>244</v>
      </c>
      <c r="C47" s="25"/>
      <c r="D47" s="20" t="s">
        <v>67</v>
      </c>
      <c r="E47" s="18" t="s">
        <v>133</v>
      </c>
      <c r="F47" s="18" t="s">
        <v>182</v>
      </c>
      <c r="G47" s="29">
        <v>57185.21</v>
      </c>
      <c r="H47" s="35">
        <v>34</v>
      </c>
      <c r="I47" s="35">
        <v>11</v>
      </c>
      <c r="J47" s="35">
        <v>23</v>
      </c>
      <c r="K47" s="35">
        <v>33</v>
      </c>
      <c r="L47" s="35">
        <v>33</v>
      </c>
      <c r="M47" s="35">
        <v>0</v>
      </c>
      <c r="N47" s="35">
        <v>97.058823529411768</v>
      </c>
      <c r="O47" s="23">
        <v>68842.7</v>
      </c>
      <c r="P47" s="23">
        <v>68842.7</v>
      </c>
      <c r="Q47" s="29">
        <v>100</v>
      </c>
      <c r="R47" s="23">
        <v>56055.509999999995</v>
      </c>
      <c r="S47" s="29">
        <v>81.425496094720273</v>
      </c>
      <c r="T47" s="23">
        <v>12787.190000000002</v>
      </c>
      <c r="U47" s="29">
        <v>18.57450390527972</v>
      </c>
      <c r="V47" s="28">
        <v>0</v>
      </c>
      <c r="W47" s="28">
        <v>0</v>
      </c>
      <c r="X47" s="28">
        <v>0</v>
      </c>
      <c r="Y47" s="29">
        <v>0</v>
      </c>
      <c r="Z47" s="29">
        <v>0</v>
      </c>
      <c r="AA47" s="29">
        <v>12787.190000000002</v>
      </c>
      <c r="AB47" s="29">
        <v>100</v>
      </c>
      <c r="AC47" s="29">
        <v>1129.7</v>
      </c>
      <c r="AD47" s="29">
        <v>8.834622774823865</v>
      </c>
      <c r="AE47" s="29">
        <v>11657.490000000002</v>
      </c>
      <c r="AF47" s="29">
        <v>91.16537722517613</v>
      </c>
    </row>
    <row r="48" spans="1:32" ht="22.5" customHeight="1" x14ac:dyDescent="0.25">
      <c r="A48" s="18">
        <v>42</v>
      </c>
      <c r="B48" s="25" t="s">
        <v>244</v>
      </c>
      <c r="C48" s="25"/>
      <c r="D48" s="20" t="s">
        <v>68</v>
      </c>
      <c r="E48" s="18" t="s">
        <v>125</v>
      </c>
      <c r="F48" s="18" t="s">
        <v>183</v>
      </c>
      <c r="G48" s="29">
        <v>13438.82</v>
      </c>
      <c r="H48" s="35">
        <v>16</v>
      </c>
      <c r="I48" s="35">
        <v>6</v>
      </c>
      <c r="J48" s="35">
        <v>9</v>
      </c>
      <c r="K48" s="35">
        <v>11</v>
      </c>
      <c r="L48" s="35">
        <v>11</v>
      </c>
      <c r="M48" s="35">
        <v>0</v>
      </c>
      <c r="N48" s="35">
        <v>68.75</v>
      </c>
      <c r="O48" s="23">
        <v>13438.82</v>
      </c>
      <c r="P48" s="23">
        <v>13438.82</v>
      </c>
      <c r="Q48" s="29">
        <v>100</v>
      </c>
      <c r="R48" s="23">
        <v>13438.82</v>
      </c>
      <c r="S48" s="29">
        <v>100</v>
      </c>
      <c r="T48" s="23">
        <v>0</v>
      </c>
      <c r="U48" s="29">
        <v>0</v>
      </c>
      <c r="V48" s="28">
        <v>0</v>
      </c>
      <c r="W48" s="28">
        <v>0</v>
      </c>
      <c r="X48" s="28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29">
        <v>0</v>
      </c>
      <c r="AE48" s="29">
        <v>0</v>
      </c>
      <c r="AF48" s="29">
        <v>0</v>
      </c>
    </row>
    <row r="49" spans="1:32" ht="22.5" customHeight="1" x14ac:dyDescent="0.25">
      <c r="A49" s="18">
        <v>43</v>
      </c>
      <c r="B49" s="25" t="s">
        <v>244</v>
      </c>
      <c r="C49" s="25"/>
      <c r="D49" s="20" t="s">
        <v>69</v>
      </c>
      <c r="E49" s="18" t="s">
        <v>128</v>
      </c>
      <c r="F49" s="18" t="s">
        <v>184</v>
      </c>
      <c r="G49" s="29">
        <v>20641.310000000001</v>
      </c>
      <c r="H49" s="35">
        <v>16</v>
      </c>
      <c r="I49" s="35">
        <v>2</v>
      </c>
      <c r="J49" s="35">
        <v>14</v>
      </c>
      <c r="K49" s="35">
        <v>11</v>
      </c>
      <c r="L49" s="35">
        <v>11</v>
      </c>
      <c r="M49" s="35">
        <v>0</v>
      </c>
      <c r="N49" s="35">
        <v>68.75</v>
      </c>
      <c r="O49" s="23">
        <v>20641.310000000001</v>
      </c>
      <c r="P49" s="23">
        <v>20641.310000000001</v>
      </c>
      <c r="Q49" s="29">
        <v>100</v>
      </c>
      <c r="R49" s="23">
        <v>20641.309999999998</v>
      </c>
      <c r="S49" s="29">
        <v>99.999999999999972</v>
      </c>
      <c r="T49" s="23">
        <v>0</v>
      </c>
      <c r="U49" s="29">
        <v>0</v>
      </c>
      <c r="V49" s="28">
        <v>0</v>
      </c>
      <c r="W49" s="28">
        <v>0</v>
      </c>
      <c r="X49" s="28">
        <v>0</v>
      </c>
      <c r="Y49" s="29">
        <v>0</v>
      </c>
      <c r="Z49" s="29">
        <v>724.71</v>
      </c>
      <c r="AA49" s="29">
        <v>724.71</v>
      </c>
      <c r="AB49" s="29">
        <v>100</v>
      </c>
      <c r="AC49" s="29">
        <v>0</v>
      </c>
      <c r="AD49" s="29">
        <v>0</v>
      </c>
      <c r="AE49" s="29">
        <v>724.71</v>
      </c>
      <c r="AF49" s="29">
        <v>100</v>
      </c>
    </row>
    <row r="50" spans="1:32" ht="22.5" customHeight="1" x14ac:dyDescent="0.25">
      <c r="A50" s="18">
        <v>44</v>
      </c>
      <c r="B50" s="25" t="s">
        <v>244</v>
      </c>
      <c r="C50" s="25"/>
      <c r="D50" s="20" t="s">
        <v>70</v>
      </c>
      <c r="E50" s="18" t="s">
        <v>134</v>
      </c>
      <c r="F50" s="18" t="s">
        <v>185</v>
      </c>
      <c r="G50" s="29">
        <v>15207.210000000001</v>
      </c>
      <c r="H50" s="35">
        <v>12</v>
      </c>
      <c r="I50" s="35">
        <v>2</v>
      </c>
      <c r="J50" s="35">
        <v>10</v>
      </c>
      <c r="K50" s="35">
        <v>11</v>
      </c>
      <c r="L50" s="35">
        <v>11</v>
      </c>
      <c r="M50" s="35">
        <v>0</v>
      </c>
      <c r="N50" s="35">
        <v>91.666666666666657</v>
      </c>
      <c r="O50" s="23">
        <v>20509.350000000002</v>
      </c>
      <c r="P50" s="23">
        <v>20509.350000000002</v>
      </c>
      <c r="Q50" s="29">
        <v>100</v>
      </c>
      <c r="R50" s="23">
        <v>15207.210000000001</v>
      </c>
      <c r="S50" s="29">
        <v>74.14769361291313</v>
      </c>
      <c r="T50" s="23">
        <v>5302.1400000000012</v>
      </c>
      <c r="U50" s="29">
        <v>25.85230638708687</v>
      </c>
      <c r="V50" s="28">
        <v>0</v>
      </c>
      <c r="W50" s="28">
        <v>0</v>
      </c>
      <c r="X50" s="28">
        <v>0</v>
      </c>
      <c r="Y50" s="29">
        <v>0</v>
      </c>
      <c r="Z50" s="29">
        <v>2914.08</v>
      </c>
      <c r="AA50" s="29">
        <v>8216.2200000000012</v>
      </c>
      <c r="AB50" s="29">
        <v>100</v>
      </c>
      <c r="AC50" s="29">
        <v>2914.08</v>
      </c>
      <c r="AD50" s="29">
        <v>35.467404718958342</v>
      </c>
      <c r="AE50" s="29">
        <v>5302.1400000000012</v>
      </c>
      <c r="AF50" s="29">
        <v>64.532595281041651</v>
      </c>
    </row>
    <row r="51" spans="1:32" ht="22.5" customHeight="1" x14ac:dyDescent="0.25">
      <c r="A51" s="18">
        <v>45</v>
      </c>
      <c r="B51" s="25" t="s">
        <v>244</v>
      </c>
      <c r="C51" s="25"/>
      <c r="D51" s="20" t="s">
        <v>71</v>
      </c>
      <c r="E51" s="18" t="s">
        <v>121</v>
      </c>
      <c r="F51" s="18" t="s">
        <v>186</v>
      </c>
      <c r="G51" s="29">
        <v>9576.4699999999993</v>
      </c>
      <c r="H51" s="35">
        <v>10</v>
      </c>
      <c r="I51" s="35">
        <v>2</v>
      </c>
      <c r="J51" s="35">
        <v>8</v>
      </c>
      <c r="K51" s="35">
        <v>8</v>
      </c>
      <c r="L51" s="35">
        <v>8</v>
      </c>
      <c r="M51" s="35">
        <v>0</v>
      </c>
      <c r="N51" s="35">
        <v>80</v>
      </c>
      <c r="O51" s="23">
        <v>9576.4699999999993</v>
      </c>
      <c r="P51" s="23">
        <v>9576.4699999999993</v>
      </c>
      <c r="Q51" s="29">
        <v>100</v>
      </c>
      <c r="R51" s="23">
        <v>9576.4699999999993</v>
      </c>
      <c r="S51" s="29">
        <v>100</v>
      </c>
      <c r="T51" s="23">
        <v>0</v>
      </c>
      <c r="U51" s="29">
        <v>0</v>
      </c>
      <c r="V51" s="28">
        <v>0</v>
      </c>
      <c r="W51" s="28">
        <v>0</v>
      </c>
      <c r="X51" s="28">
        <v>0</v>
      </c>
      <c r="Y51" s="29">
        <v>0</v>
      </c>
      <c r="Z51" s="29">
        <v>813.02</v>
      </c>
      <c r="AA51" s="29">
        <v>813.02</v>
      </c>
      <c r="AB51" s="29">
        <v>100</v>
      </c>
      <c r="AC51" s="29">
        <v>0</v>
      </c>
      <c r="AD51" s="29">
        <v>0</v>
      </c>
      <c r="AE51" s="29">
        <v>813.02</v>
      </c>
      <c r="AF51" s="29">
        <v>100</v>
      </c>
    </row>
    <row r="52" spans="1:32" ht="22.5" customHeight="1" x14ac:dyDescent="0.25">
      <c r="A52" s="18">
        <v>46</v>
      </c>
      <c r="B52" s="25" t="s">
        <v>244</v>
      </c>
      <c r="C52" s="25"/>
      <c r="D52" s="20" t="s">
        <v>72</v>
      </c>
      <c r="E52" s="18" t="s">
        <v>124</v>
      </c>
      <c r="F52" s="18" t="s">
        <v>187</v>
      </c>
      <c r="G52" s="29">
        <v>20743.91</v>
      </c>
      <c r="H52" s="35">
        <v>24</v>
      </c>
      <c r="I52" s="35">
        <v>10</v>
      </c>
      <c r="J52" s="35">
        <v>12</v>
      </c>
      <c r="K52" s="35">
        <v>25</v>
      </c>
      <c r="L52" s="35">
        <v>25</v>
      </c>
      <c r="M52" s="35">
        <v>0</v>
      </c>
      <c r="N52" s="35">
        <v>104.16666666666667</v>
      </c>
      <c r="O52" s="23">
        <v>21145.85</v>
      </c>
      <c r="P52" s="23">
        <v>21145.85</v>
      </c>
      <c r="Q52" s="29">
        <v>100</v>
      </c>
      <c r="R52" s="23">
        <v>20743.91</v>
      </c>
      <c r="S52" s="29">
        <v>98.099201498166309</v>
      </c>
      <c r="T52" s="23">
        <v>401.93999999999869</v>
      </c>
      <c r="U52" s="29">
        <v>1.9007985018336873</v>
      </c>
      <c r="V52" s="28">
        <v>0</v>
      </c>
      <c r="W52" s="28">
        <v>0</v>
      </c>
      <c r="X52" s="28">
        <v>0</v>
      </c>
      <c r="Y52" s="29">
        <v>0</v>
      </c>
      <c r="Z52" s="29">
        <v>2435.46</v>
      </c>
      <c r="AA52" s="29">
        <v>2837.3999999999987</v>
      </c>
      <c r="AB52" s="29">
        <v>100</v>
      </c>
      <c r="AC52" s="29">
        <v>0</v>
      </c>
      <c r="AD52" s="29">
        <v>0</v>
      </c>
      <c r="AE52" s="29">
        <v>2837.3999999999987</v>
      </c>
      <c r="AF52" s="29">
        <v>100</v>
      </c>
    </row>
    <row r="53" spans="1:32" ht="22.5" customHeight="1" x14ac:dyDescent="0.25">
      <c r="A53" s="18">
        <v>47</v>
      </c>
      <c r="B53" s="25" t="s">
        <v>244</v>
      </c>
      <c r="C53" s="25"/>
      <c r="D53" s="20" t="s">
        <v>73</v>
      </c>
      <c r="E53" s="18" t="s">
        <v>125</v>
      </c>
      <c r="F53" s="18" t="s">
        <v>188</v>
      </c>
      <c r="G53" s="29">
        <v>14149.42</v>
      </c>
      <c r="H53" s="35">
        <v>16</v>
      </c>
      <c r="I53" s="35">
        <v>0</v>
      </c>
      <c r="J53" s="35">
        <v>16</v>
      </c>
      <c r="K53" s="35">
        <v>13</v>
      </c>
      <c r="L53" s="35">
        <v>13</v>
      </c>
      <c r="M53" s="35">
        <v>0</v>
      </c>
      <c r="N53" s="35">
        <v>81.25</v>
      </c>
      <c r="O53" s="23">
        <v>14149.42</v>
      </c>
      <c r="P53" s="23">
        <v>14149.42</v>
      </c>
      <c r="Q53" s="29">
        <v>100</v>
      </c>
      <c r="R53" s="23">
        <v>14149.42</v>
      </c>
      <c r="S53" s="29">
        <v>100</v>
      </c>
      <c r="T53" s="23">
        <v>0</v>
      </c>
      <c r="U53" s="29">
        <v>0</v>
      </c>
      <c r="V53" s="28">
        <v>0</v>
      </c>
      <c r="W53" s="28">
        <v>0</v>
      </c>
      <c r="X53" s="28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</row>
    <row r="54" spans="1:32" ht="22.5" customHeight="1" x14ac:dyDescent="0.25">
      <c r="A54" s="18">
        <v>48</v>
      </c>
      <c r="B54" s="25" t="s">
        <v>244</v>
      </c>
      <c r="C54" s="25"/>
      <c r="D54" s="20" t="s">
        <v>74</v>
      </c>
      <c r="E54" s="18" t="s">
        <v>124</v>
      </c>
      <c r="F54" s="18" t="s">
        <v>189</v>
      </c>
      <c r="G54" s="29">
        <v>19513.129999999997</v>
      </c>
      <c r="H54" s="35">
        <v>15</v>
      </c>
      <c r="I54" s="35">
        <v>2</v>
      </c>
      <c r="J54" s="35">
        <v>12</v>
      </c>
      <c r="K54" s="35">
        <v>11</v>
      </c>
      <c r="L54" s="35">
        <v>11</v>
      </c>
      <c r="M54" s="35">
        <v>0</v>
      </c>
      <c r="N54" s="35">
        <v>73.333333333333329</v>
      </c>
      <c r="O54" s="23">
        <v>19513.129999999997</v>
      </c>
      <c r="P54" s="23">
        <v>19513.129999999997</v>
      </c>
      <c r="Q54" s="29">
        <v>100</v>
      </c>
      <c r="R54" s="23">
        <v>19513.129999999997</v>
      </c>
      <c r="S54" s="29">
        <v>100</v>
      </c>
      <c r="T54" s="23">
        <v>0</v>
      </c>
      <c r="U54" s="29">
        <v>0</v>
      </c>
      <c r="V54" s="28">
        <v>0</v>
      </c>
      <c r="W54" s="28">
        <v>0</v>
      </c>
      <c r="X54" s="28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</row>
    <row r="55" spans="1:32" ht="22.5" customHeight="1" x14ac:dyDescent="0.25">
      <c r="A55" s="18">
        <v>49</v>
      </c>
      <c r="B55" s="25" t="s">
        <v>244</v>
      </c>
      <c r="C55" s="25"/>
      <c r="D55" s="20" t="s">
        <v>75</v>
      </c>
      <c r="E55" s="18" t="s">
        <v>125</v>
      </c>
      <c r="F55" s="18" t="s">
        <v>190</v>
      </c>
      <c r="G55" s="29">
        <v>7872.8899999999994</v>
      </c>
      <c r="H55" s="35">
        <v>18</v>
      </c>
      <c r="I55" s="35">
        <v>5</v>
      </c>
      <c r="J55" s="35">
        <v>13</v>
      </c>
      <c r="K55" s="35">
        <v>14</v>
      </c>
      <c r="L55" s="35">
        <v>14</v>
      </c>
      <c r="M55" s="35">
        <v>0</v>
      </c>
      <c r="N55" s="35">
        <v>77.777777777777786</v>
      </c>
      <c r="O55" s="23">
        <v>7872.8899999999994</v>
      </c>
      <c r="P55" s="23">
        <v>7872.8899999999994</v>
      </c>
      <c r="Q55" s="29">
        <v>100</v>
      </c>
      <c r="R55" s="23">
        <v>7872.8899999999994</v>
      </c>
      <c r="S55" s="29">
        <v>100</v>
      </c>
      <c r="T55" s="23">
        <v>0</v>
      </c>
      <c r="U55" s="29">
        <v>0</v>
      </c>
      <c r="V55" s="28">
        <v>0</v>
      </c>
      <c r="W55" s="28">
        <v>0</v>
      </c>
      <c r="X55" s="28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</row>
    <row r="56" spans="1:32" ht="22.5" customHeight="1" x14ac:dyDescent="0.25">
      <c r="A56" s="18">
        <v>50</v>
      </c>
      <c r="B56" s="25" t="s">
        <v>244</v>
      </c>
      <c r="C56" s="25"/>
      <c r="D56" s="20" t="s">
        <v>76</v>
      </c>
      <c r="E56" s="18" t="s">
        <v>135</v>
      </c>
      <c r="F56" s="18" t="s">
        <v>191</v>
      </c>
      <c r="G56" s="29">
        <v>901.85</v>
      </c>
      <c r="H56" s="35">
        <v>9</v>
      </c>
      <c r="I56" s="35">
        <v>3</v>
      </c>
      <c r="J56" s="35">
        <v>5</v>
      </c>
      <c r="K56" s="35">
        <v>2</v>
      </c>
      <c r="L56" s="35">
        <v>2</v>
      </c>
      <c r="M56" s="35">
        <v>0</v>
      </c>
      <c r="N56" s="35">
        <v>22.222222222222221</v>
      </c>
      <c r="O56" s="23">
        <v>901.85</v>
      </c>
      <c r="P56" s="23">
        <v>901.85</v>
      </c>
      <c r="Q56" s="29">
        <v>100</v>
      </c>
      <c r="R56" s="23">
        <v>901.85</v>
      </c>
      <c r="S56" s="29">
        <v>100</v>
      </c>
      <c r="T56" s="23">
        <v>0</v>
      </c>
      <c r="U56" s="29">
        <v>0</v>
      </c>
      <c r="V56" s="28">
        <v>0</v>
      </c>
      <c r="W56" s="28">
        <v>0</v>
      </c>
      <c r="X56" s="28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</row>
    <row r="57" spans="1:32" ht="22.5" customHeight="1" x14ac:dyDescent="0.25">
      <c r="A57" s="18">
        <v>51</v>
      </c>
      <c r="B57" s="25" t="s">
        <v>244</v>
      </c>
      <c r="C57" s="25"/>
      <c r="D57" s="20" t="s">
        <v>77</v>
      </c>
      <c r="E57" s="18" t="s">
        <v>136</v>
      </c>
      <c r="F57" s="18" t="s">
        <v>192</v>
      </c>
      <c r="G57" s="29">
        <v>22560.63</v>
      </c>
      <c r="H57" s="35">
        <v>17</v>
      </c>
      <c r="I57" s="35">
        <v>1</v>
      </c>
      <c r="J57" s="35">
        <v>16</v>
      </c>
      <c r="K57" s="35">
        <v>15</v>
      </c>
      <c r="L57" s="35">
        <v>15</v>
      </c>
      <c r="M57" s="35">
        <v>0</v>
      </c>
      <c r="N57" s="35">
        <v>88.235294117647058</v>
      </c>
      <c r="O57" s="23">
        <v>22560.63</v>
      </c>
      <c r="P57" s="23">
        <v>22560.63</v>
      </c>
      <c r="Q57" s="29">
        <v>100</v>
      </c>
      <c r="R57" s="23">
        <v>22560.63</v>
      </c>
      <c r="S57" s="29">
        <v>100</v>
      </c>
      <c r="T57" s="23">
        <v>0</v>
      </c>
      <c r="U57" s="29">
        <v>0</v>
      </c>
      <c r="V57" s="28">
        <v>0</v>
      </c>
      <c r="W57" s="28">
        <v>0</v>
      </c>
      <c r="X57" s="28">
        <v>0</v>
      </c>
      <c r="Y57" s="29">
        <v>0</v>
      </c>
      <c r="Z57" s="29">
        <v>2572.42</v>
      </c>
      <c r="AA57" s="29">
        <v>2572.42</v>
      </c>
      <c r="AB57" s="29">
        <v>100</v>
      </c>
      <c r="AC57" s="29">
        <v>2572.42</v>
      </c>
      <c r="AD57" s="29">
        <v>100</v>
      </c>
      <c r="AE57" s="29">
        <v>0</v>
      </c>
      <c r="AF57" s="29">
        <v>0</v>
      </c>
    </row>
    <row r="58" spans="1:32" ht="22.5" customHeight="1" x14ac:dyDescent="0.25">
      <c r="A58" s="18">
        <v>52</v>
      </c>
      <c r="B58" s="25" t="s">
        <v>244</v>
      </c>
      <c r="C58" s="25"/>
      <c r="D58" s="20" t="s">
        <v>78</v>
      </c>
      <c r="E58" s="18" t="s">
        <v>124</v>
      </c>
      <c r="F58" s="18" t="s">
        <v>193</v>
      </c>
      <c r="G58" s="29">
        <v>5829.1</v>
      </c>
      <c r="H58" s="35">
        <v>9</v>
      </c>
      <c r="I58" s="35">
        <v>3</v>
      </c>
      <c r="J58" s="35">
        <v>6</v>
      </c>
      <c r="K58" s="35">
        <v>8</v>
      </c>
      <c r="L58" s="35">
        <v>8</v>
      </c>
      <c r="M58" s="35">
        <v>0</v>
      </c>
      <c r="N58" s="35">
        <v>88.888888888888886</v>
      </c>
      <c r="O58" s="23">
        <v>5829.1</v>
      </c>
      <c r="P58" s="23">
        <v>5829.1</v>
      </c>
      <c r="Q58" s="29">
        <v>100</v>
      </c>
      <c r="R58" s="23">
        <v>5829.1</v>
      </c>
      <c r="S58" s="29">
        <v>100</v>
      </c>
      <c r="T58" s="23">
        <v>0</v>
      </c>
      <c r="U58" s="29">
        <v>0</v>
      </c>
      <c r="V58" s="28">
        <v>0</v>
      </c>
      <c r="W58" s="28">
        <v>0</v>
      </c>
      <c r="X58" s="28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</row>
    <row r="59" spans="1:32" ht="22.5" customHeight="1" x14ac:dyDescent="0.25">
      <c r="A59" s="18">
        <v>53</v>
      </c>
      <c r="B59" s="25" t="s">
        <v>244</v>
      </c>
      <c r="C59" s="25"/>
      <c r="D59" s="20" t="s">
        <v>79</v>
      </c>
      <c r="E59" s="18" t="s">
        <v>137</v>
      </c>
      <c r="F59" s="18" t="s">
        <v>194</v>
      </c>
      <c r="G59" s="29">
        <v>20164.23</v>
      </c>
      <c r="H59" s="35">
        <v>19</v>
      </c>
      <c r="I59" s="35">
        <v>5</v>
      </c>
      <c r="J59" s="35">
        <v>14</v>
      </c>
      <c r="K59" s="35">
        <v>16</v>
      </c>
      <c r="L59" s="35">
        <v>16</v>
      </c>
      <c r="M59" s="35">
        <v>0</v>
      </c>
      <c r="N59" s="35">
        <v>84.210526315789465</v>
      </c>
      <c r="O59" s="23">
        <v>20164.23</v>
      </c>
      <c r="P59" s="23">
        <v>20164.23</v>
      </c>
      <c r="Q59" s="29">
        <v>100</v>
      </c>
      <c r="R59" s="23">
        <v>19473.62</v>
      </c>
      <c r="S59" s="29">
        <v>96.575073781642047</v>
      </c>
      <c r="T59" s="23">
        <v>690.61000000000058</v>
      </c>
      <c r="U59" s="29">
        <v>3.4249262183579563</v>
      </c>
      <c r="V59" s="28">
        <v>0</v>
      </c>
      <c r="W59" s="28">
        <v>0</v>
      </c>
      <c r="X59" s="28">
        <v>0</v>
      </c>
      <c r="Y59" s="29">
        <v>0</v>
      </c>
      <c r="Z59" s="29">
        <v>0</v>
      </c>
      <c r="AA59" s="29">
        <v>690.61000000000058</v>
      </c>
      <c r="AB59" s="29">
        <v>100</v>
      </c>
      <c r="AC59" s="29">
        <v>690.61</v>
      </c>
      <c r="AD59" s="29">
        <v>99.999999999999929</v>
      </c>
      <c r="AE59" s="29">
        <v>0</v>
      </c>
      <c r="AF59" s="29">
        <v>0</v>
      </c>
    </row>
    <row r="60" spans="1:32" ht="22.5" customHeight="1" x14ac:dyDescent="0.25">
      <c r="A60" s="18">
        <v>54</v>
      </c>
      <c r="B60" s="25" t="s">
        <v>244</v>
      </c>
      <c r="C60" s="25"/>
      <c r="D60" s="20" t="s">
        <v>80</v>
      </c>
      <c r="E60" s="18" t="s">
        <v>124</v>
      </c>
      <c r="F60" s="18" t="s">
        <v>195</v>
      </c>
      <c r="G60" s="29">
        <v>21266.880000000001</v>
      </c>
      <c r="H60" s="35">
        <v>16</v>
      </c>
      <c r="I60" s="35">
        <v>3</v>
      </c>
      <c r="J60" s="35">
        <v>12</v>
      </c>
      <c r="K60" s="35">
        <v>16</v>
      </c>
      <c r="L60" s="35">
        <v>16</v>
      </c>
      <c r="M60" s="35">
        <v>0</v>
      </c>
      <c r="N60" s="35">
        <v>100</v>
      </c>
      <c r="O60" s="23">
        <v>22001.93</v>
      </c>
      <c r="P60" s="23">
        <v>22001.93</v>
      </c>
      <c r="Q60" s="29">
        <v>100</v>
      </c>
      <c r="R60" s="23">
        <v>21266.880000000001</v>
      </c>
      <c r="S60" s="29">
        <v>96.659156719433241</v>
      </c>
      <c r="T60" s="23">
        <v>735.04999999999927</v>
      </c>
      <c r="U60" s="29">
        <v>3.3408432805667472</v>
      </c>
      <c r="V60" s="28">
        <v>0</v>
      </c>
      <c r="W60" s="28">
        <v>0</v>
      </c>
      <c r="X60" s="28">
        <v>0</v>
      </c>
      <c r="Y60" s="29">
        <v>0</v>
      </c>
      <c r="Z60" s="29">
        <v>8701.2800000000007</v>
      </c>
      <c r="AA60" s="29">
        <v>9436.33</v>
      </c>
      <c r="AB60" s="29">
        <v>100</v>
      </c>
      <c r="AC60" s="29">
        <v>5286.54</v>
      </c>
      <c r="AD60" s="29">
        <v>56.023263281381638</v>
      </c>
      <c r="AE60" s="29">
        <v>4149.79</v>
      </c>
      <c r="AF60" s="29">
        <v>43.976736718618362</v>
      </c>
    </row>
    <row r="61" spans="1:32" ht="22.5" customHeight="1" x14ac:dyDescent="0.25">
      <c r="A61" s="18">
        <v>55</v>
      </c>
      <c r="B61" s="25" t="s">
        <v>244</v>
      </c>
      <c r="C61" s="25"/>
      <c r="D61" s="20" t="s">
        <v>81</v>
      </c>
      <c r="E61" s="18" t="s">
        <v>130</v>
      </c>
      <c r="F61" s="18" t="s">
        <v>196</v>
      </c>
      <c r="G61" s="29">
        <v>13311.29</v>
      </c>
      <c r="H61" s="35">
        <v>16</v>
      </c>
      <c r="I61" s="35">
        <v>0</v>
      </c>
      <c r="J61" s="35">
        <v>16</v>
      </c>
      <c r="K61" s="35">
        <v>14</v>
      </c>
      <c r="L61" s="35">
        <v>14</v>
      </c>
      <c r="M61" s="35">
        <v>0</v>
      </c>
      <c r="N61" s="35">
        <v>87.5</v>
      </c>
      <c r="O61" s="23">
        <v>13311.29</v>
      </c>
      <c r="P61" s="23">
        <v>13311.29</v>
      </c>
      <c r="Q61" s="29">
        <v>100</v>
      </c>
      <c r="R61" s="23">
        <v>11290.26</v>
      </c>
      <c r="S61" s="29">
        <v>84.817173992903761</v>
      </c>
      <c r="T61" s="23">
        <v>2021.0300000000007</v>
      </c>
      <c r="U61" s="29">
        <v>15.182826007096237</v>
      </c>
      <c r="V61" s="28">
        <v>0</v>
      </c>
      <c r="W61" s="28">
        <v>0</v>
      </c>
      <c r="X61" s="28">
        <v>0</v>
      </c>
      <c r="Y61" s="29">
        <v>0</v>
      </c>
      <c r="Z61" s="29">
        <v>0</v>
      </c>
      <c r="AA61" s="29">
        <v>2021.0300000000007</v>
      </c>
      <c r="AB61" s="29">
        <v>100</v>
      </c>
      <c r="AC61" s="29">
        <v>2021.03</v>
      </c>
      <c r="AD61" s="29">
        <v>99.999999999999972</v>
      </c>
      <c r="AE61" s="29">
        <v>0</v>
      </c>
      <c r="AF61" s="29">
        <v>0</v>
      </c>
    </row>
    <row r="62" spans="1:32" ht="22.5" customHeight="1" x14ac:dyDescent="0.25">
      <c r="A62" s="18">
        <v>56</v>
      </c>
      <c r="B62" s="25" t="s">
        <v>244</v>
      </c>
      <c r="C62" s="25"/>
      <c r="D62" s="20" t="s">
        <v>82</v>
      </c>
      <c r="E62" s="18" t="s">
        <v>124</v>
      </c>
      <c r="F62" s="18" t="s">
        <v>197</v>
      </c>
      <c r="G62" s="29">
        <v>4865.3099999999995</v>
      </c>
      <c r="H62" s="35">
        <v>5</v>
      </c>
      <c r="I62" s="35">
        <v>0</v>
      </c>
      <c r="J62" s="35">
        <v>5</v>
      </c>
      <c r="K62" s="35">
        <v>5</v>
      </c>
      <c r="L62" s="35">
        <v>5</v>
      </c>
      <c r="M62" s="35">
        <v>0</v>
      </c>
      <c r="N62" s="35">
        <v>100</v>
      </c>
      <c r="O62" s="23">
        <v>6508.0399999999991</v>
      </c>
      <c r="P62" s="23">
        <v>6508.0399999999991</v>
      </c>
      <c r="Q62" s="29">
        <v>100</v>
      </c>
      <c r="R62" s="23">
        <v>4865.3099999999995</v>
      </c>
      <c r="S62" s="29">
        <v>74.758452621680263</v>
      </c>
      <c r="T62" s="23">
        <v>1642.7299999999996</v>
      </c>
      <c r="U62" s="29">
        <v>25.241547378319733</v>
      </c>
      <c r="V62" s="28">
        <v>0</v>
      </c>
      <c r="W62" s="28">
        <v>0</v>
      </c>
      <c r="X62" s="28">
        <v>0</v>
      </c>
      <c r="Y62" s="29">
        <v>0</v>
      </c>
      <c r="Z62" s="29">
        <v>0</v>
      </c>
      <c r="AA62" s="29">
        <v>1642.7299999999996</v>
      </c>
      <c r="AB62" s="29">
        <v>100</v>
      </c>
      <c r="AC62" s="29">
        <v>0</v>
      </c>
      <c r="AD62" s="29">
        <v>0</v>
      </c>
      <c r="AE62" s="29">
        <v>1642.7299999999996</v>
      </c>
      <c r="AF62" s="29">
        <v>100</v>
      </c>
    </row>
    <row r="63" spans="1:32" ht="22.5" customHeight="1" x14ac:dyDescent="0.25">
      <c r="A63" s="18">
        <v>57</v>
      </c>
      <c r="B63" s="25" t="s">
        <v>244</v>
      </c>
      <c r="C63" s="25"/>
      <c r="D63" s="20" t="s">
        <v>83</v>
      </c>
      <c r="E63" s="18" t="s">
        <v>124</v>
      </c>
      <c r="F63" s="18" t="s">
        <v>198</v>
      </c>
      <c r="G63" s="29">
        <v>15259.9</v>
      </c>
      <c r="H63" s="35">
        <v>14</v>
      </c>
      <c r="I63" s="35">
        <v>1</v>
      </c>
      <c r="J63" s="35">
        <v>12</v>
      </c>
      <c r="K63" s="35">
        <v>13</v>
      </c>
      <c r="L63" s="35">
        <v>13</v>
      </c>
      <c r="M63" s="35">
        <v>0</v>
      </c>
      <c r="N63" s="35">
        <v>92.857142857142861</v>
      </c>
      <c r="O63" s="23">
        <v>15259.9</v>
      </c>
      <c r="P63" s="23">
        <v>15259.9</v>
      </c>
      <c r="Q63" s="29">
        <v>100</v>
      </c>
      <c r="R63" s="23">
        <v>15259.900000000001</v>
      </c>
      <c r="S63" s="29">
        <v>100.00000000000003</v>
      </c>
      <c r="T63" s="23">
        <v>0</v>
      </c>
      <c r="U63" s="29">
        <v>0</v>
      </c>
      <c r="V63" s="28">
        <v>0</v>
      </c>
      <c r="W63" s="28">
        <v>0</v>
      </c>
      <c r="X63" s="28">
        <v>0</v>
      </c>
      <c r="Y63" s="29">
        <v>0</v>
      </c>
      <c r="Z63" s="29">
        <v>715.58</v>
      </c>
      <c r="AA63" s="29">
        <v>715.58</v>
      </c>
      <c r="AB63" s="29">
        <v>100</v>
      </c>
      <c r="AC63" s="29">
        <v>0</v>
      </c>
      <c r="AD63" s="29">
        <v>0</v>
      </c>
      <c r="AE63" s="29">
        <v>715.58</v>
      </c>
      <c r="AF63" s="29">
        <v>100</v>
      </c>
    </row>
    <row r="64" spans="1:32" ht="22.5" customHeight="1" x14ac:dyDescent="0.25">
      <c r="A64" s="18">
        <v>58</v>
      </c>
      <c r="B64" s="25" t="s">
        <v>244</v>
      </c>
      <c r="C64" s="25"/>
      <c r="D64" s="20" t="s">
        <v>84</v>
      </c>
      <c r="E64" s="18" t="s">
        <v>125</v>
      </c>
      <c r="F64" s="18" t="s">
        <v>199</v>
      </c>
      <c r="G64" s="29">
        <v>9876.69</v>
      </c>
      <c r="H64" s="35">
        <v>15</v>
      </c>
      <c r="I64" s="35">
        <v>4</v>
      </c>
      <c r="J64" s="35">
        <v>10</v>
      </c>
      <c r="K64" s="35">
        <v>15</v>
      </c>
      <c r="L64" s="35">
        <v>15</v>
      </c>
      <c r="M64" s="35">
        <v>0</v>
      </c>
      <c r="N64" s="35">
        <v>100</v>
      </c>
      <c r="O64" s="23">
        <v>9876.69</v>
      </c>
      <c r="P64" s="23">
        <v>9876.69</v>
      </c>
      <c r="Q64" s="29">
        <v>100</v>
      </c>
      <c r="R64" s="23">
        <v>9876.69</v>
      </c>
      <c r="S64" s="29">
        <v>100</v>
      </c>
      <c r="T64" s="23">
        <v>0</v>
      </c>
      <c r="U64" s="29">
        <v>0</v>
      </c>
      <c r="V64" s="28">
        <v>0</v>
      </c>
      <c r="W64" s="28">
        <v>0</v>
      </c>
      <c r="X64" s="28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</row>
    <row r="65" spans="1:32" ht="22.5" customHeight="1" x14ac:dyDescent="0.25">
      <c r="A65" s="18">
        <v>59</v>
      </c>
      <c r="B65" s="25" t="s">
        <v>244</v>
      </c>
      <c r="C65" s="25"/>
      <c r="D65" s="20" t="s">
        <v>85</v>
      </c>
      <c r="E65" s="18" t="s">
        <v>124</v>
      </c>
      <c r="F65" s="18" t="s">
        <v>200</v>
      </c>
      <c r="G65" s="29">
        <v>29474.7</v>
      </c>
      <c r="H65" s="35">
        <v>30</v>
      </c>
      <c r="I65" s="35">
        <v>11</v>
      </c>
      <c r="J65" s="35">
        <v>17</v>
      </c>
      <c r="K65" s="35">
        <v>25</v>
      </c>
      <c r="L65" s="35">
        <v>25</v>
      </c>
      <c r="M65" s="35">
        <v>0</v>
      </c>
      <c r="N65" s="35">
        <v>83.333333333333343</v>
      </c>
      <c r="O65" s="23">
        <v>29474.7</v>
      </c>
      <c r="P65" s="23">
        <v>29474.7</v>
      </c>
      <c r="Q65" s="29">
        <v>100</v>
      </c>
      <c r="R65" s="23">
        <v>25978.489999999998</v>
      </c>
      <c r="S65" s="29">
        <v>88.138267734701287</v>
      </c>
      <c r="T65" s="23">
        <v>3496.2100000000028</v>
      </c>
      <c r="U65" s="29">
        <v>11.861732265298723</v>
      </c>
      <c r="V65" s="28">
        <v>0</v>
      </c>
      <c r="W65" s="28">
        <v>0</v>
      </c>
      <c r="X65" s="28">
        <v>0</v>
      </c>
      <c r="Y65" s="29">
        <v>0</v>
      </c>
      <c r="Z65" s="29">
        <v>8174.92</v>
      </c>
      <c r="AA65" s="29">
        <v>11671.130000000003</v>
      </c>
      <c r="AB65" s="29">
        <v>100</v>
      </c>
      <c r="AC65" s="29">
        <v>3496.21</v>
      </c>
      <c r="AD65" s="29">
        <v>29.956053955358215</v>
      </c>
      <c r="AE65" s="29">
        <v>8174.9200000000028</v>
      </c>
      <c r="AF65" s="29">
        <v>70.043946044641785</v>
      </c>
    </row>
    <row r="66" spans="1:32" ht="22.5" customHeight="1" x14ac:dyDescent="0.25">
      <c r="A66" s="18">
        <v>60</v>
      </c>
      <c r="B66" s="25" t="s">
        <v>244</v>
      </c>
      <c r="C66" s="25"/>
      <c r="D66" s="20" t="s">
        <v>86</v>
      </c>
      <c r="E66" s="18" t="s">
        <v>138</v>
      </c>
      <c r="F66" s="18" t="s">
        <v>201</v>
      </c>
      <c r="G66" s="29">
        <v>31860.29</v>
      </c>
      <c r="H66" s="35">
        <v>22</v>
      </c>
      <c r="I66" s="35">
        <v>8</v>
      </c>
      <c r="J66" s="35">
        <v>14</v>
      </c>
      <c r="K66" s="35">
        <v>23</v>
      </c>
      <c r="L66" s="35">
        <v>23</v>
      </c>
      <c r="M66" s="35">
        <v>0</v>
      </c>
      <c r="N66" s="35">
        <v>104.54545454545455</v>
      </c>
      <c r="O66" s="23">
        <v>31860.29</v>
      </c>
      <c r="P66" s="23">
        <v>31860.29</v>
      </c>
      <c r="Q66" s="29">
        <v>100</v>
      </c>
      <c r="R66" s="23">
        <v>31860.29</v>
      </c>
      <c r="S66" s="29">
        <v>100</v>
      </c>
      <c r="T66" s="23">
        <v>0</v>
      </c>
      <c r="U66" s="29">
        <v>0</v>
      </c>
      <c r="V66" s="28">
        <v>0</v>
      </c>
      <c r="W66" s="28">
        <v>0</v>
      </c>
      <c r="X66" s="28">
        <v>0</v>
      </c>
      <c r="Y66" s="29">
        <v>0</v>
      </c>
      <c r="Z66" s="29">
        <v>2448.9699999999998</v>
      </c>
      <c r="AA66" s="29">
        <v>2448.9699999999998</v>
      </c>
      <c r="AB66" s="29">
        <v>100</v>
      </c>
      <c r="AC66" s="29">
        <v>2448.9699999999998</v>
      </c>
      <c r="AD66" s="29">
        <v>100</v>
      </c>
      <c r="AE66" s="29">
        <v>0</v>
      </c>
      <c r="AF66" s="29">
        <v>0</v>
      </c>
    </row>
    <row r="67" spans="1:32" ht="22.5" customHeight="1" x14ac:dyDescent="0.25">
      <c r="A67" s="18">
        <v>61</v>
      </c>
      <c r="B67" s="25" t="s">
        <v>244</v>
      </c>
      <c r="C67" s="25"/>
      <c r="D67" s="20" t="s">
        <v>87</v>
      </c>
      <c r="E67" s="18" t="s">
        <v>135</v>
      </c>
      <c r="F67" s="18" t="s">
        <v>202</v>
      </c>
      <c r="G67" s="29">
        <v>7417.12</v>
      </c>
      <c r="H67" s="35">
        <v>9</v>
      </c>
      <c r="I67" s="35">
        <v>2</v>
      </c>
      <c r="J67" s="35">
        <v>6</v>
      </c>
      <c r="K67" s="35">
        <v>9</v>
      </c>
      <c r="L67" s="35">
        <v>9</v>
      </c>
      <c r="M67" s="35">
        <v>0</v>
      </c>
      <c r="N67" s="35">
        <v>100</v>
      </c>
      <c r="O67" s="23">
        <v>7417.12</v>
      </c>
      <c r="P67" s="23">
        <v>7417.12</v>
      </c>
      <c r="Q67" s="29">
        <v>100</v>
      </c>
      <c r="R67" s="23">
        <v>6062.96</v>
      </c>
      <c r="S67" s="29">
        <v>81.742778868347827</v>
      </c>
      <c r="T67" s="23">
        <v>1354.1599999999999</v>
      </c>
      <c r="U67" s="29">
        <v>18.257221131652177</v>
      </c>
      <c r="V67" s="28">
        <v>0</v>
      </c>
      <c r="W67" s="28">
        <v>0</v>
      </c>
      <c r="X67" s="28">
        <v>0</v>
      </c>
      <c r="Y67" s="29">
        <v>0</v>
      </c>
      <c r="Z67" s="29">
        <v>0</v>
      </c>
      <c r="AA67" s="29">
        <v>1354.1599999999999</v>
      </c>
      <c r="AB67" s="29">
        <v>100</v>
      </c>
      <c r="AC67" s="29">
        <v>1345.16</v>
      </c>
      <c r="AD67" s="29">
        <v>99.335381343415861</v>
      </c>
      <c r="AE67" s="29">
        <v>8.9999999999997726</v>
      </c>
      <c r="AF67" s="29">
        <v>0.66461865658413877</v>
      </c>
    </row>
    <row r="68" spans="1:32" ht="22.5" customHeight="1" x14ac:dyDescent="0.25">
      <c r="A68" s="18">
        <v>62</v>
      </c>
      <c r="B68" s="25" t="s">
        <v>244</v>
      </c>
      <c r="C68" s="25"/>
      <c r="D68" s="20" t="s">
        <v>88</v>
      </c>
      <c r="E68" s="18" t="s">
        <v>120</v>
      </c>
      <c r="F68" s="18" t="s">
        <v>203</v>
      </c>
      <c r="G68" s="29">
        <v>24949.09</v>
      </c>
      <c r="H68" s="35">
        <v>21</v>
      </c>
      <c r="I68" s="35">
        <v>4</v>
      </c>
      <c r="J68" s="35">
        <v>15</v>
      </c>
      <c r="K68" s="35">
        <v>15</v>
      </c>
      <c r="L68" s="35">
        <v>15</v>
      </c>
      <c r="M68" s="35">
        <v>0</v>
      </c>
      <c r="N68" s="35">
        <v>71.428571428571431</v>
      </c>
      <c r="O68" s="23">
        <v>24949.09</v>
      </c>
      <c r="P68" s="23">
        <v>24949.09</v>
      </c>
      <c r="Q68" s="29">
        <v>100</v>
      </c>
      <c r="R68" s="23">
        <v>24949.09</v>
      </c>
      <c r="S68" s="29">
        <v>100</v>
      </c>
      <c r="T68" s="23">
        <v>0</v>
      </c>
      <c r="U68" s="29">
        <v>0</v>
      </c>
      <c r="V68" s="28">
        <v>0</v>
      </c>
      <c r="W68" s="28">
        <v>0</v>
      </c>
      <c r="X68" s="28">
        <v>0</v>
      </c>
      <c r="Y68" s="29">
        <v>0</v>
      </c>
      <c r="Z68" s="29">
        <v>911.25</v>
      </c>
      <c r="AA68" s="29">
        <v>911.25</v>
      </c>
      <c r="AB68" s="29">
        <v>100</v>
      </c>
      <c r="AC68" s="29">
        <v>0</v>
      </c>
      <c r="AD68" s="29">
        <v>0</v>
      </c>
      <c r="AE68" s="29">
        <v>911.25</v>
      </c>
      <c r="AF68" s="29">
        <v>100</v>
      </c>
    </row>
    <row r="69" spans="1:32" ht="22.5" customHeight="1" x14ac:dyDescent="0.25">
      <c r="A69" s="18">
        <v>63</v>
      </c>
      <c r="B69" s="25" t="s">
        <v>244</v>
      </c>
      <c r="C69" s="25"/>
      <c r="D69" s="20" t="s">
        <v>89</v>
      </c>
      <c r="E69" s="18" t="s">
        <v>139</v>
      </c>
      <c r="F69" s="18" t="s">
        <v>204</v>
      </c>
      <c r="G69" s="29">
        <v>23737.41</v>
      </c>
      <c r="H69" s="35">
        <v>26</v>
      </c>
      <c r="I69" s="35">
        <v>1</v>
      </c>
      <c r="J69" s="35">
        <v>25</v>
      </c>
      <c r="K69" s="35">
        <v>25</v>
      </c>
      <c r="L69" s="35">
        <v>25</v>
      </c>
      <c r="M69" s="35">
        <v>0</v>
      </c>
      <c r="N69" s="35">
        <v>96.15384615384616</v>
      </c>
      <c r="O69" s="23">
        <v>24297.279999999999</v>
      </c>
      <c r="P69" s="23">
        <v>24297.279999999999</v>
      </c>
      <c r="Q69" s="29">
        <v>100</v>
      </c>
      <c r="R69" s="23">
        <v>23737.410000000003</v>
      </c>
      <c r="S69" s="29">
        <v>97.695750306207131</v>
      </c>
      <c r="T69" s="23">
        <v>559.86999999999534</v>
      </c>
      <c r="U69" s="29">
        <v>2.3042496937928663</v>
      </c>
      <c r="V69" s="28">
        <v>0</v>
      </c>
      <c r="W69" s="28">
        <v>0</v>
      </c>
      <c r="X69" s="28">
        <v>0</v>
      </c>
      <c r="Y69" s="29">
        <v>0</v>
      </c>
      <c r="Z69" s="29">
        <v>2121.7600000000002</v>
      </c>
      <c r="AA69" s="29">
        <v>2681.6299999999956</v>
      </c>
      <c r="AB69" s="29">
        <v>100</v>
      </c>
      <c r="AC69" s="29">
        <v>0</v>
      </c>
      <c r="AD69" s="29">
        <v>0</v>
      </c>
      <c r="AE69" s="29">
        <v>2681.6299999999956</v>
      </c>
      <c r="AF69" s="29">
        <v>100</v>
      </c>
    </row>
    <row r="70" spans="1:32" ht="22.5" customHeight="1" x14ac:dyDescent="0.25">
      <c r="A70" s="18">
        <v>64</v>
      </c>
      <c r="B70" s="25" t="s">
        <v>244</v>
      </c>
      <c r="C70" s="25"/>
      <c r="D70" s="20" t="s">
        <v>90</v>
      </c>
      <c r="E70" s="18" t="s">
        <v>140</v>
      </c>
      <c r="F70" s="18" t="s">
        <v>205</v>
      </c>
      <c r="G70" s="29">
        <v>10610.75</v>
      </c>
      <c r="H70" s="35">
        <v>11</v>
      </c>
      <c r="I70" s="35">
        <v>6</v>
      </c>
      <c r="J70" s="35">
        <v>5</v>
      </c>
      <c r="K70" s="35">
        <v>11</v>
      </c>
      <c r="L70" s="35">
        <v>11</v>
      </c>
      <c r="M70" s="35">
        <v>0</v>
      </c>
      <c r="N70" s="35">
        <v>100</v>
      </c>
      <c r="O70" s="23">
        <v>17054.46</v>
      </c>
      <c r="P70" s="23">
        <v>17054.46</v>
      </c>
      <c r="Q70" s="29">
        <v>100</v>
      </c>
      <c r="R70" s="23">
        <v>10610.75</v>
      </c>
      <c r="S70" s="29">
        <v>62.216862920315272</v>
      </c>
      <c r="T70" s="23">
        <v>6443.7099999999991</v>
      </c>
      <c r="U70" s="29">
        <v>37.783137079684728</v>
      </c>
      <c r="V70" s="28">
        <v>0</v>
      </c>
      <c r="W70" s="28">
        <v>0</v>
      </c>
      <c r="X70" s="28">
        <v>0</v>
      </c>
      <c r="Y70" s="29">
        <v>0</v>
      </c>
      <c r="Z70" s="29">
        <v>0</v>
      </c>
      <c r="AA70" s="29">
        <v>6443.7099999999991</v>
      </c>
      <c r="AB70" s="29">
        <v>100</v>
      </c>
      <c r="AC70" s="29">
        <v>0</v>
      </c>
      <c r="AD70" s="29">
        <v>0</v>
      </c>
      <c r="AE70" s="29">
        <v>6443.7099999999991</v>
      </c>
      <c r="AF70" s="29">
        <v>100</v>
      </c>
    </row>
    <row r="71" spans="1:32" ht="22.5" customHeight="1" x14ac:dyDescent="0.25">
      <c r="A71" s="18">
        <v>65</v>
      </c>
      <c r="B71" s="25" t="s">
        <v>244</v>
      </c>
      <c r="C71" s="25"/>
      <c r="D71" s="20" t="s">
        <v>91</v>
      </c>
      <c r="E71" s="18" t="s">
        <v>124</v>
      </c>
      <c r="F71" s="18" t="s">
        <v>206</v>
      </c>
      <c r="G71" s="29">
        <v>10032.36</v>
      </c>
      <c r="H71" s="35">
        <v>17</v>
      </c>
      <c r="I71" s="35">
        <v>5</v>
      </c>
      <c r="J71" s="35">
        <v>11</v>
      </c>
      <c r="K71" s="35">
        <v>16</v>
      </c>
      <c r="L71" s="35">
        <v>16</v>
      </c>
      <c r="M71" s="35">
        <v>0</v>
      </c>
      <c r="N71" s="35">
        <v>94.117647058823522</v>
      </c>
      <c r="O71" s="23">
        <v>10032.36</v>
      </c>
      <c r="P71" s="23">
        <v>10032.36</v>
      </c>
      <c r="Q71" s="29">
        <v>100</v>
      </c>
      <c r="R71" s="23">
        <v>9666.9600000000009</v>
      </c>
      <c r="S71" s="29">
        <v>96.35778620384437</v>
      </c>
      <c r="T71" s="23">
        <v>365.39999999999964</v>
      </c>
      <c r="U71" s="29">
        <v>3.6422137961556365</v>
      </c>
      <c r="V71" s="28">
        <v>0</v>
      </c>
      <c r="W71" s="28">
        <v>0</v>
      </c>
      <c r="X71" s="28">
        <v>0</v>
      </c>
      <c r="Y71" s="29">
        <v>0</v>
      </c>
      <c r="Z71" s="29">
        <v>0</v>
      </c>
      <c r="AA71" s="29">
        <v>365.39999999999964</v>
      </c>
      <c r="AB71" s="29">
        <v>100</v>
      </c>
      <c r="AC71" s="29">
        <v>365.4</v>
      </c>
      <c r="AD71" s="29">
        <v>100.00000000000009</v>
      </c>
      <c r="AE71" s="29">
        <v>0</v>
      </c>
      <c r="AF71" s="29">
        <v>0</v>
      </c>
    </row>
    <row r="72" spans="1:32" ht="22.5" customHeight="1" x14ac:dyDescent="0.25">
      <c r="A72" s="18">
        <v>66</v>
      </c>
      <c r="B72" s="25" t="s">
        <v>244</v>
      </c>
      <c r="C72" s="25"/>
      <c r="D72" s="20" t="s">
        <v>92</v>
      </c>
      <c r="E72" s="18" t="s">
        <v>120</v>
      </c>
      <c r="F72" s="18" t="s">
        <v>207</v>
      </c>
      <c r="G72" s="29">
        <v>6852.7199999999993</v>
      </c>
      <c r="H72" s="35">
        <v>8</v>
      </c>
      <c r="I72" s="35">
        <v>1</v>
      </c>
      <c r="J72" s="35">
        <v>6</v>
      </c>
      <c r="K72" s="35">
        <v>7</v>
      </c>
      <c r="L72" s="35">
        <v>7</v>
      </c>
      <c r="M72" s="35">
        <v>0</v>
      </c>
      <c r="N72" s="35">
        <v>87.5</v>
      </c>
      <c r="O72" s="23">
        <v>9317.619999999999</v>
      </c>
      <c r="P72" s="23">
        <v>9317.619999999999</v>
      </c>
      <c r="Q72" s="29">
        <v>100</v>
      </c>
      <c r="R72" s="23">
        <v>6852.7199999999993</v>
      </c>
      <c r="S72" s="29">
        <v>73.545819640637845</v>
      </c>
      <c r="T72" s="23">
        <v>2464.8999999999996</v>
      </c>
      <c r="U72" s="29">
        <v>26.454180359362155</v>
      </c>
      <c r="V72" s="28">
        <v>0</v>
      </c>
      <c r="W72" s="28">
        <v>0</v>
      </c>
      <c r="X72" s="28">
        <v>0</v>
      </c>
      <c r="Y72" s="29">
        <v>0</v>
      </c>
      <c r="Z72" s="29">
        <v>0</v>
      </c>
      <c r="AA72" s="29">
        <v>2464.8999999999996</v>
      </c>
      <c r="AB72" s="29">
        <v>100</v>
      </c>
      <c r="AC72" s="29">
        <v>0</v>
      </c>
      <c r="AD72" s="29">
        <v>0</v>
      </c>
      <c r="AE72" s="29">
        <v>2464.8999999999996</v>
      </c>
      <c r="AF72" s="29">
        <v>100</v>
      </c>
    </row>
    <row r="73" spans="1:32" ht="22.5" customHeight="1" x14ac:dyDescent="0.25">
      <c r="A73" s="18">
        <v>67</v>
      </c>
      <c r="B73" s="25" t="s">
        <v>244</v>
      </c>
      <c r="C73" s="25"/>
      <c r="D73" s="20" t="s">
        <v>93</v>
      </c>
      <c r="E73" s="18" t="s">
        <v>124</v>
      </c>
      <c r="F73" s="18" t="s">
        <v>208</v>
      </c>
      <c r="G73" s="29">
        <v>8861.92</v>
      </c>
      <c r="H73" s="35">
        <v>14</v>
      </c>
      <c r="I73" s="35">
        <v>3</v>
      </c>
      <c r="J73" s="35">
        <v>8</v>
      </c>
      <c r="K73" s="35">
        <v>12</v>
      </c>
      <c r="L73" s="35">
        <v>12</v>
      </c>
      <c r="M73" s="35">
        <v>0</v>
      </c>
      <c r="N73" s="35">
        <v>85.714285714285708</v>
      </c>
      <c r="O73" s="23">
        <v>8861.92</v>
      </c>
      <c r="P73" s="23">
        <v>8861.92</v>
      </c>
      <c r="Q73" s="29">
        <v>100</v>
      </c>
      <c r="R73" s="23">
        <v>8861.92</v>
      </c>
      <c r="S73" s="29">
        <v>100</v>
      </c>
      <c r="T73" s="23">
        <v>0</v>
      </c>
      <c r="U73" s="29">
        <v>0</v>
      </c>
      <c r="V73" s="28">
        <v>0</v>
      </c>
      <c r="W73" s="28">
        <v>0</v>
      </c>
      <c r="X73" s="28">
        <v>0</v>
      </c>
      <c r="Y73" s="29">
        <v>0</v>
      </c>
      <c r="Z73" s="29">
        <v>5087.67</v>
      </c>
      <c r="AA73" s="29">
        <v>5087.67</v>
      </c>
      <c r="AB73" s="29">
        <v>100</v>
      </c>
      <c r="AC73" s="29">
        <v>0</v>
      </c>
      <c r="AD73" s="29">
        <v>0</v>
      </c>
      <c r="AE73" s="29">
        <v>5087.67</v>
      </c>
      <c r="AF73" s="29">
        <v>100</v>
      </c>
    </row>
    <row r="74" spans="1:32" ht="22.5" customHeight="1" x14ac:dyDescent="0.25">
      <c r="A74" s="18">
        <v>68</v>
      </c>
      <c r="B74" s="25" t="s">
        <v>244</v>
      </c>
      <c r="C74" s="25"/>
      <c r="D74" s="20" t="s">
        <v>94</v>
      </c>
      <c r="E74" s="18" t="s">
        <v>124</v>
      </c>
      <c r="F74" s="18" t="s">
        <v>209</v>
      </c>
      <c r="G74" s="29">
        <v>29258.73</v>
      </c>
      <c r="H74" s="35">
        <v>20</v>
      </c>
      <c r="I74" s="35">
        <v>6</v>
      </c>
      <c r="J74" s="35">
        <v>12</v>
      </c>
      <c r="K74" s="35">
        <v>14</v>
      </c>
      <c r="L74" s="35">
        <v>16</v>
      </c>
      <c r="M74" s="35">
        <v>0</v>
      </c>
      <c r="N74" s="35">
        <v>70</v>
      </c>
      <c r="O74" s="23">
        <v>29258.73</v>
      </c>
      <c r="P74" s="23">
        <v>29258.73</v>
      </c>
      <c r="Q74" s="29">
        <v>100</v>
      </c>
      <c r="R74" s="23">
        <v>28120.5</v>
      </c>
      <c r="S74" s="29">
        <v>96.109776466716085</v>
      </c>
      <c r="T74" s="23">
        <v>1138.2299999999996</v>
      </c>
      <c r="U74" s="29">
        <v>3.890223533283911</v>
      </c>
      <c r="V74" s="28">
        <v>0</v>
      </c>
      <c r="W74" s="28">
        <v>0</v>
      </c>
      <c r="X74" s="28">
        <v>0</v>
      </c>
      <c r="Y74" s="29">
        <v>0</v>
      </c>
      <c r="Z74" s="29">
        <v>13998.470000000001</v>
      </c>
      <c r="AA74" s="29">
        <v>15136.7</v>
      </c>
      <c r="AB74" s="29">
        <v>100</v>
      </c>
      <c r="AC74" s="29">
        <v>6874.94</v>
      </c>
      <c r="AD74" s="29">
        <v>45.419014712585962</v>
      </c>
      <c r="AE74" s="29">
        <v>8261.760000000002</v>
      </c>
      <c r="AF74" s="29">
        <v>54.580985287414038</v>
      </c>
    </row>
    <row r="75" spans="1:32" ht="22.5" customHeight="1" x14ac:dyDescent="0.25">
      <c r="A75" s="18">
        <v>69</v>
      </c>
      <c r="B75" s="25" t="s">
        <v>244</v>
      </c>
      <c r="C75" s="25"/>
      <c r="D75" s="20" t="s">
        <v>95</v>
      </c>
      <c r="E75" s="18" t="s">
        <v>123</v>
      </c>
      <c r="F75" s="18" t="s">
        <v>210</v>
      </c>
      <c r="G75" s="29">
        <v>12980.09</v>
      </c>
      <c r="H75" s="35">
        <v>12</v>
      </c>
      <c r="I75" s="35">
        <v>3</v>
      </c>
      <c r="J75" s="35">
        <v>9</v>
      </c>
      <c r="K75" s="35">
        <v>8</v>
      </c>
      <c r="L75" s="35">
        <v>8</v>
      </c>
      <c r="M75" s="35">
        <v>0</v>
      </c>
      <c r="N75" s="35">
        <v>66.666666666666657</v>
      </c>
      <c r="O75" s="23">
        <v>12980.09</v>
      </c>
      <c r="P75" s="23">
        <v>12980.09</v>
      </c>
      <c r="Q75" s="29">
        <v>100</v>
      </c>
      <c r="R75" s="23">
        <v>12980.09</v>
      </c>
      <c r="S75" s="29">
        <v>100</v>
      </c>
      <c r="T75" s="23">
        <v>0</v>
      </c>
      <c r="U75" s="29">
        <v>0</v>
      </c>
      <c r="V75" s="28">
        <v>0</v>
      </c>
      <c r="W75" s="28">
        <v>0</v>
      </c>
      <c r="X75" s="28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</row>
    <row r="76" spans="1:32" ht="22.5" customHeight="1" x14ac:dyDescent="0.25">
      <c r="A76" s="18">
        <v>70</v>
      </c>
      <c r="B76" s="25" t="s">
        <v>244</v>
      </c>
      <c r="C76" s="25"/>
      <c r="D76" s="20" t="s">
        <v>96</v>
      </c>
      <c r="E76" s="18" t="s">
        <v>124</v>
      </c>
      <c r="F76" s="18" t="s">
        <v>211</v>
      </c>
      <c r="G76" s="29">
        <v>2227.91</v>
      </c>
      <c r="H76" s="35">
        <v>1</v>
      </c>
      <c r="I76" s="35">
        <v>0</v>
      </c>
      <c r="J76" s="35">
        <v>1</v>
      </c>
      <c r="K76" s="35">
        <v>1</v>
      </c>
      <c r="L76" s="35">
        <v>1</v>
      </c>
      <c r="M76" s="35">
        <v>0</v>
      </c>
      <c r="N76" s="35">
        <v>100</v>
      </c>
      <c r="O76" s="23">
        <v>2227.91</v>
      </c>
      <c r="P76" s="23">
        <v>2227.91</v>
      </c>
      <c r="Q76" s="29">
        <v>100</v>
      </c>
      <c r="R76" s="23">
        <v>2227.91</v>
      </c>
      <c r="S76" s="29">
        <v>100</v>
      </c>
      <c r="T76" s="23">
        <v>0</v>
      </c>
      <c r="U76" s="29">
        <v>0</v>
      </c>
      <c r="V76" s="28">
        <v>0</v>
      </c>
      <c r="W76" s="28">
        <v>0</v>
      </c>
      <c r="X76" s="28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</row>
    <row r="77" spans="1:32" ht="22.5" customHeight="1" x14ac:dyDescent="0.25">
      <c r="A77" s="18">
        <v>71</v>
      </c>
      <c r="B77" s="25" t="s">
        <v>244</v>
      </c>
      <c r="C77" s="25"/>
      <c r="D77" s="20" t="s">
        <v>118</v>
      </c>
      <c r="E77" s="18" t="s">
        <v>142</v>
      </c>
      <c r="F77" s="18" t="s">
        <v>233</v>
      </c>
      <c r="G77" s="29">
        <v>0</v>
      </c>
      <c r="H77" s="35">
        <v>1</v>
      </c>
      <c r="I77" s="35">
        <v>1</v>
      </c>
      <c r="J77" s="35">
        <v>0</v>
      </c>
      <c r="K77" s="35">
        <v>1</v>
      </c>
      <c r="L77" s="35">
        <v>1</v>
      </c>
      <c r="M77" s="35">
        <v>0</v>
      </c>
      <c r="N77" s="35">
        <v>100</v>
      </c>
      <c r="O77" s="23">
        <v>91.35</v>
      </c>
      <c r="P77" s="23">
        <v>91.35</v>
      </c>
      <c r="Q77" s="29">
        <v>100</v>
      </c>
      <c r="R77" s="23">
        <v>0</v>
      </c>
      <c r="S77" s="29">
        <v>0</v>
      </c>
      <c r="T77" s="23">
        <v>91.35</v>
      </c>
      <c r="U77" s="29">
        <v>100</v>
      </c>
      <c r="V77" s="28">
        <v>0</v>
      </c>
      <c r="W77" s="28">
        <v>0</v>
      </c>
      <c r="X77" s="28">
        <v>0</v>
      </c>
      <c r="Y77" s="29">
        <v>0</v>
      </c>
      <c r="Z77" s="29">
        <v>0</v>
      </c>
      <c r="AA77" s="29">
        <v>91.35</v>
      </c>
      <c r="AB77" s="29">
        <v>100</v>
      </c>
      <c r="AC77" s="29">
        <v>0</v>
      </c>
      <c r="AD77" s="29">
        <v>0</v>
      </c>
      <c r="AE77" s="29">
        <v>91.35</v>
      </c>
      <c r="AF77" s="29">
        <v>100</v>
      </c>
    </row>
    <row r="78" spans="1:32" ht="22.5" customHeight="1" x14ac:dyDescent="0.25">
      <c r="A78" s="18">
        <v>72</v>
      </c>
      <c r="B78" s="25" t="s">
        <v>244</v>
      </c>
      <c r="C78" s="25"/>
      <c r="D78" s="20" t="s">
        <v>117</v>
      </c>
      <c r="E78" s="18" t="s">
        <v>130</v>
      </c>
      <c r="F78" s="18" t="s">
        <v>232</v>
      </c>
      <c r="G78" s="29">
        <v>0</v>
      </c>
      <c r="H78" s="35">
        <v>3</v>
      </c>
      <c r="I78" s="35">
        <v>1</v>
      </c>
      <c r="J78" s="35">
        <v>2</v>
      </c>
      <c r="K78" s="35">
        <v>0</v>
      </c>
      <c r="L78" s="35">
        <v>2</v>
      </c>
      <c r="M78" s="35">
        <v>0</v>
      </c>
      <c r="N78" s="35">
        <v>0</v>
      </c>
      <c r="O78" s="23">
        <v>0</v>
      </c>
      <c r="P78" s="23">
        <v>0</v>
      </c>
      <c r="Q78" s="29">
        <v>0</v>
      </c>
      <c r="R78" s="23">
        <v>0</v>
      </c>
      <c r="S78" s="29">
        <v>0</v>
      </c>
      <c r="T78" s="23">
        <v>0</v>
      </c>
      <c r="U78" s="29">
        <v>0</v>
      </c>
      <c r="V78" s="28">
        <v>0</v>
      </c>
      <c r="W78" s="28">
        <v>0</v>
      </c>
      <c r="X78" s="28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0</v>
      </c>
      <c r="AF78" s="29">
        <v>0</v>
      </c>
    </row>
    <row r="79" spans="1:32" ht="22.5" customHeight="1" x14ac:dyDescent="0.25">
      <c r="A79" s="18">
        <v>73</v>
      </c>
      <c r="B79" s="25" t="s">
        <v>244</v>
      </c>
      <c r="C79" s="25"/>
      <c r="D79" s="20" t="s">
        <v>97</v>
      </c>
      <c r="E79" s="18" t="s">
        <v>130</v>
      </c>
      <c r="F79" s="18" t="s">
        <v>212</v>
      </c>
      <c r="G79" s="29">
        <v>11847.22</v>
      </c>
      <c r="H79" s="35">
        <v>10</v>
      </c>
      <c r="I79" s="35">
        <v>2</v>
      </c>
      <c r="J79" s="35">
        <v>7</v>
      </c>
      <c r="K79" s="35">
        <v>9</v>
      </c>
      <c r="L79" s="35">
        <v>9</v>
      </c>
      <c r="M79" s="35">
        <v>0</v>
      </c>
      <c r="N79" s="35">
        <v>90</v>
      </c>
      <c r="O79" s="23">
        <v>11847.22</v>
      </c>
      <c r="P79" s="23">
        <v>11847.22</v>
      </c>
      <c r="Q79" s="29">
        <v>100</v>
      </c>
      <c r="R79" s="23">
        <v>11847.220000000001</v>
      </c>
      <c r="S79" s="29">
        <v>100.00000000000003</v>
      </c>
      <c r="T79" s="23">
        <v>0</v>
      </c>
      <c r="U79" s="29">
        <v>0</v>
      </c>
      <c r="V79" s="28">
        <v>0</v>
      </c>
      <c r="W79" s="28">
        <v>0</v>
      </c>
      <c r="X79" s="28">
        <v>0</v>
      </c>
      <c r="Y79" s="29">
        <v>0</v>
      </c>
      <c r="Z79" s="29">
        <v>1033.78</v>
      </c>
      <c r="AA79" s="29">
        <v>1033.78</v>
      </c>
      <c r="AB79" s="29">
        <v>100</v>
      </c>
      <c r="AC79" s="29">
        <v>0</v>
      </c>
      <c r="AD79" s="29">
        <v>0</v>
      </c>
      <c r="AE79" s="29">
        <v>1033.78</v>
      </c>
      <c r="AF79" s="29">
        <v>100</v>
      </c>
    </row>
    <row r="80" spans="1:32" ht="22.5" customHeight="1" x14ac:dyDescent="0.25">
      <c r="A80" s="18">
        <v>74</v>
      </c>
      <c r="B80" s="25" t="s">
        <v>244</v>
      </c>
      <c r="C80" s="25"/>
      <c r="D80" s="20" t="s">
        <v>98</v>
      </c>
      <c r="E80" s="18" t="s">
        <v>121</v>
      </c>
      <c r="F80" s="18" t="s">
        <v>213</v>
      </c>
      <c r="G80" s="29">
        <v>5134.43</v>
      </c>
      <c r="H80" s="35">
        <v>6</v>
      </c>
      <c r="I80" s="35">
        <v>1</v>
      </c>
      <c r="J80" s="35">
        <v>5</v>
      </c>
      <c r="K80" s="35">
        <v>5</v>
      </c>
      <c r="L80" s="35">
        <v>5</v>
      </c>
      <c r="M80" s="35">
        <v>0</v>
      </c>
      <c r="N80" s="35">
        <v>83.333333333333343</v>
      </c>
      <c r="O80" s="23">
        <v>5134.43</v>
      </c>
      <c r="P80" s="23">
        <v>5134.43</v>
      </c>
      <c r="Q80" s="29">
        <v>100</v>
      </c>
      <c r="R80" s="23">
        <v>3195.79</v>
      </c>
      <c r="S80" s="29">
        <v>62.242352120878067</v>
      </c>
      <c r="T80" s="23">
        <v>1938.6400000000003</v>
      </c>
      <c r="U80" s="29">
        <v>37.757647879121933</v>
      </c>
      <c r="V80" s="28">
        <v>0</v>
      </c>
      <c r="W80" s="28">
        <v>0</v>
      </c>
      <c r="X80" s="28">
        <v>0</v>
      </c>
      <c r="Y80" s="29">
        <v>0</v>
      </c>
      <c r="Z80" s="29">
        <v>0</v>
      </c>
      <c r="AA80" s="29">
        <v>1938.6400000000003</v>
      </c>
      <c r="AB80" s="29">
        <v>100</v>
      </c>
      <c r="AC80" s="29">
        <v>1938.64</v>
      </c>
      <c r="AD80" s="29">
        <v>99.999999999999986</v>
      </c>
      <c r="AE80" s="29">
        <v>0</v>
      </c>
      <c r="AF80" s="29">
        <v>0</v>
      </c>
    </row>
    <row r="81" spans="1:32" ht="22.5" customHeight="1" x14ac:dyDescent="0.25">
      <c r="A81" s="18">
        <v>75</v>
      </c>
      <c r="B81" s="25" t="s">
        <v>244</v>
      </c>
      <c r="C81" s="25"/>
      <c r="D81" s="22" t="s">
        <v>119</v>
      </c>
      <c r="E81" s="18" t="s">
        <v>140</v>
      </c>
      <c r="F81" s="18" t="s">
        <v>234</v>
      </c>
      <c r="G81" s="29">
        <v>0</v>
      </c>
      <c r="H81" s="35">
        <v>1</v>
      </c>
      <c r="I81" s="35">
        <v>0</v>
      </c>
      <c r="J81" s="35">
        <v>1</v>
      </c>
      <c r="K81" s="35">
        <v>0</v>
      </c>
      <c r="L81" s="35">
        <v>0</v>
      </c>
      <c r="M81" s="35">
        <v>0</v>
      </c>
      <c r="N81" s="35">
        <v>0</v>
      </c>
      <c r="O81" s="23">
        <v>0</v>
      </c>
      <c r="P81" s="23">
        <v>0</v>
      </c>
      <c r="Q81" s="29">
        <v>0</v>
      </c>
      <c r="R81" s="23">
        <v>0</v>
      </c>
      <c r="S81" s="29">
        <v>0</v>
      </c>
      <c r="T81" s="23">
        <v>0</v>
      </c>
      <c r="U81" s="29">
        <v>0</v>
      </c>
      <c r="V81" s="28">
        <v>0</v>
      </c>
      <c r="W81" s="28">
        <v>0</v>
      </c>
      <c r="X81" s="28">
        <v>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0</v>
      </c>
      <c r="AE81" s="29">
        <v>0</v>
      </c>
      <c r="AF81" s="29">
        <v>0</v>
      </c>
    </row>
    <row r="82" spans="1:32" ht="22.5" customHeight="1" x14ac:dyDescent="0.25">
      <c r="A82" s="18">
        <v>76</v>
      </c>
      <c r="B82" s="25" t="s">
        <v>244</v>
      </c>
      <c r="C82" s="25"/>
      <c r="D82" s="20" t="s">
        <v>99</v>
      </c>
      <c r="E82" s="18" t="s">
        <v>120</v>
      </c>
      <c r="F82" s="18" t="s">
        <v>214</v>
      </c>
      <c r="G82" s="29">
        <v>8327.77</v>
      </c>
      <c r="H82" s="35">
        <v>11</v>
      </c>
      <c r="I82" s="35">
        <v>3</v>
      </c>
      <c r="J82" s="35">
        <v>8</v>
      </c>
      <c r="K82" s="35">
        <v>11</v>
      </c>
      <c r="L82" s="35">
        <v>11</v>
      </c>
      <c r="M82" s="35">
        <v>0</v>
      </c>
      <c r="N82" s="35">
        <v>100</v>
      </c>
      <c r="O82" s="23">
        <v>12091.150000000001</v>
      </c>
      <c r="P82" s="23">
        <v>12091.150000000001</v>
      </c>
      <c r="Q82" s="29">
        <v>100</v>
      </c>
      <c r="R82" s="23">
        <v>8327.77</v>
      </c>
      <c r="S82" s="29">
        <v>68.874920913229914</v>
      </c>
      <c r="T82" s="23">
        <v>3763.380000000001</v>
      </c>
      <c r="U82" s="29">
        <v>31.125079086770079</v>
      </c>
      <c r="V82" s="28">
        <v>0</v>
      </c>
      <c r="W82" s="28">
        <v>0</v>
      </c>
      <c r="X82" s="28">
        <v>0</v>
      </c>
      <c r="Y82" s="29">
        <v>0</v>
      </c>
      <c r="Z82" s="29">
        <v>0</v>
      </c>
      <c r="AA82" s="29">
        <v>3763.380000000001</v>
      </c>
      <c r="AB82" s="29">
        <v>100</v>
      </c>
      <c r="AC82" s="29">
        <v>0</v>
      </c>
      <c r="AD82" s="29">
        <v>0</v>
      </c>
      <c r="AE82" s="29">
        <v>3763.380000000001</v>
      </c>
      <c r="AF82" s="29">
        <v>100</v>
      </c>
    </row>
    <row r="83" spans="1:32" ht="22.5" customHeight="1" x14ac:dyDescent="0.25">
      <c r="A83" s="18">
        <v>77</v>
      </c>
      <c r="B83" s="25" t="s">
        <v>244</v>
      </c>
      <c r="C83" s="25"/>
      <c r="D83" s="20" t="s">
        <v>100</v>
      </c>
      <c r="E83" s="18" t="s">
        <v>124</v>
      </c>
      <c r="F83" s="18" t="s">
        <v>215</v>
      </c>
      <c r="G83" s="29">
        <v>9950.94</v>
      </c>
      <c r="H83" s="35">
        <v>15</v>
      </c>
      <c r="I83" s="35">
        <v>5</v>
      </c>
      <c r="J83" s="35">
        <v>9</v>
      </c>
      <c r="K83" s="35">
        <v>11</v>
      </c>
      <c r="L83" s="35">
        <v>11</v>
      </c>
      <c r="M83" s="35">
        <v>0</v>
      </c>
      <c r="N83" s="35">
        <v>73.333333333333329</v>
      </c>
      <c r="O83" s="23">
        <v>10392.470000000001</v>
      </c>
      <c r="P83" s="23">
        <v>10392.470000000001</v>
      </c>
      <c r="Q83" s="29">
        <v>100</v>
      </c>
      <c r="R83" s="23">
        <v>9859.59</v>
      </c>
      <c r="S83" s="29">
        <v>94.872441296438666</v>
      </c>
      <c r="T83" s="23">
        <v>532.88000000000102</v>
      </c>
      <c r="U83" s="29">
        <v>5.1275587035613377</v>
      </c>
      <c r="V83" s="28">
        <v>0</v>
      </c>
      <c r="W83" s="28">
        <v>0</v>
      </c>
      <c r="X83" s="28">
        <v>0</v>
      </c>
      <c r="Y83" s="29">
        <v>0</v>
      </c>
      <c r="Z83" s="29">
        <v>200.97</v>
      </c>
      <c r="AA83" s="29">
        <v>733.85000000000105</v>
      </c>
      <c r="AB83" s="29">
        <v>100</v>
      </c>
      <c r="AC83" s="29">
        <v>0</v>
      </c>
      <c r="AD83" s="29">
        <v>0</v>
      </c>
      <c r="AE83" s="29">
        <v>733.85000000000105</v>
      </c>
      <c r="AF83" s="29">
        <v>100</v>
      </c>
    </row>
    <row r="84" spans="1:32" ht="22.5" customHeight="1" x14ac:dyDescent="0.25">
      <c r="A84" s="18">
        <v>78</v>
      </c>
      <c r="B84" s="25" t="s">
        <v>244</v>
      </c>
      <c r="C84" s="25"/>
      <c r="D84" s="20" t="s">
        <v>101</v>
      </c>
      <c r="E84" s="18" t="s">
        <v>124</v>
      </c>
      <c r="F84" s="18" t="s">
        <v>216</v>
      </c>
      <c r="G84" s="29">
        <v>26626.03</v>
      </c>
      <c r="H84" s="35">
        <v>25</v>
      </c>
      <c r="I84" s="35">
        <v>7</v>
      </c>
      <c r="J84" s="35">
        <v>16</v>
      </c>
      <c r="K84" s="35">
        <v>24</v>
      </c>
      <c r="L84" s="35">
        <v>24</v>
      </c>
      <c r="M84" s="35">
        <v>0</v>
      </c>
      <c r="N84" s="35">
        <v>96</v>
      </c>
      <c r="O84" s="23">
        <v>28780.43</v>
      </c>
      <c r="P84" s="23">
        <v>28780.43</v>
      </c>
      <c r="Q84" s="29">
        <v>100</v>
      </c>
      <c r="R84" s="23">
        <v>18782.61</v>
      </c>
      <c r="S84" s="29">
        <v>65.261742093498952</v>
      </c>
      <c r="T84" s="23">
        <v>9997.82</v>
      </c>
      <c r="U84" s="29">
        <v>34.738257906501048</v>
      </c>
      <c r="V84" s="28">
        <v>0</v>
      </c>
      <c r="W84" s="28">
        <v>0</v>
      </c>
      <c r="X84" s="28">
        <v>0</v>
      </c>
      <c r="Y84" s="29">
        <v>0</v>
      </c>
      <c r="Z84" s="29">
        <v>5233.2199999999993</v>
      </c>
      <c r="AA84" s="29">
        <v>15231.039999999999</v>
      </c>
      <c r="AB84" s="29">
        <v>100</v>
      </c>
      <c r="AC84" s="29">
        <v>13076.64</v>
      </c>
      <c r="AD84" s="29">
        <v>85.855200958043582</v>
      </c>
      <c r="AE84" s="29">
        <v>2154.3999999999996</v>
      </c>
      <c r="AF84" s="29">
        <v>14.144799041956425</v>
      </c>
    </row>
    <row r="85" spans="1:32" ht="22.5" customHeight="1" x14ac:dyDescent="0.25">
      <c r="A85" s="18">
        <v>79</v>
      </c>
      <c r="B85" s="25" t="s">
        <v>244</v>
      </c>
      <c r="C85" s="25"/>
      <c r="D85" s="20" t="s">
        <v>102</v>
      </c>
      <c r="E85" s="18" t="s">
        <v>136</v>
      </c>
      <c r="F85" s="18" t="s">
        <v>217</v>
      </c>
      <c r="G85" s="29">
        <v>18975.900000000001</v>
      </c>
      <c r="H85" s="35">
        <v>14</v>
      </c>
      <c r="I85" s="35">
        <v>6</v>
      </c>
      <c r="J85" s="35">
        <v>8</v>
      </c>
      <c r="K85" s="35">
        <v>11</v>
      </c>
      <c r="L85" s="35">
        <v>12</v>
      </c>
      <c r="M85" s="35">
        <v>0</v>
      </c>
      <c r="N85" s="35">
        <v>78.571428571428569</v>
      </c>
      <c r="O85" s="23">
        <v>18975.900000000001</v>
      </c>
      <c r="P85" s="23">
        <v>18975.900000000001</v>
      </c>
      <c r="Q85" s="29">
        <v>100</v>
      </c>
      <c r="R85" s="23">
        <v>18975.900000000001</v>
      </c>
      <c r="S85" s="29">
        <v>100</v>
      </c>
      <c r="T85" s="23">
        <v>0</v>
      </c>
      <c r="U85" s="29">
        <v>0</v>
      </c>
      <c r="V85" s="28">
        <v>0</v>
      </c>
      <c r="W85" s="28">
        <v>0</v>
      </c>
      <c r="X85" s="28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</row>
    <row r="86" spans="1:32" ht="22.5" customHeight="1" x14ac:dyDescent="0.25">
      <c r="A86" s="18">
        <v>80</v>
      </c>
      <c r="B86" s="25" t="s">
        <v>244</v>
      </c>
      <c r="C86" s="25"/>
      <c r="D86" s="20" t="s">
        <v>103</v>
      </c>
      <c r="E86" s="18" t="s">
        <v>136</v>
      </c>
      <c r="F86" s="18" t="s">
        <v>218</v>
      </c>
      <c r="G86" s="29">
        <v>9699.93</v>
      </c>
      <c r="H86" s="35">
        <v>12</v>
      </c>
      <c r="I86" s="35">
        <v>5</v>
      </c>
      <c r="J86" s="35">
        <v>7</v>
      </c>
      <c r="K86" s="35">
        <v>11</v>
      </c>
      <c r="L86" s="35">
        <v>11</v>
      </c>
      <c r="M86" s="35">
        <v>0</v>
      </c>
      <c r="N86" s="35">
        <v>91.666666666666657</v>
      </c>
      <c r="O86" s="23">
        <v>11423.86</v>
      </c>
      <c r="P86" s="23">
        <v>11423.86</v>
      </c>
      <c r="Q86" s="29">
        <v>100</v>
      </c>
      <c r="R86" s="23">
        <v>8884.84</v>
      </c>
      <c r="S86" s="29">
        <v>77.774412501553755</v>
      </c>
      <c r="T86" s="23">
        <v>2539.0200000000004</v>
      </c>
      <c r="U86" s="29">
        <v>22.225587498446238</v>
      </c>
      <c r="V86" s="28">
        <v>0</v>
      </c>
      <c r="W86" s="28">
        <v>0</v>
      </c>
      <c r="X86" s="28">
        <v>0</v>
      </c>
      <c r="Y86" s="29">
        <v>0</v>
      </c>
      <c r="Z86" s="29">
        <v>0</v>
      </c>
      <c r="AA86" s="29">
        <v>2539.0200000000004</v>
      </c>
      <c r="AB86" s="29">
        <v>100</v>
      </c>
      <c r="AC86" s="29">
        <v>815.09</v>
      </c>
      <c r="AD86" s="29">
        <v>32.102543501035832</v>
      </c>
      <c r="AE86" s="29">
        <v>1723.9300000000003</v>
      </c>
      <c r="AF86" s="29">
        <v>67.897456498964175</v>
      </c>
    </row>
    <row r="87" spans="1:32" ht="22.5" customHeight="1" x14ac:dyDescent="0.25">
      <c r="A87" s="18">
        <v>81</v>
      </c>
      <c r="B87" s="25" t="s">
        <v>244</v>
      </c>
      <c r="C87" s="25"/>
      <c r="D87" s="20" t="s">
        <v>104</v>
      </c>
      <c r="E87" s="18" t="s">
        <v>125</v>
      </c>
      <c r="F87" s="18" t="s">
        <v>219</v>
      </c>
      <c r="G87" s="29">
        <v>10040.950000000001</v>
      </c>
      <c r="H87" s="35">
        <v>12</v>
      </c>
      <c r="I87" s="35">
        <v>4</v>
      </c>
      <c r="J87" s="35">
        <v>8</v>
      </c>
      <c r="K87" s="35">
        <v>10</v>
      </c>
      <c r="L87" s="35">
        <v>10</v>
      </c>
      <c r="M87" s="35">
        <v>0</v>
      </c>
      <c r="N87" s="35">
        <v>83.333333333333343</v>
      </c>
      <c r="O87" s="23">
        <v>10040.950000000001</v>
      </c>
      <c r="P87" s="23">
        <v>10040.950000000001</v>
      </c>
      <c r="Q87" s="29">
        <v>100</v>
      </c>
      <c r="R87" s="23">
        <v>215.07</v>
      </c>
      <c r="S87" s="29">
        <v>2.1419288015576212</v>
      </c>
      <c r="T87" s="23">
        <v>9825.880000000001</v>
      </c>
      <c r="U87" s="29">
        <v>97.858071198442389</v>
      </c>
      <c r="V87" s="28">
        <v>0</v>
      </c>
      <c r="W87" s="28">
        <v>0</v>
      </c>
      <c r="X87" s="28">
        <v>0</v>
      </c>
      <c r="Y87" s="29">
        <v>0</v>
      </c>
      <c r="Z87" s="29">
        <v>1166.69</v>
      </c>
      <c r="AA87" s="29">
        <v>10992.570000000002</v>
      </c>
      <c r="AB87" s="29">
        <v>100</v>
      </c>
      <c r="AC87" s="29">
        <v>9825.8799999999992</v>
      </c>
      <c r="AD87" s="29">
        <v>89.386558375338964</v>
      </c>
      <c r="AE87" s="29">
        <v>1166.6900000000023</v>
      </c>
      <c r="AF87" s="29">
        <v>10.613441624661041</v>
      </c>
    </row>
    <row r="88" spans="1:32" ht="22.5" customHeight="1" x14ac:dyDescent="0.25">
      <c r="A88" s="18">
        <v>82</v>
      </c>
      <c r="B88" s="25" t="s">
        <v>244</v>
      </c>
      <c r="C88" s="25"/>
      <c r="D88" s="20" t="s">
        <v>105</v>
      </c>
      <c r="E88" s="18" t="s">
        <v>124</v>
      </c>
      <c r="F88" s="18" t="s">
        <v>220</v>
      </c>
      <c r="G88" s="29">
        <v>25458.53</v>
      </c>
      <c r="H88" s="35">
        <v>34</v>
      </c>
      <c r="I88" s="35">
        <v>6</v>
      </c>
      <c r="J88" s="35">
        <v>28</v>
      </c>
      <c r="K88" s="35">
        <v>24</v>
      </c>
      <c r="L88" s="35">
        <v>24</v>
      </c>
      <c r="M88" s="35">
        <v>0</v>
      </c>
      <c r="N88" s="35">
        <v>70.588235294117652</v>
      </c>
      <c r="O88" s="23">
        <v>25458.53</v>
      </c>
      <c r="P88" s="23">
        <v>25458.53</v>
      </c>
      <c r="Q88" s="29">
        <v>100</v>
      </c>
      <c r="R88" s="23">
        <v>25458.53</v>
      </c>
      <c r="S88" s="29">
        <v>100</v>
      </c>
      <c r="T88" s="23">
        <v>0</v>
      </c>
      <c r="U88" s="29">
        <v>0</v>
      </c>
      <c r="V88" s="28">
        <v>0</v>
      </c>
      <c r="W88" s="28">
        <v>0</v>
      </c>
      <c r="X88" s="28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</row>
    <row r="89" spans="1:32" ht="22.5" customHeight="1" x14ac:dyDescent="0.25">
      <c r="A89" s="18">
        <v>83</v>
      </c>
      <c r="B89" s="25" t="s">
        <v>244</v>
      </c>
      <c r="C89" s="25"/>
      <c r="D89" s="20" t="s">
        <v>106</v>
      </c>
      <c r="E89" s="18" t="s">
        <v>125</v>
      </c>
      <c r="F89" s="18" t="s">
        <v>221</v>
      </c>
      <c r="G89" s="29">
        <v>21681.89</v>
      </c>
      <c r="H89" s="35">
        <v>22</v>
      </c>
      <c r="I89" s="35">
        <v>5</v>
      </c>
      <c r="J89" s="35">
        <v>15</v>
      </c>
      <c r="K89" s="35">
        <v>16</v>
      </c>
      <c r="L89" s="35">
        <v>16</v>
      </c>
      <c r="M89" s="35">
        <v>0</v>
      </c>
      <c r="N89" s="35">
        <v>72.727272727272734</v>
      </c>
      <c r="O89" s="23">
        <v>24316.61</v>
      </c>
      <c r="P89" s="23">
        <v>24316.61</v>
      </c>
      <c r="Q89" s="29">
        <v>100</v>
      </c>
      <c r="R89" s="23">
        <v>20765.34</v>
      </c>
      <c r="S89" s="29">
        <v>85.39570277271379</v>
      </c>
      <c r="T89" s="23">
        <v>3551.2700000000004</v>
      </c>
      <c r="U89" s="29">
        <v>14.604297227286207</v>
      </c>
      <c r="V89" s="28">
        <v>0</v>
      </c>
      <c r="W89" s="28">
        <v>0</v>
      </c>
      <c r="X89" s="28">
        <v>0</v>
      </c>
      <c r="Y89" s="29">
        <v>0</v>
      </c>
      <c r="Z89" s="29">
        <v>0</v>
      </c>
      <c r="AA89" s="29">
        <v>3551.2700000000004</v>
      </c>
      <c r="AB89" s="29">
        <v>100</v>
      </c>
      <c r="AC89" s="29">
        <v>916.55</v>
      </c>
      <c r="AD89" s="29">
        <v>25.809076752823636</v>
      </c>
      <c r="AE89" s="29">
        <v>2634.7200000000003</v>
      </c>
      <c r="AF89" s="29">
        <v>74.190923247176372</v>
      </c>
    </row>
    <row r="90" spans="1:32" ht="22.5" customHeight="1" x14ac:dyDescent="0.25">
      <c r="A90" s="18">
        <v>84</v>
      </c>
      <c r="B90" s="25" t="s">
        <v>244</v>
      </c>
      <c r="C90" s="25"/>
      <c r="D90" s="20" t="s">
        <v>107</v>
      </c>
      <c r="E90" s="18" t="s">
        <v>130</v>
      </c>
      <c r="F90" s="18" t="s">
        <v>222</v>
      </c>
      <c r="G90" s="29">
        <v>25734.73</v>
      </c>
      <c r="H90" s="35">
        <v>15</v>
      </c>
      <c r="I90" s="35">
        <v>0</v>
      </c>
      <c r="J90" s="35">
        <v>15</v>
      </c>
      <c r="K90" s="35">
        <v>12</v>
      </c>
      <c r="L90" s="35">
        <v>12</v>
      </c>
      <c r="M90" s="35">
        <v>0</v>
      </c>
      <c r="N90" s="35">
        <v>80</v>
      </c>
      <c r="O90" s="23">
        <v>25734.73</v>
      </c>
      <c r="P90" s="23">
        <v>25734.73</v>
      </c>
      <c r="Q90" s="29">
        <v>100</v>
      </c>
      <c r="R90" s="23">
        <v>25734.729999999996</v>
      </c>
      <c r="S90" s="29">
        <v>99.999999999999986</v>
      </c>
      <c r="T90" s="23">
        <v>0</v>
      </c>
      <c r="U90" s="29">
        <v>0</v>
      </c>
      <c r="V90" s="28">
        <v>0</v>
      </c>
      <c r="W90" s="28">
        <v>0</v>
      </c>
      <c r="X90" s="28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29">
        <v>0</v>
      </c>
      <c r="AF90" s="29">
        <v>0</v>
      </c>
    </row>
    <row r="91" spans="1:32" ht="22.5" customHeight="1" x14ac:dyDescent="0.25">
      <c r="A91" s="18">
        <v>85</v>
      </c>
      <c r="B91" s="25" t="s">
        <v>244</v>
      </c>
      <c r="C91" s="25"/>
      <c r="D91" s="20" t="s">
        <v>108</v>
      </c>
      <c r="E91" s="18" t="s">
        <v>125</v>
      </c>
      <c r="F91" s="18" t="s">
        <v>223</v>
      </c>
      <c r="G91" s="29">
        <v>9574.32</v>
      </c>
      <c r="H91" s="35">
        <v>19</v>
      </c>
      <c r="I91" s="35">
        <v>3</v>
      </c>
      <c r="J91" s="35">
        <v>16</v>
      </c>
      <c r="K91" s="35">
        <v>13</v>
      </c>
      <c r="L91" s="35">
        <v>13</v>
      </c>
      <c r="M91" s="35">
        <v>0</v>
      </c>
      <c r="N91" s="35">
        <v>68.421052631578945</v>
      </c>
      <c r="O91" s="23">
        <v>9574.32</v>
      </c>
      <c r="P91" s="23">
        <v>9574.32</v>
      </c>
      <c r="Q91" s="29">
        <v>100</v>
      </c>
      <c r="R91" s="23">
        <v>9574.32</v>
      </c>
      <c r="S91" s="29">
        <v>100</v>
      </c>
      <c r="T91" s="23">
        <v>0</v>
      </c>
      <c r="U91" s="29">
        <v>0</v>
      </c>
      <c r="V91" s="28">
        <v>0</v>
      </c>
      <c r="W91" s="28">
        <v>0</v>
      </c>
      <c r="X91" s="28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</row>
    <row r="92" spans="1:32" ht="22.5" customHeight="1" x14ac:dyDescent="0.25">
      <c r="A92" s="18">
        <v>86</v>
      </c>
      <c r="B92" s="25" t="s">
        <v>244</v>
      </c>
      <c r="C92" s="25"/>
      <c r="D92" s="20" t="s">
        <v>109</v>
      </c>
      <c r="E92" s="18" t="s">
        <v>124</v>
      </c>
      <c r="F92" s="18" t="s">
        <v>224</v>
      </c>
      <c r="G92" s="29">
        <v>16538.98</v>
      </c>
      <c r="H92" s="35">
        <v>19</v>
      </c>
      <c r="I92" s="35">
        <v>2</v>
      </c>
      <c r="J92" s="35">
        <v>15</v>
      </c>
      <c r="K92" s="35">
        <v>20</v>
      </c>
      <c r="L92" s="35">
        <v>20</v>
      </c>
      <c r="M92" s="35">
        <v>0</v>
      </c>
      <c r="N92" s="35">
        <v>105.26315789473684</v>
      </c>
      <c r="O92" s="23">
        <v>16538.98</v>
      </c>
      <c r="P92" s="23">
        <v>16538.98</v>
      </c>
      <c r="Q92" s="29">
        <v>100</v>
      </c>
      <c r="R92" s="23">
        <v>16538.98</v>
      </c>
      <c r="S92" s="29">
        <v>100</v>
      </c>
      <c r="T92" s="23">
        <v>0</v>
      </c>
      <c r="U92" s="29">
        <v>0</v>
      </c>
      <c r="V92" s="28">
        <v>0</v>
      </c>
      <c r="W92" s="28">
        <v>0</v>
      </c>
      <c r="X92" s="28">
        <v>0</v>
      </c>
      <c r="Y92" s="29">
        <v>0</v>
      </c>
      <c r="Z92" s="29">
        <v>9018.09</v>
      </c>
      <c r="AA92" s="29">
        <v>9018.09</v>
      </c>
      <c r="AB92" s="29">
        <v>100</v>
      </c>
      <c r="AC92" s="29">
        <v>2140.4699999999998</v>
      </c>
      <c r="AD92" s="29">
        <v>23.735292062953462</v>
      </c>
      <c r="AE92" s="29">
        <v>6877.6200000000008</v>
      </c>
      <c r="AF92" s="29">
        <v>76.264707937046538</v>
      </c>
    </row>
    <row r="93" spans="1:32" ht="22.5" customHeight="1" x14ac:dyDescent="0.25">
      <c r="A93" s="18">
        <v>87</v>
      </c>
      <c r="B93" s="25" t="s">
        <v>244</v>
      </c>
      <c r="C93" s="25"/>
      <c r="D93" s="20" t="s">
        <v>110</v>
      </c>
      <c r="E93" s="18" t="s">
        <v>124</v>
      </c>
      <c r="F93" s="18" t="s">
        <v>225</v>
      </c>
      <c r="G93" s="29">
        <v>5909.3700000000008</v>
      </c>
      <c r="H93" s="35">
        <v>11</v>
      </c>
      <c r="I93" s="35">
        <v>2</v>
      </c>
      <c r="J93" s="35">
        <v>8</v>
      </c>
      <c r="K93" s="35">
        <v>8</v>
      </c>
      <c r="L93" s="35">
        <v>8</v>
      </c>
      <c r="M93" s="35">
        <v>0</v>
      </c>
      <c r="N93" s="35">
        <v>72.727272727272734</v>
      </c>
      <c r="O93" s="23">
        <v>5909.3700000000008</v>
      </c>
      <c r="P93" s="23">
        <v>5909.3700000000008</v>
      </c>
      <c r="Q93" s="29">
        <v>100</v>
      </c>
      <c r="R93" s="23">
        <v>5909.3700000000008</v>
      </c>
      <c r="S93" s="29">
        <v>100</v>
      </c>
      <c r="T93" s="23">
        <v>0</v>
      </c>
      <c r="U93" s="29">
        <v>0</v>
      </c>
      <c r="V93" s="28">
        <v>0</v>
      </c>
      <c r="W93" s="28">
        <v>0</v>
      </c>
      <c r="X93" s="28">
        <v>0</v>
      </c>
      <c r="Y93" s="29">
        <v>0</v>
      </c>
      <c r="Z93" s="29">
        <v>0</v>
      </c>
      <c r="AA93" s="29">
        <v>0</v>
      </c>
      <c r="AB93" s="29">
        <v>0</v>
      </c>
      <c r="AC93" s="29">
        <v>0</v>
      </c>
      <c r="AD93" s="29">
        <v>0</v>
      </c>
      <c r="AE93" s="29">
        <v>0</v>
      </c>
      <c r="AF93" s="29">
        <v>0</v>
      </c>
    </row>
    <row r="94" spans="1:32" ht="22.5" customHeight="1" x14ac:dyDescent="0.25">
      <c r="A94" s="18">
        <v>88</v>
      </c>
      <c r="B94" s="25" t="s">
        <v>244</v>
      </c>
      <c r="C94" s="25"/>
      <c r="D94" s="20" t="s">
        <v>111</v>
      </c>
      <c r="E94" s="18" t="s">
        <v>141</v>
      </c>
      <c r="F94" s="18" t="s">
        <v>226</v>
      </c>
      <c r="G94" s="29">
        <v>38782.550000000003</v>
      </c>
      <c r="H94" s="35">
        <v>34</v>
      </c>
      <c r="I94" s="35">
        <v>5</v>
      </c>
      <c r="J94" s="35">
        <v>28</v>
      </c>
      <c r="K94" s="35">
        <v>28</v>
      </c>
      <c r="L94" s="35">
        <v>28</v>
      </c>
      <c r="M94" s="35">
        <v>0</v>
      </c>
      <c r="N94" s="35">
        <v>82.35294117647058</v>
      </c>
      <c r="O94" s="23">
        <v>38782.550000000003</v>
      </c>
      <c r="P94" s="23">
        <v>38782.550000000003</v>
      </c>
      <c r="Q94" s="29">
        <v>100</v>
      </c>
      <c r="R94" s="23">
        <v>38782.549999999996</v>
      </c>
      <c r="S94" s="29">
        <v>99.999999999999972</v>
      </c>
      <c r="T94" s="23">
        <v>0</v>
      </c>
      <c r="U94" s="29">
        <v>0</v>
      </c>
      <c r="V94" s="28">
        <v>0</v>
      </c>
      <c r="W94" s="28">
        <v>0</v>
      </c>
      <c r="X94" s="28">
        <v>0</v>
      </c>
      <c r="Y94" s="29">
        <v>0</v>
      </c>
      <c r="Z94" s="29">
        <v>1206.3699999999999</v>
      </c>
      <c r="AA94" s="29">
        <v>1206.3699999999999</v>
      </c>
      <c r="AB94" s="29">
        <v>100</v>
      </c>
      <c r="AC94" s="29">
        <v>0</v>
      </c>
      <c r="AD94" s="29">
        <v>0</v>
      </c>
      <c r="AE94" s="29">
        <v>1206.3699999999999</v>
      </c>
      <c r="AF94" s="29">
        <v>100</v>
      </c>
    </row>
    <row r="95" spans="1:32" ht="22.5" customHeight="1" x14ac:dyDescent="0.25">
      <c r="A95" s="18">
        <v>89</v>
      </c>
      <c r="B95" s="25" t="s">
        <v>244</v>
      </c>
      <c r="C95" s="25"/>
      <c r="D95" s="20" t="s">
        <v>112</v>
      </c>
      <c r="E95" s="18" t="s">
        <v>125</v>
      </c>
      <c r="F95" s="18" t="s">
        <v>227</v>
      </c>
      <c r="G95" s="29">
        <v>19710.68</v>
      </c>
      <c r="H95" s="35">
        <v>25</v>
      </c>
      <c r="I95" s="35">
        <v>6</v>
      </c>
      <c r="J95" s="35">
        <v>19</v>
      </c>
      <c r="K95" s="35">
        <v>21</v>
      </c>
      <c r="L95" s="35">
        <v>21</v>
      </c>
      <c r="M95" s="35">
        <v>0</v>
      </c>
      <c r="N95" s="35">
        <v>84</v>
      </c>
      <c r="O95" s="23">
        <v>21121.99</v>
      </c>
      <c r="P95" s="23">
        <v>21121.99</v>
      </c>
      <c r="Q95" s="29">
        <v>100</v>
      </c>
      <c r="R95" s="23">
        <v>18157.73</v>
      </c>
      <c r="S95" s="29">
        <v>85.966000362655208</v>
      </c>
      <c r="T95" s="23">
        <v>2964.260000000002</v>
      </c>
      <c r="U95" s="29">
        <v>14.033999637344785</v>
      </c>
      <c r="V95" s="28">
        <v>0</v>
      </c>
      <c r="W95" s="28">
        <v>0</v>
      </c>
      <c r="X95" s="28">
        <v>0</v>
      </c>
      <c r="Y95" s="29">
        <v>0</v>
      </c>
      <c r="Z95" s="29">
        <v>243.6</v>
      </c>
      <c r="AA95" s="29">
        <v>3207.8600000000019</v>
      </c>
      <c r="AB95" s="29">
        <v>100</v>
      </c>
      <c r="AC95" s="29">
        <v>1552.95</v>
      </c>
      <c r="AD95" s="29">
        <v>48.410778525247331</v>
      </c>
      <c r="AE95" s="29">
        <v>1654.9100000000019</v>
      </c>
      <c r="AF95" s="29">
        <v>51.589221474752669</v>
      </c>
    </row>
    <row r="96" spans="1:32" ht="22.5" customHeight="1" x14ac:dyDescent="0.25">
      <c r="A96" s="18">
        <v>90</v>
      </c>
      <c r="B96" s="25" t="s">
        <v>244</v>
      </c>
      <c r="C96" s="25"/>
      <c r="D96" s="20" t="s">
        <v>113</v>
      </c>
      <c r="E96" s="18" t="s">
        <v>125</v>
      </c>
      <c r="F96" s="18" t="s">
        <v>228</v>
      </c>
      <c r="G96" s="29">
        <v>21391.43</v>
      </c>
      <c r="H96" s="35">
        <v>23</v>
      </c>
      <c r="I96" s="35">
        <v>5</v>
      </c>
      <c r="J96" s="35">
        <v>18</v>
      </c>
      <c r="K96" s="35">
        <v>18</v>
      </c>
      <c r="L96" s="35">
        <v>18</v>
      </c>
      <c r="M96" s="35">
        <v>0</v>
      </c>
      <c r="N96" s="35">
        <v>78.260869565217391</v>
      </c>
      <c r="O96" s="23">
        <v>21391.43</v>
      </c>
      <c r="P96" s="23">
        <v>21391.43</v>
      </c>
      <c r="Q96" s="29">
        <v>100</v>
      </c>
      <c r="R96" s="23">
        <v>21391.43</v>
      </c>
      <c r="S96" s="29">
        <v>100</v>
      </c>
      <c r="T96" s="23">
        <v>0</v>
      </c>
      <c r="U96" s="29">
        <v>0</v>
      </c>
      <c r="V96" s="28">
        <v>0</v>
      </c>
      <c r="W96" s="28">
        <v>0</v>
      </c>
      <c r="X96" s="28">
        <v>0</v>
      </c>
      <c r="Y96" s="29">
        <v>0</v>
      </c>
      <c r="Z96" s="29">
        <v>0</v>
      </c>
      <c r="AA96" s="29">
        <v>0</v>
      </c>
      <c r="AB96" s="29">
        <v>0</v>
      </c>
      <c r="AC96" s="29">
        <v>0</v>
      </c>
      <c r="AD96" s="29">
        <v>0</v>
      </c>
      <c r="AE96" s="29">
        <v>0</v>
      </c>
      <c r="AF96" s="29">
        <v>0</v>
      </c>
    </row>
    <row r="97" spans="1:32" ht="22.5" customHeight="1" x14ac:dyDescent="0.25">
      <c r="A97" s="18">
        <v>91</v>
      </c>
      <c r="B97" s="25" t="s">
        <v>244</v>
      </c>
      <c r="C97" s="25"/>
      <c r="D97" s="20" t="s">
        <v>114</v>
      </c>
      <c r="E97" s="18" t="s">
        <v>124</v>
      </c>
      <c r="F97" s="18" t="s">
        <v>229</v>
      </c>
      <c r="G97" s="29">
        <v>7105.5900000000011</v>
      </c>
      <c r="H97" s="35">
        <v>10</v>
      </c>
      <c r="I97" s="35">
        <v>0</v>
      </c>
      <c r="J97" s="35">
        <v>10</v>
      </c>
      <c r="K97" s="35">
        <v>10</v>
      </c>
      <c r="L97" s="35">
        <v>10</v>
      </c>
      <c r="M97" s="35">
        <v>0</v>
      </c>
      <c r="N97" s="35">
        <v>100</v>
      </c>
      <c r="O97" s="23">
        <v>7105.5900000000011</v>
      </c>
      <c r="P97" s="23">
        <v>7105.5900000000011</v>
      </c>
      <c r="Q97" s="29">
        <v>100</v>
      </c>
      <c r="R97" s="23">
        <v>7105.5900000000011</v>
      </c>
      <c r="S97" s="29">
        <v>100</v>
      </c>
      <c r="T97" s="23">
        <v>0</v>
      </c>
      <c r="U97" s="29">
        <v>0</v>
      </c>
      <c r="V97" s="28">
        <v>0</v>
      </c>
      <c r="W97" s="28">
        <v>0</v>
      </c>
      <c r="X97" s="28">
        <v>0</v>
      </c>
      <c r="Y97" s="29">
        <v>0</v>
      </c>
      <c r="Z97" s="29">
        <v>3080.37</v>
      </c>
      <c r="AA97" s="29">
        <v>3080.37</v>
      </c>
      <c r="AB97" s="29">
        <v>100</v>
      </c>
      <c r="AC97" s="29">
        <v>0</v>
      </c>
      <c r="AD97" s="29">
        <v>0</v>
      </c>
      <c r="AE97" s="29">
        <v>3080.37</v>
      </c>
      <c r="AF97" s="29">
        <v>100</v>
      </c>
    </row>
    <row r="98" spans="1:32" ht="22.5" customHeight="1" x14ac:dyDescent="0.25">
      <c r="A98" s="19">
        <v>92</v>
      </c>
      <c r="B98" s="25" t="s">
        <v>244</v>
      </c>
      <c r="C98" s="25"/>
      <c r="D98" s="20" t="s">
        <v>115</v>
      </c>
      <c r="E98" s="18" t="s">
        <v>142</v>
      </c>
      <c r="F98" s="18" t="s">
        <v>230</v>
      </c>
      <c r="G98" s="29">
        <v>24019.38</v>
      </c>
      <c r="H98" s="35">
        <v>24</v>
      </c>
      <c r="I98" s="35">
        <v>4</v>
      </c>
      <c r="J98" s="35">
        <v>20</v>
      </c>
      <c r="K98" s="35">
        <v>18</v>
      </c>
      <c r="L98" s="35">
        <v>18</v>
      </c>
      <c r="M98" s="35">
        <v>0</v>
      </c>
      <c r="N98" s="35">
        <v>75</v>
      </c>
      <c r="O98" s="23">
        <v>24019.38</v>
      </c>
      <c r="P98" s="23">
        <v>24019.38</v>
      </c>
      <c r="Q98" s="29">
        <v>100</v>
      </c>
      <c r="R98" s="23">
        <v>24019.38</v>
      </c>
      <c r="S98" s="29">
        <v>100</v>
      </c>
      <c r="T98" s="23">
        <v>0</v>
      </c>
      <c r="U98" s="29">
        <v>0</v>
      </c>
      <c r="V98" s="28">
        <v>0</v>
      </c>
      <c r="W98" s="28">
        <v>0</v>
      </c>
      <c r="X98" s="28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v>1329</v>
      </c>
      <c r="I99" s="32">
        <v>301</v>
      </c>
      <c r="J99" s="32">
        <v>980</v>
      </c>
      <c r="K99" s="32">
        <v>1121</v>
      </c>
      <c r="L99" s="32">
        <v>1127</v>
      </c>
      <c r="M99" s="32">
        <v>0</v>
      </c>
      <c r="N99" s="29">
        <v>84.349134687735145</v>
      </c>
      <c r="O99" s="33">
        <v>1385412.2399999998</v>
      </c>
      <c r="P99" s="33">
        <v>1385412.2399999998</v>
      </c>
      <c r="Q99" s="29">
        <v>100</v>
      </c>
      <c r="R99" s="33">
        <v>1278218.78</v>
      </c>
      <c r="S99" s="29">
        <v>92.262702977129777</v>
      </c>
      <c r="T99" s="33">
        <v>107193.46000000005</v>
      </c>
      <c r="U99" s="29">
        <v>7.7372970228702513</v>
      </c>
      <c r="V99" s="32">
        <v>0</v>
      </c>
      <c r="W99" s="32">
        <v>0</v>
      </c>
      <c r="X99" s="32">
        <v>0</v>
      </c>
      <c r="Y99" s="29">
        <v>0</v>
      </c>
      <c r="Z99" s="33">
        <v>103360.31999999999</v>
      </c>
      <c r="AA99" s="33">
        <v>210553.78000000003</v>
      </c>
      <c r="AB99" s="29">
        <v>100</v>
      </c>
      <c r="AC99" s="33">
        <v>86351.24</v>
      </c>
      <c r="AD99" s="29">
        <v>41.011488846222562</v>
      </c>
      <c r="AE99" s="33">
        <v>124202.53999999998</v>
      </c>
      <c r="AF99" s="29">
        <v>58.988511153777409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activeCell="I26" sqref="I26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246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 t="s">
        <v>244</v>
      </c>
      <c r="C7" s="25"/>
      <c r="D7" s="20" t="s">
        <v>28</v>
      </c>
      <c r="E7" s="18" t="s">
        <v>120</v>
      </c>
      <c r="F7" s="18" t="s">
        <v>143</v>
      </c>
      <c r="G7" s="35">
        <v>17648.77</v>
      </c>
      <c r="H7" s="35">
        <v>14</v>
      </c>
      <c r="I7" s="35">
        <v>3</v>
      </c>
      <c r="J7" s="35">
        <v>6</v>
      </c>
      <c r="K7" s="35">
        <v>13</v>
      </c>
      <c r="L7" s="35">
        <v>13</v>
      </c>
      <c r="M7" s="35">
        <v>0</v>
      </c>
      <c r="N7" s="35">
        <f t="shared" ref="N7:N70" si="1">IF(H7=0,0,K7/H7)*100</f>
        <v>92.857142857142861</v>
      </c>
      <c r="O7" s="23">
        <v>17648.77</v>
      </c>
      <c r="P7" s="23">
        <v>17648.77</v>
      </c>
      <c r="Q7" s="29">
        <f t="shared" ref="Q7:Q70" si="2">IF(O7=0,0,P7/O7)*100</f>
        <v>100</v>
      </c>
      <c r="R7" s="23">
        <v>17648.77</v>
      </c>
      <c r="S7" s="29">
        <f t="shared" ref="S7:S70" si="3">IF(P7=0,0,R7/P7)*100</f>
        <v>100</v>
      </c>
      <c r="T7" s="23">
        <f t="shared" ref="T7:T70" si="4">P7-R7</f>
        <v>0</v>
      </c>
      <c r="U7" s="29">
        <f t="shared" ref="U7:U70" si="5">IF(P7=0,0,T7/P7)*100</f>
        <v>0</v>
      </c>
      <c r="V7" s="28">
        <v>0</v>
      </c>
      <c r="W7" s="28">
        <v>0</v>
      </c>
      <c r="X7" s="28">
        <v>0</v>
      </c>
      <c r="Y7" s="29">
        <f t="shared" ref="Y7:Y70" si="6">IF(H7=0,0,V7/H7)*100</f>
        <v>0</v>
      </c>
      <c r="Z7" s="29">
        <v>207.06</v>
      </c>
      <c r="AA7" s="29">
        <f>SUM(T7+Z7)</f>
        <v>207.06</v>
      </c>
      <c r="AB7" s="29">
        <f t="shared" ref="AB7:AB70" si="7">IF(((Z7+T7))=0,0,AA7/(Z7+T7)*100)</f>
        <v>100</v>
      </c>
      <c r="AC7" s="29">
        <v>207.06</v>
      </c>
      <c r="AD7" s="29">
        <f>IF(AA7=0,0,AC7/AA7*100)</f>
        <v>100</v>
      </c>
      <c r="AE7" s="29">
        <f t="shared" ref="AE7:AE70" si="8">AA7-AC7</f>
        <v>0</v>
      </c>
      <c r="AF7" s="29">
        <f t="shared" ref="AF7:AF70" si="9">IF(AA7=0,0,AE7/AA7)*100</f>
        <v>0</v>
      </c>
    </row>
    <row r="8" spans="1:32" ht="22.5" customHeight="1" x14ac:dyDescent="0.25">
      <c r="A8" s="18">
        <v>2</v>
      </c>
      <c r="B8" s="25" t="s">
        <v>244</v>
      </c>
      <c r="C8" s="25"/>
      <c r="D8" s="20" t="s">
        <v>29</v>
      </c>
      <c r="E8" s="18" t="s">
        <v>121</v>
      </c>
      <c r="F8" s="18" t="s">
        <v>144</v>
      </c>
      <c r="G8" s="35">
        <v>17355.38</v>
      </c>
      <c r="H8" s="35">
        <v>13</v>
      </c>
      <c r="I8" s="35">
        <v>4</v>
      </c>
      <c r="J8" s="35">
        <v>9</v>
      </c>
      <c r="K8" s="35">
        <v>12</v>
      </c>
      <c r="L8" s="35">
        <v>12</v>
      </c>
      <c r="M8" s="35">
        <v>0</v>
      </c>
      <c r="N8" s="35">
        <f t="shared" si="1"/>
        <v>92.307692307692307</v>
      </c>
      <c r="O8" s="23">
        <v>17355.38</v>
      </c>
      <c r="P8" s="23">
        <v>17355.38</v>
      </c>
      <c r="Q8" s="29">
        <f t="shared" si="2"/>
        <v>100</v>
      </c>
      <c r="R8" s="23">
        <v>17355.38</v>
      </c>
      <c r="S8" s="29">
        <f t="shared" si="3"/>
        <v>100</v>
      </c>
      <c r="T8" s="23">
        <f t="shared" si="4"/>
        <v>0</v>
      </c>
      <c r="U8" s="29">
        <f t="shared" si="5"/>
        <v>0</v>
      </c>
      <c r="V8" s="28">
        <v>0</v>
      </c>
      <c r="W8" s="28">
        <v>0</v>
      </c>
      <c r="X8" s="28">
        <v>0</v>
      </c>
      <c r="Y8" s="29">
        <f t="shared" si="6"/>
        <v>0</v>
      </c>
      <c r="Z8" s="29">
        <v>3315.04</v>
      </c>
      <c r="AA8" s="29">
        <f>SUM(T8+Z8)</f>
        <v>3315.04</v>
      </c>
      <c r="AB8" s="29">
        <f t="shared" si="7"/>
        <v>100</v>
      </c>
      <c r="AC8" s="29">
        <v>3315.04</v>
      </c>
      <c r="AD8" s="29">
        <f t="shared" ref="AD8:AD71" si="10">IF(AA8=0,0,AC8/AA8*100)</f>
        <v>100</v>
      </c>
      <c r="AE8" s="29">
        <f t="shared" si="8"/>
        <v>0</v>
      </c>
      <c r="AF8" s="29">
        <f t="shared" si="9"/>
        <v>0</v>
      </c>
    </row>
    <row r="9" spans="1:32" ht="22.5" customHeight="1" x14ac:dyDescent="0.25">
      <c r="A9" s="18">
        <v>3</v>
      </c>
      <c r="B9" s="25" t="s">
        <v>244</v>
      </c>
      <c r="C9" s="25"/>
      <c r="D9" s="20" t="s">
        <v>116</v>
      </c>
      <c r="E9" s="18" t="s">
        <v>124</v>
      </c>
      <c r="F9" s="18" t="s">
        <v>231</v>
      </c>
      <c r="G9" s="35">
        <v>0</v>
      </c>
      <c r="H9" s="35">
        <v>4</v>
      </c>
      <c r="I9" s="35">
        <v>0</v>
      </c>
      <c r="J9" s="35">
        <v>4</v>
      </c>
      <c r="K9" s="35">
        <v>4</v>
      </c>
      <c r="L9" s="35">
        <v>4</v>
      </c>
      <c r="M9" s="35">
        <v>0</v>
      </c>
      <c r="N9" s="35">
        <f t="shared" si="1"/>
        <v>100</v>
      </c>
      <c r="O9" s="23">
        <v>4194.87</v>
      </c>
      <c r="P9" s="23">
        <v>4194.87</v>
      </c>
      <c r="Q9" s="29">
        <f t="shared" si="2"/>
        <v>100</v>
      </c>
      <c r="R9" s="23">
        <v>0</v>
      </c>
      <c r="S9" s="29">
        <f t="shared" si="3"/>
        <v>0</v>
      </c>
      <c r="T9" s="23">
        <f t="shared" si="4"/>
        <v>4194.87</v>
      </c>
      <c r="U9" s="29">
        <f t="shared" si="5"/>
        <v>100</v>
      </c>
      <c r="V9" s="28">
        <v>0</v>
      </c>
      <c r="W9" s="28">
        <v>0</v>
      </c>
      <c r="X9" s="28">
        <v>0</v>
      </c>
      <c r="Y9" s="29">
        <f t="shared" si="6"/>
        <v>0</v>
      </c>
      <c r="Z9" s="29">
        <v>4757.3</v>
      </c>
      <c r="AA9" s="29">
        <f>SUM(T9+Z9)</f>
        <v>8952.17</v>
      </c>
      <c r="AB9" s="29">
        <f t="shared" si="7"/>
        <v>100</v>
      </c>
      <c r="AC9" s="29">
        <v>7495.71</v>
      </c>
      <c r="AD9" s="29">
        <f t="shared" si="10"/>
        <v>83.730648546665222</v>
      </c>
      <c r="AE9" s="29">
        <f t="shared" si="8"/>
        <v>1456.46</v>
      </c>
      <c r="AF9" s="29">
        <f t="shared" si="9"/>
        <v>16.269351453334778</v>
      </c>
    </row>
    <row r="10" spans="1:32" ht="22.5" customHeight="1" x14ac:dyDescent="0.25">
      <c r="A10" s="18">
        <v>4</v>
      </c>
      <c r="B10" s="25" t="s">
        <v>244</v>
      </c>
      <c r="C10" s="25"/>
      <c r="D10" s="20" t="s">
        <v>30</v>
      </c>
      <c r="E10" s="18" t="s">
        <v>122</v>
      </c>
      <c r="F10" s="18" t="s">
        <v>145</v>
      </c>
      <c r="G10" s="35">
        <v>32831.71</v>
      </c>
      <c r="H10" s="35">
        <v>19</v>
      </c>
      <c r="I10" s="35">
        <v>2</v>
      </c>
      <c r="J10" s="35">
        <v>17</v>
      </c>
      <c r="K10" s="35">
        <v>19</v>
      </c>
      <c r="L10" s="35">
        <v>19</v>
      </c>
      <c r="M10" s="35">
        <v>0</v>
      </c>
      <c r="N10" s="35">
        <f t="shared" si="1"/>
        <v>100</v>
      </c>
      <c r="O10" s="23">
        <v>32831.71</v>
      </c>
      <c r="P10" s="23">
        <v>32831.71</v>
      </c>
      <c r="Q10" s="29">
        <f t="shared" si="2"/>
        <v>100</v>
      </c>
      <c r="R10" s="23">
        <v>32831.71</v>
      </c>
      <c r="S10" s="29">
        <f t="shared" si="3"/>
        <v>100</v>
      </c>
      <c r="T10" s="23">
        <f t="shared" si="4"/>
        <v>0</v>
      </c>
      <c r="U10" s="29">
        <f t="shared" si="5"/>
        <v>0</v>
      </c>
      <c r="V10" s="28">
        <v>0</v>
      </c>
      <c r="W10" s="28">
        <v>0</v>
      </c>
      <c r="X10" s="28">
        <v>0</v>
      </c>
      <c r="Y10" s="29">
        <f t="shared" si="6"/>
        <v>0</v>
      </c>
      <c r="Z10" s="29">
        <v>2056.61</v>
      </c>
      <c r="AA10" s="29">
        <f t="shared" ref="AA10:AA73" si="11">SUM(T10+Z10)</f>
        <v>2056.61</v>
      </c>
      <c r="AB10" s="29">
        <f t="shared" si="7"/>
        <v>100</v>
      </c>
      <c r="AC10" s="29">
        <v>2056.61</v>
      </c>
      <c r="AD10" s="29">
        <f t="shared" si="10"/>
        <v>100</v>
      </c>
      <c r="AE10" s="29">
        <f t="shared" si="8"/>
        <v>0</v>
      </c>
      <c r="AF10" s="29">
        <f t="shared" si="9"/>
        <v>0</v>
      </c>
    </row>
    <row r="11" spans="1:32" ht="22.5" customHeight="1" x14ac:dyDescent="0.25">
      <c r="A11" s="18">
        <v>5</v>
      </c>
      <c r="B11" s="25" t="s">
        <v>244</v>
      </c>
      <c r="C11" s="25"/>
      <c r="D11" s="20" t="s">
        <v>32</v>
      </c>
      <c r="E11" s="18" t="s">
        <v>124</v>
      </c>
      <c r="F11" s="18" t="s">
        <v>147</v>
      </c>
      <c r="G11" s="35">
        <v>10725.08</v>
      </c>
      <c r="H11" s="35">
        <v>10</v>
      </c>
      <c r="I11" s="35">
        <v>3</v>
      </c>
      <c r="J11" s="35">
        <v>6</v>
      </c>
      <c r="K11" s="35">
        <v>8</v>
      </c>
      <c r="L11" s="35">
        <v>8</v>
      </c>
      <c r="M11" s="35">
        <v>0</v>
      </c>
      <c r="N11" s="35">
        <f t="shared" si="1"/>
        <v>80</v>
      </c>
      <c r="O11" s="23">
        <v>10725.08</v>
      </c>
      <c r="P11" s="23">
        <v>10725.08</v>
      </c>
      <c r="Q11" s="29">
        <f t="shared" si="2"/>
        <v>100</v>
      </c>
      <c r="R11" s="23">
        <v>6615.71</v>
      </c>
      <c r="S11" s="29">
        <f t="shared" si="3"/>
        <v>61.684481607596396</v>
      </c>
      <c r="T11" s="23">
        <f t="shared" si="4"/>
        <v>4109.37</v>
      </c>
      <c r="U11" s="29">
        <f t="shared" si="5"/>
        <v>38.315518392403597</v>
      </c>
      <c r="V11" s="28">
        <v>0</v>
      </c>
      <c r="W11" s="28">
        <v>0</v>
      </c>
      <c r="X11" s="28">
        <v>0</v>
      </c>
      <c r="Y11" s="29">
        <f t="shared" si="6"/>
        <v>0</v>
      </c>
      <c r="Z11" s="29">
        <v>0</v>
      </c>
      <c r="AA11" s="29">
        <f t="shared" si="11"/>
        <v>4109.37</v>
      </c>
      <c r="AB11" s="29">
        <f t="shared" si="7"/>
        <v>100</v>
      </c>
      <c r="AC11" s="29">
        <v>4109.37</v>
      </c>
      <c r="AD11" s="29">
        <f t="shared" si="10"/>
        <v>100</v>
      </c>
      <c r="AE11" s="29">
        <f t="shared" si="8"/>
        <v>0</v>
      </c>
      <c r="AF11" s="29">
        <f t="shared" si="9"/>
        <v>0</v>
      </c>
    </row>
    <row r="12" spans="1:32" ht="22.5" customHeight="1" x14ac:dyDescent="0.25">
      <c r="A12" s="18">
        <v>6</v>
      </c>
      <c r="B12" s="25" t="s">
        <v>244</v>
      </c>
      <c r="C12" s="25"/>
      <c r="D12" s="20" t="s">
        <v>31</v>
      </c>
      <c r="E12" s="18" t="s">
        <v>123</v>
      </c>
      <c r="F12" s="18" t="s">
        <v>146</v>
      </c>
      <c r="G12" s="35">
        <v>683.3</v>
      </c>
      <c r="H12" s="35">
        <v>3</v>
      </c>
      <c r="I12" s="35">
        <v>0</v>
      </c>
      <c r="J12" s="35">
        <v>3</v>
      </c>
      <c r="K12" s="35">
        <v>2</v>
      </c>
      <c r="L12" s="35">
        <v>2</v>
      </c>
      <c r="M12" s="35">
        <v>0</v>
      </c>
      <c r="N12" s="35">
        <f t="shared" si="1"/>
        <v>66.666666666666657</v>
      </c>
      <c r="O12" s="23">
        <v>683.3</v>
      </c>
      <c r="P12" s="23">
        <v>683.3</v>
      </c>
      <c r="Q12" s="29">
        <f t="shared" si="2"/>
        <v>100</v>
      </c>
      <c r="R12" s="23">
        <v>683.3</v>
      </c>
      <c r="S12" s="29">
        <f t="shared" si="3"/>
        <v>100</v>
      </c>
      <c r="T12" s="23">
        <f t="shared" si="4"/>
        <v>0</v>
      </c>
      <c r="U12" s="29">
        <f t="shared" si="5"/>
        <v>0</v>
      </c>
      <c r="V12" s="28">
        <v>0</v>
      </c>
      <c r="W12" s="28">
        <v>0</v>
      </c>
      <c r="X12" s="28">
        <v>0</v>
      </c>
      <c r="Y12" s="29">
        <f t="shared" si="6"/>
        <v>0</v>
      </c>
      <c r="Z12" s="29">
        <v>0</v>
      </c>
      <c r="AA12" s="29">
        <f t="shared" si="11"/>
        <v>0</v>
      </c>
      <c r="AB12" s="29">
        <f t="shared" si="7"/>
        <v>0</v>
      </c>
      <c r="AC12" s="29">
        <v>0</v>
      </c>
      <c r="AD12" s="29">
        <f t="shared" si="10"/>
        <v>0</v>
      </c>
      <c r="AE12" s="29">
        <f t="shared" si="8"/>
        <v>0</v>
      </c>
      <c r="AF12" s="29">
        <f t="shared" si="9"/>
        <v>0</v>
      </c>
    </row>
    <row r="13" spans="1:32" ht="22.5" customHeight="1" x14ac:dyDescent="0.25">
      <c r="A13" s="18">
        <v>7</v>
      </c>
      <c r="B13" s="25" t="s">
        <v>244</v>
      </c>
      <c r="C13" s="25"/>
      <c r="D13" s="20" t="s">
        <v>33</v>
      </c>
      <c r="E13" s="18" t="s">
        <v>124</v>
      </c>
      <c r="F13" s="18" t="s">
        <v>148</v>
      </c>
      <c r="G13" s="35">
        <v>26690.21</v>
      </c>
      <c r="H13" s="35">
        <v>20</v>
      </c>
      <c r="I13" s="35">
        <v>9</v>
      </c>
      <c r="J13" s="35">
        <v>10</v>
      </c>
      <c r="K13" s="35">
        <v>17</v>
      </c>
      <c r="L13" s="35">
        <v>17</v>
      </c>
      <c r="M13" s="35">
        <v>0</v>
      </c>
      <c r="N13" s="35">
        <f t="shared" si="1"/>
        <v>85</v>
      </c>
      <c r="O13" s="23">
        <v>26690.21</v>
      </c>
      <c r="P13" s="23">
        <v>26690.21</v>
      </c>
      <c r="Q13" s="29">
        <f t="shared" si="2"/>
        <v>100</v>
      </c>
      <c r="R13" s="23">
        <v>26690.21</v>
      </c>
      <c r="S13" s="29">
        <f t="shared" si="3"/>
        <v>100</v>
      </c>
      <c r="T13" s="23">
        <f t="shared" si="4"/>
        <v>0</v>
      </c>
      <c r="U13" s="29">
        <f t="shared" si="5"/>
        <v>0</v>
      </c>
      <c r="V13" s="28">
        <v>0</v>
      </c>
      <c r="W13" s="28">
        <v>0</v>
      </c>
      <c r="X13" s="28">
        <v>0</v>
      </c>
      <c r="Y13" s="29">
        <f t="shared" si="6"/>
        <v>0</v>
      </c>
      <c r="Z13" s="29">
        <v>1688.85</v>
      </c>
      <c r="AA13" s="29">
        <f t="shared" si="11"/>
        <v>1688.85</v>
      </c>
      <c r="AB13" s="29">
        <f t="shared" si="7"/>
        <v>100</v>
      </c>
      <c r="AC13" s="29">
        <v>1688.85</v>
      </c>
      <c r="AD13" s="29">
        <f t="shared" si="10"/>
        <v>100</v>
      </c>
      <c r="AE13" s="29">
        <f t="shared" si="8"/>
        <v>0</v>
      </c>
      <c r="AF13" s="29">
        <f t="shared" si="9"/>
        <v>0</v>
      </c>
    </row>
    <row r="14" spans="1:32" ht="22.5" customHeight="1" x14ac:dyDescent="0.25">
      <c r="A14" s="18">
        <v>8</v>
      </c>
      <c r="B14" s="25" t="s">
        <v>244</v>
      </c>
      <c r="C14" s="25"/>
      <c r="D14" s="20" t="s">
        <v>34</v>
      </c>
      <c r="E14" s="18" t="s">
        <v>125</v>
      </c>
      <c r="F14" s="18" t="s">
        <v>149</v>
      </c>
      <c r="G14" s="35">
        <v>40428.949999999997</v>
      </c>
      <c r="H14" s="35">
        <v>30</v>
      </c>
      <c r="I14" s="35">
        <v>14</v>
      </c>
      <c r="J14" s="35">
        <v>16</v>
      </c>
      <c r="K14" s="35">
        <v>27</v>
      </c>
      <c r="L14" s="35">
        <v>27</v>
      </c>
      <c r="M14" s="35">
        <v>0</v>
      </c>
      <c r="N14" s="35">
        <f t="shared" si="1"/>
        <v>90</v>
      </c>
      <c r="O14" s="23">
        <v>44732.36</v>
      </c>
      <c r="P14" s="23">
        <v>44732.36</v>
      </c>
      <c r="Q14" s="29">
        <f t="shared" si="2"/>
        <v>100</v>
      </c>
      <c r="R14" s="23">
        <v>40428.949999999997</v>
      </c>
      <c r="S14" s="29">
        <f t="shared" si="3"/>
        <v>90.379649095196399</v>
      </c>
      <c r="T14" s="23">
        <f t="shared" si="4"/>
        <v>4303.4100000000035</v>
      </c>
      <c r="U14" s="29">
        <f t="shared" si="5"/>
        <v>9.6203509048035993</v>
      </c>
      <c r="V14" s="28">
        <v>0</v>
      </c>
      <c r="W14" s="28">
        <v>0</v>
      </c>
      <c r="X14" s="28">
        <v>0</v>
      </c>
      <c r="Y14" s="29">
        <f t="shared" si="6"/>
        <v>0</v>
      </c>
      <c r="Z14" s="29">
        <v>0</v>
      </c>
      <c r="AA14" s="29">
        <f t="shared" si="11"/>
        <v>4303.4100000000035</v>
      </c>
      <c r="AB14" s="29">
        <f t="shared" si="7"/>
        <v>100</v>
      </c>
      <c r="AC14" s="29">
        <v>4303.41</v>
      </c>
      <c r="AD14" s="29">
        <f t="shared" si="10"/>
        <v>99.999999999999915</v>
      </c>
      <c r="AE14" s="29">
        <f t="shared" si="8"/>
        <v>0</v>
      </c>
      <c r="AF14" s="29">
        <f t="shared" si="9"/>
        <v>0</v>
      </c>
    </row>
    <row r="15" spans="1:32" ht="22.5" customHeight="1" x14ac:dyDescent="0.25">
      <c r="A15" s="18">
        <v>9</v>
      </c>
      <c r="B15" s="25" t="s">
        <v>244</v>
      </c>
      <c r="C15" s="25"/>
      <c r="D15" s="20" t="s">
        <v>35</v>
      </c>
      <c r="E15" s="18" t="s">
        <v>125</v>
      </c>
      <c r="F15" s="18" t="s">
        <v>150</v>
      </c>
      <c r="G15" s="35">
        <v>4659.66</v>
      </c>
      <c r="H15" s="35">
        <v>6</v>
      </c>
      <c r="I15" s="35">
        <v>0</v>
      </c>
      <c r="J15" s="35">
        <v>6</v>
      </c>
      <c r="K15" s="35">
        <v>5</v>
      </c>
      <c r="L15" s="35">
        <v>5</v>
      </c>
      <c r="M15" s="35">
        <v>0</v>
      </c>
      <c r="N15" s="35">
        <f t="shared" si="1"/>
        <v>83.333333333333343</v>
      </c>
      <c r="O15" s="23">
        <v>5731.5</v>
      </c>
      <c r="P15" s="23">
        <v>5731.5</v>
      </c>
      <c r="Q15" s="29">
        <f t="shared" si="2"/>
        <v>100</v>
      </c>
      <c r="R15" s="23">
        <v>4659.66</v>
      </c>
      <c r="S15" s="29">
        <f t="shared" si="3"/>
        <v>81.299136351740373</v>
      </c>
      <c r="T15" s="23">
        <f t="shared" si="4"/>
        <v>1071.8400000000001</v>
      </c>
      <c r="U15" s="29">
        <f t="shared" si="5"/>
        <v>18.70086364825962</v>
      </c>
      <c r="V15" s="28">
        <v>0</v>
      </c>
      <c r="W15" s="28">
        <v>0</v>
      </c>
      <c r="X15" s="28">
        <v>0</v>
      </c>
      <c r="Y15" s="29">
        <f t="shared" si="6"/>
        <v>0</v>
      </c>
      <c r="Z15" s="29">
        <v>0</v>
      </c>
      <c r="AA15" s="29">
        <f t="shared" si="11"/>
        <v>1071.8400000000001</v>
      </c>
      <c r="AB15" s="29">
        <f t="shared" si="7"/>
        <v>100</v>
      </c>
      <c r="AC15" s="29">
        <v>1071.8399999999999</v>
      </c>
      <c r="AD15" s="29">
        <f t="shared" si="10"/>
        <v>99.999999999999972</v>
      </c>
      <c r="AE15" s="29">
        <f t="shared" si="8"/>
        <v>0</v>
      </c>
      <c r="AF15" s="29">
        <f t="shared" si="9"/>
        <v>0</v>
      </c>
    </row>
    <row r="16" spans="1:32" ht="22.5" customHeight="1" x14ac:dyDescent="0.25">
      <c r="A16" s="18">
        <v>10</v>
      </c>
      <c r="B16" s="25" t="s">
        <v>244</v>
      </c>
      <c r="C16" s="25"/>
      <c r="D16" s="20" t="s">
        <v>36</v>
      </c>
      <c r="E16" s="18" t="s">
        <v>124</v>
      </c>
      <c r="F16" s="18" t="s">
        <v>151</v>
      </c>
      <c r="G16" s="35">
        <v>35464.200000000004</v>
      </c>
      <c r="H16" s="35">
        <v>35</v>
      </c>
      <c r="I16" s="35">
        <v>14</v>
      </c>
      <c r="J16" s="35">
        <v>19</v>
      </c>
      <c r="K16" s="35">
        <v>34</v>
      </c>
      <c r="L16" s="35">
        <v>34</v>
      </c>
      <c r="M16" s="35">
        <v>0</v>
      </c>
      <c r="N16" s="35">
        <f t="shared" si="1"/>
        <v>97.142857142857139</v>
      </c>
      <c r="O16" s="23">
        <v>35464.200000000004</v>
      </c>
      <c r="P16" s="23">
        <v>35464.200000000004</v>
      </c>
      <c r="Q16" s="29">
        <f t="shared" si="2"/>
        <v>100</v>
      </c>
      <c r="R16" s="23">
        <v>35464.200000000004</v>
      </c>
      <c r="S16" s="29">
        <f t="shared" si="3"/>
        <v>100</v>
      </c>
      <c r="T16" s="23">
        <f t="shared" si="4"/>
        <v>0</v>
      </c>
      <c r="U16" s="29">
        <f t="shared" si="5"/>
        <v>0</v>
      </c>
      <c r="V16" s="28">
        <v>0</v>
      </c>
      <c r="W16" s="28">
        <v>0</v>
      </c>
      <c r="X16" s="28">
        <v>0</v>
      </c>
      <c r="Y16" s="29">
        <f t="shared" si="6"/>
        <v>0</v>
      </c>
      <c r="Z16" s="29">
        <v>0</v>
      </c>
      <c r="AA16" s="29">
        <f t="shared" si="11"/>
        <v>0</v>
      </c>
      <c r="AB16" s="29">
        <f t="shared" si="7"/>
        <v>0</v>
      </c>
      <c r="AC16" s="29">
        <v>0</v>
      </c>
      <c r="AD16" s="29">
        <f t="shared" si="10"/>
        <v>0</v>
      </c>
      <c r="AE16" s="29">
        <f t="shared" si="8"/>
        <v>0</v>
      </c>
      <c r="AF16" s="29">
        <f t="shared" si="9"/>
        <v>0</v>
      </c>
    </row>
    <row r="17" spans="1:32" ht="22.5" customHeight="1" x14ac:dyDescent="0.25">
      <c r="A17" s="18">
        <v>11</v>
      </c>
      <c r="B17" s="25" t="s">
        <v>244</v>
      </c>
      <c r="C17" s="25"/>
      <c r="D17" s="20" t="s">
        <v>37</v>
      </c>
      <c r="E17" s="18" t="s">
        <v>121</v>
      </c>
      <c r="F17" s="18" t="s">
        <v>152</v>
      </c>
      <c r="G17" s="35">
        <v>14981.960000000001</v>
      </c>
      <c r="H17" s="35">
        <v>11</v>
      </c>
      <c r="I17" s="35">
        <v>2</v>
      </c>
      <c r="J17" s="35">
        <v>9</v>
      </c>
      <c r="K17" s="35">
        <v>5</v>
      </c>
      <c r="L17" s="35">
        <v>5</v>
      </c>
      <c r="M17" s="35">
        <v>0</v>
      </c>
      <c r="N17" s="35">
        <f t="shared" si="1"/>
        <v>45.454545454545453</v>
      </c>
      <c r="O17" s="23">
        <v>14981.960000000001</v>
      </c>
      <c r="P17" s="23">
        <v>14981.960000000001</v>
      </c>
      <c r="Q17" s="29">
        <f t="shared" si="2"/>
        <v>100</v>
      </c>
      <c r="R17" s="23">
        <v>14981.960000000001</v>
      </c>
      <c r="S17" s="29">
        <f t="shared" si="3"/>
        <v>100</v>
      </c>
      <c r="T17" s="23">
        <f t="shared" si="4"/>
        <v>0</v>
      </c>
      <c r="U17" s="29">
        <f t="shared" si="5"/>
        <v>0</v>
      </c>
      <c r="V17" s="28">
        <v>0</v>
      </c>
      <c r="W17" s="28">
        <v>0</v>
      </c>
      <c r="X17" s="28">
        <v>0</v>
      </c>
      <c r="Y17" s="29">
        <f t="shared" si="6"/>
        <v>0</v>
      </c>
      <c r="Z17" s="29">
        <v>0</v>
      </c>
      <c r="AA17" s="29">
        <f t="shared" si="11"/>
        <v>0</v>
      </c>
      <c r="AB17" s="29">
        <f t="shared" si="7"/>
        <v>0</v>
      </c>
      <c r="AC17" s="29">
        <v>0</v>
      </c>
      <c r="AD17" s="29">
        <f t="shared" si="10"/>
        <v>0</v>
      </c>
      <c r="AE17" s="29">
        <f t="shared" si="8"/>
        <v>0</v>
      </c>
      <c r="AF17" s="29">
        <f t="shared" si="9"/>
        <v>0</v>
      </c>
    </row>
    <row r="18" spans="1:32" ht="22.5" customHeight="1" x14ac:dyDescent="0.25">
      <c r="A18" s="18">
        <v>12</v>
      </c>
      <c r="B18" s="25" t="s">
        <v>244</v>
      </c>
      <c r="C18" s="25"/>
      <c r="D18" s="20" t="s">
        <v>38</v>
      </c>
      <c r="E18" s="18" t="s">
        <v>125</v>
      </c>
      <c r="F18" s="18" t="s">
        <v>153</v>
      </c>
      <c r="G18" s="35">
        <v>8384.7800000000007</v>
      </c>
      <c r="H18" s="35">
        <v>9</v>
      </c>
      <c r="I18" s="35">
        <v>0</v>
      </c>
      <c r="J18" s="35">
        <v>9</v>
      </c>
      <c r="K18" s="35">
        <v>7</v>
      </c>
      <c r="L18" s="35">
        <v>7</v>
      </c>
      <c r="M18" s="35">
        <v>0</v>
      </c>
      <c r="N18" s="35">
        <f t="shared" si="1"/>
        <v>77.777777777777786</v>
      </c>
      <c r="O18" s="23">
        <v>8384.7800000000007</v>
      </c>
      <c r="P18" s="23">
        <v>8384.7800000000007</v>
      </c>
      <c r="Q18" s="29">
        <f t="shared" si="2"/>
        <v>100</v>
      </c>
      <c r="R18" s="23">
        <v>7650.33</v>
      </c>
      <c r="S18" s="29">
        <f t="shared" si="3"/>
        <v>91.240676559194156</v>
      </c>
      <c r="T18" s="23">
        <f t="shared" si="4"/>
        <v>734.45000000000073</v>
      </c>
      <c r="U18" s="29">
        <f t="shared" si="5"/>
        <v>8.7593234408058489</v>
      </c>
      <c r="V18" s="28">
        <v>0</v>
      </c>
      <c r="W18" s="28">
        <v>0</v>
      </c>
      <c r="X18" s="28">
        <v>0</v>
      </c>
      <c r="Y18" s="29">
        <f t="shared" si="6"/>
        <v>0</v>
      </c>
      <c r="Z18" s="29">
        <v>0</v>
      </c>
      <c r="AA18" s="29">
        <f t="shared" si="11"/>
        <v>734.45000000000073</v>
      </c>
      <c r="AB18" s="29">
        <f t="shared" si="7"/>
        <v>100</v>
      </c>
      <c r="AC18" s="29">
        <v>734.45</v>
      </c>
      <c r="AD18" s="29">
        <f t="shared" si="10"/>
        <v>99.999999999999915</v>
      </c>
      <c r="AE18" s="29">
        <f t="shared" si="8"/>
        <v>0</v>
      </c>
      <c r="AF18" s="29">
        <f t="shared" si="9"/>
        <v>0</v>
      </c>
    </row>
    <row r="19" spans="1:32" ht="22.5" customHeight="1" x14ac:dyDescent="0.25">
      <c r="A19" s="18">
        <v>13</v>
      </c>
      <c r="B19" s="25" t="s">
        <v>244</v>
      </c>
      <c r="C19" s="25"/>
      <c r="D19" s="20" t="s">
        <v>39</v>
      </c>
      <c r="E19" s="18" t="s">
        <v>126</v>
      </c>
      <c r="F19" s="18" t="s">
        <v>154</v>
      </c>
      <c r="G19" s="35">
        <v>7748.75</v>
      </c>
      <c r="H19" s="35">
        <v>7</v>
      </c>
      <c r="I19" s="35">
        <v>0</v>
      </c>
      <c r="J19" s="35">
        <v>7</v>
      </c>
      <c r="K19" s="35">
        <v>7</v>
      </c>
      <c r="L19" s="35">
        <v>7</v>
      </c>
      <c r="M19" s="35">
        <v>0</v>
      </c>
      <c r="N19" s="35">
        <f t="shared" si="1"/>
        <v>100</v>
      </c>
      <c r="O19" s="23">
        <v>7748.75</v>
      </c>
      <c r="P19" s="23">
        <v>7748.75</v>
      </c>
      <c r="Q19" s="29">
        <f t="shared" si="2"/>
        <v>100</v>
      </c>
      <c r="R19" s="23">
        <v>7060.58</v>
      </c>
      <c r="S19" s="29">
        <f t="shared" si="3"/>
        <v>91.118954670108081</v>
      </c>
      <c r="T19" s="23">
        <f t="shared" si="4"/>
        <v>688.17000000000007</v>
      </c>
      <c r="U19" s="29">
        <f t="shared" si="5"/>
        <v>8.8810453298919185</v>
      </c>
      <c r="V19" s="28">
        <v>0</v>
      </c>
      <c r="W19" s="28">
        <v>0</v>
      </c>
      <c r="X19" s="28">
        <v>0</v>
      </c>
      <c r="Y19" s="29">
        <f t="shared" si="6"/>
        <v>0</v>
      </c>
      <c r="Z19" s="29">
        <v>0</v>
      </c>
      <c r="AA19" s="29">
        <f t="shared" si="11"/>
        <v>688.17000000000007</v>
      </c>
      <c r="AB19" s="29">
        <f t="shared" si="7"/>
        <v>100</v>
      </c>
      <c r="AC19" s="29">
        <v>688.17</v>
      </c>
      <c r="AD19" s="29">
        <f t="shared" si="10"/>
        <v>99.999999999999986</v>
      </c>
      <c r="AE19" s="29">
        <f t="shared" si="8"/>
        <v>0</v>
      </c>
      <c r="AF19" s="29">
        <f t="shared" si="9"/>
        <v>0</v>
      </c>
    </row>
    <row r="20" spans="1:32" ht="22.5" customHeight="1" x14ac:dyDescent="0.25">
      <c r="A20" s="18">
        <v>14</v>
      </c>
      <c r="B20" s="25" t="s">
        <v>244</v>
      </c>
      <c r="C20" s="25"/>
      <c r="D20" s="20" t="s">
        <v>40</v>
      </c>
      <c r="E20" s="18" t="s">
        <v>124</v>
      </c>
      <c r="F20" s="18" t="s">
        <v>155</v>
      </c>
      <c r="G20" s="35">
        <v>44618.01</v>
      </c>
      <c r="H20" s="35">
        <v>36</v>
      </c>
      <c r="I20" s="35">
        <v>8</v>
      </c>
      <c r="J20" s="35">
        <v>27</v>
      </c>
      <c r="K20" s="35">
        <v>37</v>
      </c>
      <c r="L20" s="35">
        <v>37</v>
      </c>
      <c r="M20" s="35">
        <v>0</v>
      </c>
      <c r="N20" s="35">
        <f t="shared" si="1"/>
        <v>102.77777777777777</v>
      </c>
      <c r="O20" s="23">
        <v>48047.07</v>
      </c>
      <c r="P20" s="23">
        <v>48047.07</v>
      </c>
      <c r="Q20" s="29">
        <f t="shared" si="2"/>
        <v>100</v>
      </c>
      <c r="R20" s="23">
        <v>44618.01</v>
      </c>
      <c r="S20" s="29">
        <f t="shared" si="3"/>
        <v>92.863123599420334</v>
      </c>
      <c r="T20" s="23">
        <f t="shared" si="4"/>
        <v>3429.0599999999977</v>
      </c>
      <c r="U20" s="29">
        <f t="shared" si="5"/>
        <v>7.136876400579677</v>
      </c>
      <c r="V20" s="28">
        <v>0</v>
      </c>
      <c r="W20" s="28">
        <v>0</v>
      </c>
      <c r="X20" s="28">
        <v>0</v>
      </c>
      <c r="Y20" s="29">
        <f t="shared" si="6"/>
        <v>0</v>
      </c>
      <c r="Z20" s="29">
        <v>3482.3399999999997</v>
      </c>
      <c r="AA20" s="29">
        <f t="shared" si="11"/>
        <v>6911.3999999999978</v>
      </c>
      <c r="AB20" s="29">
        <f t="shared" si="7"/>
        <v>100</v>
      </c>
      <c r="AC20" s="29">
        <v>6911.4</v>
      </c>
      <c r="AD20" s="29">
        <f t="shared" si="10"/>
        <v>100.00000000000003</v>
      </c>
      <c r="AE20" s="29">
        <f t="shared" si="8"/>
        <v>0</v>
      </c>
      <c r="AF20" s="29">
        <f t="shared" si="9"/>
        <v>0</v>
      </c>
    </row>
    <row r="21" spans="1:32" ht="22.5" customHeight="1" x14ac:dyDescent="0.25">
      <c r="A21" s="18">
        <v>15</v>
      </c>
      <c r="B21" s="25" t="s">
        <v>244</v>
      </c>
      <c r="C21" s="25"/>
      <c r="D21" s="20" t="s">
        <v>42</v>
      </c>
      <c r="E21" s="18" t="s">
        <v>127</v>
      </c>
      <c r="F21" s="18" t="s">
        <v>157</v>
      </c>
      <c r="G21" s="35">
        <v>13314.79</v>
      </c>
      <c r="H21" s="35">
        <v>21</v>
      </c>
      <c r="I21" s="35">
        <v>1</v>
      </c>
      <c r="J21" s="35">
        <v>20</v>
      </c>
      <c r="K21" s="35">
        <v>15</v>
      </c>
      <c r="L21" s="35">
        <v>15</v>
      </c>
      <c r="M21" s="35">
        <v>0</v>
      </c>
      <c r="N21" s="35">
        <f t="shared" si="1"/>
        <v>71.428571428571431</v>
      </c>
      <c r="O21" s="23">
        <v>13314.79</v>
      </c>
      <c r="P21" s="23">
        <v>13314.79</v>
      </c>
      <c r="Q21" s="29">
        <f t="shared" si="2"/>
        <v>100</v>
      </c>
      <c r="R21" s="23">
        <v>12760.369999999999</v>
      </c>
      <c r="S21" s="29">
        <f t="shared" si="3"/>
        <v>95.836058999052923</v>
      </c>
      <c r="T21" s="23">
        <f t="shared" si="4"/>
        <v>554.42000000000189</v>
      </c>
      <c r="U21" s="29">
        <f t="shared" si="5"/>
        <v>4.163941000947081</v>
      </c>
      <c r="V21" s="28">
        <v>0</v>
      </c>
      <c r="W21" s="28">
        <v>0</v>
      </c>
      <c r="X21" s="28">
        <v>0</v>
      </c>
      <c r="Y21" s="29">
        <f t="shared" si="6"/>
        <v>0</v>
      </c>
      <c r="Z21" s="29">
        <v>3843.0800000000004</v>
      </c>
      <c r="AA21" s="29">
        <f t="shared" si="11"/>
        <v>4397.5000000000018</v>
      </c>
      <c r="AB21" s="29">
        <f t="shared" si="7"/>
        <v>100</v>
      </c>
      <c r="AC21" s="29">
        <v>4152.68</v>
      </c>
      <c r="AD21" s="29">
        <f t="shared" si="10"/>
        <v>94.432745878339929</v>
      </c>
      <c r="AE21" s="29">
        <f t="shared" si="8"/>
        <v>244.82000000000153</v>
      </c>
      <c r="AF21" s="29">
        <f t="shared" si="9"/>
        <v>5.5672541216600671</v>
      </c>
    </row>
    <row r="22" spans="1:32" ht="22.5" customHeight="1" x14ac:dyDescent="0.25">
      <c r="A22" s="18">
        <v>16</v>
      </c>
      <c r="B22" s="25" t="s">
        <v>244</v>
      </c>
      <c r="C22" s="25"/>
      <c r="D22" s="20" t="s">
        <v>41</v>
      </c>
      <c r="E22" s="18" t="s">
        <v>127</v>
      </c>
      <c r="F22" s="18" t="s">
        <v>156</v>
      </c>
      <c r="G22" s="35">
        <v>2748.38</v>
      </c>
      <c r="H22" s="35">
        <v>4</v>
      </c>
      <c r="I22" s="35">
        <v>0</v>
      </c>
      <c r="J22" s="35">
        <v>4</v>
      </c>
      <c r="K22" s="35">
        <v>2</v>
      </c>
      <c r="L22" s="35">
        <v>2</v>
      </c>
      <c r="M22" s="35">
        <v>0</v>
      </c>
      <c r="N22" s="35">
        <f t="shared" si="1"/>
        <v>50</v>
      </c>
      <c r="O22" s="23">
        <v>2748.38</v>
      </c>
      <c r="P22" s="23">
        <v>2748.38</v>
      </c>
      <c r="Q22" s="29">
        <f t="shared" si="2"/>
        <v>100</v>
      </c>
      <c r="R22" s="23">
        <v>2748.38</v>
      </c>
      <c r="S22" s="29">
        <f t="shared" si="3"/>
        <v>100</v>
      </c>
      <c r="T22" s="23">
        <f t="shared" si="4"/>
        <v>0</v>
      </c>
      <c r="U22" s="29">
        <f t="shared" si="5"/>
        <v>0</v>
      </c>
      <c r="V22" s="28">
        <v>0</v>
      </c>
      <c r="W22" s="28">
        <v>0</v>
      </c>
      <c r="X22" s="28">
        <v>0</v>
      </c>
      <c r="Y22" s="29">
        <f t="shared" si="6"/>
        <v>0</v>
      </c>
      <c r="Z22" s="29">
        <v>0</v>
      </c>
      <c r="AA22" s="29">
        <f t="shared" si="11"/>
        <v>0</v>
      </c>
      <c r="AB22" s="29">
        <f t="shared" si="7"/>
        <v>0</v>
      </c>
      <c r="AC22" s="29">
        <v>0</v>
      </c>
      <c r="AD22" s="29">
        <f t="shared" si="10"/>
        <v>0</v>
      </c>
      <c r="AE22" s="29">
        <f t="shared" si="8"/>
        <v>0</v>
      </c>
      <c r="AF22" s="29">
        <f t="shared" si="9"/>
        <v>0</v>
      </c>
    </row>
    <row r="23" spans="1:32" ht="22.5" customHeight="1" x14ac:dyDescent="0.25">
      <c r="A23" s="18">
        <v>17</v>
      </c>
      <c r="B23" s="25" t="s">
        <v>244</v>
      </c>
      <c r="C23" s="25"/>
      <c r="D23" s="20" t="s">
        <v>43</v>
      </c>
      <c r="E23" s="18" t="s">
        <v>124</v>
      </c>
      <c r="F23" s="18" t="s">
        <v>158</v>
      </c>
      <c r="G23" s="35">
        <v>2821.83</v>
      </c>
      <c r="H23" s="35">
        <v>10</v>
      </c>
      <c r="I23" s="35">
        <v>2</v>
      </c>
      <c r="J23" s="35">
        <v>8</v>
      </c>
      <c r="K23" s="35">
        <v>7</v>
      </c>
      <c r="L23" s="35">
        <v>7</v>
      </c>
      <c r="M23" s="35">
        <v>0</v>
      </c>
      <c r="N23" s="35">
        <f t="shared" si="1"/>
        <v>70</v>
      </c>
      <c r="O23" s="23">
        <v>2821.83</v>
      </c>
      <c r="P23" s="23">
        <v>2821.83</v>
      </c>
      <c r="Q23" s="29">
        <f t="shared" si="2"/>
        <v>100</v>
      </c>
      <c r="R23" s="23">
        <v>2821.83</v>
      </c>
      <c r="S23" s="29">
        <f t="shared" si="3"/>
        <v>100</v>
      </c>
      <c r="T23" s="23">
        <f t="shared" si="4"/>
        <v>0</v>
      </c>
      <c r="U23" s="29">
        <f t="shared" si="5"/>
        <v>0</v>
      </c>
      <c r="V23" s="28">
        <v>0</v>
      </c>
      <c r="W23" s="28">
        <v>0</v>
      </c>
      <c r="X23" s="28">
        <v>0</v>
      </c>
      <c r="Y23" s="29">
        <f t="shared" si="6"/>
        <v>0</v>
      </c>
      <c r="Z23" s="29">
        <v>2085.7399999999998</v>
      </c>
      <c r="AA23" s="29">
        <f t="shared" si="11"/>
        <v>2085.7399999999998</v>
      </c>
      <c r="AB23" s="29">
        <f t="shared" si="7"/>
        <v>100</v>
      </c>
      <c r="AC23" s="29">
        <v>2085.7399999999998</v>
      </c>
      <c r="AD23" s="29">
        <f t="shared" si="10"/>
        <v>100</v>
      </c>
      <c r="AE23" s="29">
        <f t="shared" si="8"/>
        <v>0</v>
      </c>
      <c r="AF23" s="29">
        <f t="shared" si="9"/>
        <v>0</v>
      </c>
    </row>
    <row r="24" spans="1:32" ht="22.5" customHeight="1" x14ac:dyDescent="0.25">
      <c r="A24" s="18">
        <v>18</v>
      </c>
      <c r="B24" s="25" t="s">
        <v>244</v>
      </c>
      <c r="C24" s="25"/>
      <c r="D24" s="20" t="s">
        <v>44</v>
      </c>
      <c r="E24" s="18" t="s">
        <v>124</v>
      </c>
      <c r="F24" s="18" t="s">
        <v>159</v>
      </c>
      <c r="G24" s="35">
        <v>4470.47</v>
      </c>
      <c r="H24" s="35">
        <v>8</v>
      </c>
      <c r="I24" s="35">
        <v>2</v>
      </c>
      <c r="J24" s="35">
        <v>6</v>
      </c>
      <c r="K24" s="35">
        <v>5</v>
      </c>
      <c r="L24" s="35">
        <v>5</v>
      </c>
      <c r="M24" s="35">
        <v>0</v>
      </c>
      <c r="N24" s="35">
        <f t="shared" si="1"/>
        <v>62.5</v>
      </c>
      <c r="O24" s="23">
        <v>4470.47</v>
      </c>
      <c r="P24" s="23">
        <v>4470.47</v>
      </c>
      <c r="Q24" s="29">
        <f t="shared" si="2"/>
        <v>100</v>
      </c>
      <c r="R24" s="23">
        <v>4470.47</v>
      </c>
      <c r="S24" s="29">
        <f t="shared" si="3"/>
        <v>100</v>
      </c>
      <c r="T24" s="23">
        <f t="shared" si="4"/>
        <v>0</v>
      </c>
      <c r="U24" s="29">
        <f t="shared" si="5"/>
        <v>0</v>
      </c>
      <c r="V24" s="28">
        <v>0</v>
      </c>
      <c r="W24" s="28">
        <v>0</v>
      </c>
      <c r="X24" s="28">
        <v>0</v>
      </c>
      <c r="Y24" s="29">
        <f t="shared" si="6"/>
        <v>0</v>
      </c>
      <c r="Z24" s="29">
        <v>1642.49</v>
      </c>
      <c r="AA24" s="29">
        <f t="shared" si="11"/>
        <v>1642.49</v>
      </c>
      <c r="AB24" s="29">
        <f t="shared" si="7"/>
        <v>100</v>
      </c>
      <c r="AC24" s="29">
        <v>1642.49</v>
      </c>
      <c r="AD24" s="29">
        <f t="shared" si="10"/>
        <v>100</v>
      </c>
      <c r="AE24" s="29">
        <f t="shared" si="8"/>
        <v>0</v>
      </c>
      <c r="AF24" s="29">
        <f t="shared" si="9"/>
        <v>0</v>
      </c>
    </row>
    <row r="25" spans="1:32" ht="22.5" customHeight="1" x14ac:dyDescent="0.25">
      <c r="A25" s="18">
        <v>19</v>
      </c>
      <c r="B25" s="25" t="s">
        <v>244</v>
      </c>
      <c r="C25" s="25"/>
      <c r="D25" s="20" t="s">
        <v>45</v>
      </c>
      <c r="E25" s="18" t="s">
        <v>124</v>
      </c>
      <c r="F25" s="18" t="s">
        <v>160</v>
      </c>
      <c r="G25" s="35">
        <v>6572.83</v>
      </c>
      <c r="H25" s="35">
        <v>9</v>
      </c>
      <c r="I25" s="35">
        <v>2</v>
      </c>
      <c r="J25" s="35">
        <v>7</v>
      </c>
      <c r="K25" s="35">
        <v>8</v>
      </c>
      <c r="L25" s="35">
        <v>8</v>
      </c>
      <c r="M25" s="35">
        <v>0</v>
      </c>
      <c r="N25" s="35">
        <f t="shared" si="1"/>
        <v>88.888888888888886</v>
      </c>
      <c r="O25" s="23">
        <v>7927.77</v>
      </c>
      <c r="P25" s="23">
        <v>7927.77</v>
      </c>
      <c r="Q25" s="29">
        <f t="shared" si="2"/>
        <v>100</v>
      </c>
      <c r="R25" s="23">
        <v>6572.83</v>
      </c>
      <c r="S25" s="29">
        <f t="shared" si="3"/>
        <v>82.908939083752415</v>
      </c>
      <c r="T25" s="23">
        <f t="shared" si="4"/>
        <v>1354.9400000000005</v>
      </c>
      <c r="U25" s="29">
        <f t="shared" si="5"/>
        <v>17.091060916247574</v>
      </c>
      <c r="V25" s="28">
        <v>0</v>
      </c>
      <c r="W25" s="28">
        <v>0</v>
      </c>
      <c r="X25" s="28">
        <v>0</v>
      </c>
      <c r="Y25" s="29">
        <f t="shared" si="6"/>
        <v>0</v>
      </c>
      <c r="Z25" s="29">
        <v>0</v>
      </c>
      <c r="AA25" s="29">
        <f t="shared" si="11"/>
        <v>1354.9400000000005</v>
      </c>
      <c r="AB25" s="29">
        <f t="shared" si="7"/>
        <v>100</v>
      </c>
      <c r="AC25" s="29">
        <v>624.14</v>
      </c>
      <c r="AD25" s="29">
        <f t="shared" si="10"/>
        <v>46.064032355676247</v>
      </c>
      <c r="AE25" s="29">
        <f t="shared" si="8"/>
        <v>730.80000000000052</v>
      </c>
      <c r="AF25" s="29">
        <f t="shared" si="9"/>
        <v>53.935967644323753</v>
      </c>
    </row>
    <row r="26" spans="1:32" ht="22.5" customHeight="1" x14ac:dyDescent="0.25">
      <c r="A26" s="18">
        <v>20</v>
      </c>
      <c r="B26" s="25" t="s">
        <v>244</v>
      </c>
      <c r="C26" s="25"/>
      <c r="D26" s="20" t="s">
        <v>46</v>
      </c>
      <c r="E26" s="18" t="s">
        <v>128</v>
      </c>
      <c r="F26" s="18" t="s">
        <v>161</v>
      </c>
      <c r="G26" s="35">
        <v>21296.61</v>
      </c>
      <c r="H26" s="35">
        <v>17</v>
      </c>
      <c r="I26" s="35">
        <v>0</v>
      </c>
      <c r="J26" s="35">
        <v>17</v>
      </c>
      <c r="K26" s="35">
        <v>15</v>
      </c>
      <c r="L26" s="35">
        <v>15</v>
      </c>
      <c r="M26" s="35">
        <v>0</v>
      </c>
      <c r="N26" s="35">
        <f t="shared" si="1"/>
        <v>88.235294117647058</v>
      </c>
      <c r="O26" s="23">
        <v>21296.61</v>
      </c>
      <c r="P26" s="23">
        <v>21296.61</v>
      </c>
      <c r="Q26" s="29">
        <f t="shared" si="2"/>
        <v>100</v>
      </c>
      <c r="R26" s="23">
        <v>17319.839999999997</v>
      </c>
      <c r="S26" s="29">
        <f t="shared" si="3"/>
        <v>81.326746369492582</v>
      </c>
      <c r="T26" s="23">
        <f t="shared" si="4"/>
        <v>3976.7700000000041</v>
      </c>
      <c r="U26" s="29">
        <f t="shared" si="5"/>
        <v>18.673253630507407</v>
      </c>
      <c r="V26" s="28">
        <v>0</v>
      </c>
      <c r="W26" s="28">
        <v>0</v>
      </c>
      <c r="X26" s="28">
        <v>0</v>
      </c>
      <c r="Y26" s="29">
        <f t="shared" si="6"/>
        <v>0</v>
      </c>
      <c r="Z26" s="29">
        <v>3256.08</v>
      </c>
      <c r="AA26" s="29">
        <f t="shared" si="11"/>
        <v>7232.850000000004</v>
      </c>
      <c r="AB26" s="29">
        <f t="shared" si="7"/>
        <v>100</v>
      </c>
      <c r="AC26" s="29">
        <v>7232.85</v>
      </c>
      <c r="AD26" s="29">
        <f t="shared" si="10"/>
        <v>99.999999999999943</v>
      </c>
      <c r="AE26" s="29">
        <f t="shared" si="8"/>
        <v>0</v>
      </c>
      <c r="AF26" s="29">
        <f t="shared" si="9"/>
        <v>0</v>
      </c>
    </row>
    <row r="27" spans="1:32" ht="22.5" customHeight="1" x14ac:dyDescent="0.25">
      <c r="A27" s="18">
        <v>21</v>
      </c>
      <c r="B27" s="25" t="s">
        <v>244</v>
      </c>
      <c r="C27" s="25"/>
      <c r="D27" s="20" t="s">
        <v>47</v>
      </c>
      <c r="E27" s="18" t="s">
        <v>124</v>
      </c>
      <c r="F27" s="18" t="s">
        <v>162</v>
      </c>
      <c r="G27" s="35">
        <v>13793.66</v>
      </c>
      <c r="H27" s="35">
        <v>9</v>
      </c>
      <c r="I27" s="35">
        <v>2</v>
      </c>
      <c r="J27" s="35">
        <v>7</v>
      </c>
      <c r="K27" s="35">
        <v>9</v>
      </c>
      <c r="L27" s="35">
        <v>9</v>
      </c>
      <c r="M27" s="35">
        <v>0</v>
      </c>
      <c r="N27" s="35">
        <f t="shared" si="1"/>
        <v>100</v>
      </c>
      <c r="O27" s="23">
        <v>13793.66</v>
      </c>
      <c r="P27" s="23">
        <v>13793.66</v>
      </c>
      <c r="Q27" s="29">
        <f t="shared" si="2"/>
        <v>100</v>
      </c>
      <c r="R27" s="23">
        <v>13793.66</v>
      </c>
      <c r="S27" s="29">
        <f t="shared" si="3"/>
        <v>100</v>
      </c>
      <c r="T27" s="23">
        <f t="shared" si="4"/>
        <v>0</v>
      </c>
      <c r="U27" s="29">
        <f t="shared" si="5"/>
        <v>0</v>
      </c>
      <c r="V27" s="28">
        <v>0</v>
      </c>
      <c r="W27" s="28">
        <v>0</v>
      </c>
      <c r="X27" s="28">
        <v>0</v>
      </c>
      <c r="Y27" s="29">
        <f t="shared" si="6"/>
        <v>0</v>
      </c>
      <c r="Z27" s="29">
        <v>0</v>
      </c>
      <c r="AA27" s="29">
        <f t="shared" si="11"/>
        <v>0</v>
      </c>
      <c r="AB27" s="29">
        <f t="shared" si="7"/>
        <v>0</v>
      </c>
      <c r="AC27" s="29">
        <v>0</v>
      </c>
      <c r="AD27" s="29">
        <f t="shared" si="10"/>
        <v>0</v>
      </c>
      <c r="AE27" s="29">
        <f t="shared" si="8"/>
        <v>0</v>
      </c>
      <c r="AF27" s="29">
        <f t="shared" si="9"/>
        <v>0</v>
      </c>
    </row>
    <row r="28" spans="1:32" ht="22.5" customHeight="1" x14ac:dyDescent="0.25">
      <c r="A28" s="18">
        <v>22</v>
      </c>
      <c r="B28" s="25" t="s">
        <v>244</v>
      </c>
      <c r="C28" s="25"/>
      <c r="D28" s="20" t="s">
        <v>48</v>
      </c>
      <c r="E28" s="18" t="s">
        <v>129</v>
      </c>
      <c r="F28" s="18" t="s">
        <v>163</v>
      </c>
      <c r="G28" s="35">
        <v>18139.88</v>
      </c>
      <c r="H28" s="35">
        <v>21</v>
      </c>
      <c r="I28" s="35">
        <v>3</v>
      </c>
      <c r="J28" s="35">
        <v>18</v>
      </c>
      <c r="K28" s="35">
        <v>20</v>
      </c>
      <c r="L28" s="35">
        <v>20</v>
      </c>
      <c r="M28" s="35">
        <v>0</v>
      </c>
      <c r="N28" s="35">
        <f t="shared" si="1"/>
        <v>95.238095238095227</v>
      </c>
      <c r="O28" s="23">
        <v>18139.88</v>
      </c>
      <c r="P28" s="23">
        <v>18139.88</v>
      </c>
      <c r="Q28" s="29">
        <f t="shared" si="2"/>
        <v>100</v>
      </c>
      <c r="R28" s="23">
        <v>16884.419999999998</v>
      </c>
      <c r="S28" s="29">
        <f t="shared" si="3"/>
        <v>93.079006035321058</v>
      </c>
      <c r="T28" s="23">
        <f t="shared" si="4"/>
        <v>1255.4600000000028</v>
      </c>
      <c r="U28" s="29">
        <f t="shared" si="5"/>
        <v>6.920993964678944</v>
      </c>
      <c r="V28" s="28">
        <v>0</v>
      </c>
      <c r="W28" s="28">
        <v>0</v>
      </c>
      <c r="X28" s="28">
        <v>0</v>
      </c>
      <c r="Y28" s="29">
        <f t="shared" si="6"/>
        <v>0</v>
      </c>
      <c r="Z28" s="29">
        <v>0</v>
      </c>
      <c r="AA28" s="29">
        <f t="shared" si="11"/>
        <v>1255.4600000000028</v>
      </c>
      <c r="AB28" s="29">
        <f t="shared" si="7"/>
        <v>100</v>
      </c>
      <c r="AC28" s="29">
        <v>1255.46</v>
      </c>
      <c r="AD28" s="29">
        <f t="shared" si="10"/>
        <v>99.999999999999773</v>
      </c>
      <c r="AE28" s="29">
        <f t="shared" si="8"/>
        <v>2.7284841053187847E-12</v>
      </c>
      <c r="AF28" s="29">
        <f t="shared" si="9"/>
        <v>2.1732943346014836E-13</v>
      </c>
    </row>
    <row r="29" spans="1:32" ht="22.5" customHeight="1" x14ac:dyDescent="0.25">
      <c r="A29" s="18">
        <v>23</v>
      </c>
      <c r="B29" s="25" t="s">
        <v>244</v>
      </c>
      <c r="C29" s="25"/>
      <c r="D29" s="20" t="s">
        <v>49</v>
      </c>
      <c r="E29" s="18" t="s">
        <v>120</v>
      </c>
      <c r="F29" s="18" t="s">
        <v>164</v>
      </c>
      <c r="G29" s="35">
        <v>9620.1899999999987</v>
      </c>
      <c r="H29" s="35">
        <v>11</v>
      </c>
      <c r="I29" s="35">
        <v>6</v>
      </c>
      <c r="J29" s="35">
        <v>5</v>
      </c>
      <c r="K29" s="35">
        <v>11</v>
      </c>
      <c r="L29" s="35">
        <v>11</v>
      </c>
      <c r="M29" s="35">
        <v>0</v>
      </c>
      <c r="N29" s="35">
        <f t="shared" si="1"/>
        <v>100</v>
      </c>
      <c r="O29" s="23">
        <v>12730.749999999998</v>
      </c>
      <c r="P29" s="23">
        <v>12730.749999999998</v>
      </c>
      <c r="Q29" s="29">
        <f t="shared" si="2"/>
        <v>100</v>
      </c>
      <c r="R29" s="23">
        <v>9620.1899999999987</v>
      </c>
      <c r="S29" s="29">
        <f t="shared" si="3"/>
        <v>75.566561278793472</v>
      </c>
      <c r="T29" s="23">
        <f t="shared" si="4"/>
        <v>3110.5599999999995</v>
      </c>
      <c r="U29" s="29">
        <f t="shared" si="5"/>
        <v>24.433438721206528</v>
      </c>
      <c r="V29" s="28">
        <v>0</v>
      </c>
      <c r="W29" s="28">
        <v>0</v>
      </c>
      <c r="X29" s="28">
        <v>0</v>
      </c>
      <c r="Y29" s="29">
        <f t="shared" si="6"/>
        <v>0</v>
      </c>
      <c r="Z29" s="29">
        <v>749.05</v>
      </c>
      <c r="AA29" s="29">
        <f t="shared" si="11"/>
        <v>3859.6099999999997</v>
      </c>
      <c r="AB29" s="29">
        <f t="shared" si="7"/>
        <v>100</v>
      </c>
      <c r="AC29" s="29">
        <v>2349.31</v>
      </c>
      <c r="AD29" s="29">
        <f t="shared" si="10"/>
        <v>60.869103355002196</v>
      </c>
      <c r="AE29" s="29">
        <f t="shared" si="8"/>
        <v>1510.2999999999997</v>
      </c>
      <c r="AF29" s="29">
        <f t="shared" si="9"/>
        <v>39.130896644997812</v>
      </c>
    </row>
    <row r="30" spans="1:32" ht="22.5" customHeight="1" x14ac:dyDescent="0.25">
      <c r="A30" s="18">
        <v>24</v>
      </c>
      <c r="B30" s="25" t="s">
        <v>244</v>
      </c>
      <c r="C30" s="25"/>
      <c r="D30" s="20" t="s">
        <v>50</v>
      </c>
      <c r="E30" s="18" t="s">
        <v>122</v>
      </c>
      <c r="F30" s="18" t="s">
        <v>165</v>
      </c>
      <c r="G30" s="35">
        <v>12457.580000000002</v>
      </c>
      <c r="H30" s="35">
        <v>11</v>
      </c>
      <c r="I30" s="35">
        <v>2</v>
      </c>
      <c r="J30" s="35">
        <v>8</v>
      </c>
      <c r="K30" s="35">
        <v>10</v>
      </c>
      <c r="L30" s="35">
        <v>10</v>
      </c>
      <c r="M30" s="35">
        <v>0</v>
      </c>
      <c r="N30" s="35">
        <f t="shared" si="1"/>
        <v>90.909090909090907</v>
      </c>
      <c r="O30" s="23">
        <v>12457.580000000002</v>
      </c>
      <c r="P30" s="23">
        <v>12457.580000000002</v>
      </c>
      <c r="Q30" s="29">
        <f t="shared" si="2"/>
        <v>100</v>
      </c>
      <c r="R30" s="23">
        <v>12457.580000000002</v>
      </c>
      <c r="S30" s="29">
        <f t="shared" si="3"/>
        <v>100</v>
      </c>
      <c r="T30" s="23">
        <f t="shared" si="4"/>
        <v>0</v>
      </c>
      <c r="U30" s="29">
        <f t="shared" si="5"/>
        <v>0</v>
      </c>
      <c r="V30" s="28">
        <v>0</v>
      </c>
      <c r="W30" s="28">
        <v>0</v>
      </c>
      <c r="X30" s="28">
        <v>0</v>
      </c>
      <c r="Y30" s="29">
        <f t="shared" si="6"/>
        <v>0</v>
      </c>
      <c r="Z30" s="29">
        <v>0</v>
      </c>
      <c r="AA30" s="29">
        <f t="shared" si="11"/>
        <v>0</v>
      </c>
      <c r="AB30" s="29">
        <f t="shared" si="7"/>
        <v>0</v>
      </c>
      <c r="AC30" s="29">
        <v>0</v>
      </c>
      <c r="AD30" s="29">
        <f t="shared" si="10"/>
        <v>0</v>
      </c>
      <c r="AE30" s="29">
        <f t="shared" si="8"/>
        <v>0</v>
      </c>
      <c r="AF30" s="29">
        <f t="shared" si="9"/>
        <v>0</v>
      </c>
    </row>
    <row r="31" spans="1:32" ht="22.5" customHeight="1" x14ac:dyDescent="0.25">
      <c r="A31" s="18">
        <v>25</v>
      </c>
      <c r="B31" s="25" t="s">
        <v>244</v>
      </c>
      <c r="C31" s="25"/>
      <c r="D31" s="20" t="s">
        <v>51</v>
      </c>
      <c r="E31" s="18" t="s">
        <v>125</v>
      </c>
      <c r="F31" s="18" t="s">
        <v>166</v>
      </c>
      <c r="G31" s="35">
        <v>0</v>
      </c>
      <c r="H31" s="35">
        <v>3</v>
      </c>
      <c r="I31" s="35">
        <v>0</v>
      </c>
      <c r="J31" s="35">
        <v>3</v>
      </c>
      <c r="K31" s="35">
        <v>0</v>
      </c>
      <c r="L31" s="35">
        <v>0</v>
      </c>
      <c r="M31" s="35">
        <v>0</v>
      </c>
      <c r="N31" s="35">
        <f t="shared" si="1"/>
        <v>0</v>
      </c>
      <c r="O31" s="23">
        <v>0</v>
      </c>
      <c r="P31" s="23">
        <v>0</v>
      </c>
      <c r="Q31" s="29">
        <f t="shared" si="2"/>
        <v>0</v>
      </c>
      <c r="R31" s="23">
        <v>0</v>
      </c>
      <c r="S31" s="29">
        <f t="shared" si="3"/>
        <v>0</v>
      </c>
      <c r="T31" s="23">
        <f t="shared" si="4"/>
        <v>0</v>
      </c>
      <c r="U31" s="29">
        <f t="shared" si="5"/>
        <v>0</v>
      </c>
      <c r="V31" s="28">
        <v>0</v>
      </c>
      <c r="W31" s="28">
        <v>0</v>
      </c>
      <c r="X31" s="28">
        <v>0</v>
      </c>
      <c r="Y31" s="29">
        <f t="shared" si="6"/>
        <v>0</v>
      </c>
      <c r="Z31" s="29">
        <v>607.95000000000005</v>
      </c>
      <c r="AA31" s="29">
        <f t="shared" si="11"/>
        <v>607.95000000000005</v>
      </c>
      <c r="AB31" s="29">
        <f t="shared" si="7"/>
        <v>100</v>
      </c>
      <c r="AC31" s="29">
        <v>0</v>
      </c>
      <c r="AD31" s="29">
        <f t="shared" si="10"/>
        <v>0</v>
      </c>
      <c r="AE31" s="29">
        <f t="shared" si="8"/>
        <v>607.95000000000005</v>
      </c>
      <c r="AF31" s="29">
        <f t="shared" si="9"/>
        <v>100</v>
      </c>
    </row>
    <row r="32" spans="1:32" ht="22.5" customHeight="1" x14ac:dyDescent="0.25">
      <c r="A32" s="18">
        <v>26</v>
      </c>
      <c r="B32" s="25" t="s">
        <v>244</v>
      </c>
      <c r="C32" s="25"/>
      <c r="D32" s="20" t="s">
        <v>52</v>
      </c>
      <c r="E32" s="18" t="s">
        <v>124</v>
      </c>
      <c r="F32" s="18" t="s">
        <v>167</v>
      </c>
      <c r="G32" s="35">
        <v>2981.6600000000003</v>
      </c>
      <c r="H32" s="35">
        <v>8</v>
      </c>
      <c r="I32" s="35">
        <v>1</v>
      </c>
      <c r="J32" s="35">
        <v>6</v>
      </c>
      <c r="K32" s="35">
        <v>4</v>
      </c>
      <c r="L32" s="35">
        <v>4</v>
      </c>
      <c r="M32" s="35">
        <v>0</v>
      </c>
      <c r="N32" s="35">
        <f t="shared" si="1"/>
        <v>50</v>
      </c>
      <c r="O32" s="23">
        <v>2981.6600000000003</v>
      </c>
      <c r="P32" s="23">
        <v>2981.6600000000003</v>
      </c>
      <c r="Q32" s="29">
        <f t="shared" si="2"/>
        <v>100</v>
      </c>
      <c r="R32" s="23">
        <v>2981.6600000000003</v>
      </c>
      <c r="S32" s="29">
        <f t="shared" si="3"/>
        <v>100</v>
      </c>
      <c r="T32" s="23">
        <f t="shared" si="4"/>
        <v>0</v>
      </c>
      <c r="U32" s="29">
        <f t="shared" si="5"/>
        <v>0</v>
      </c>
      <c r="V32" s="28">
        <v>0</v>
      </c>
      <c r="W32" s="28">
        <v>0</v>
      </c>
      <c r="X32" s="28">
        <v>0</v>
      </c>
      <c r="Y32" s="29">
        <f t="shared" si="6"/>
        <v>0</v>
      </c>
      <c r="Z32" s="29">
        <v>0</v>
      </c>
      <c r="AA32" s="29">
        <f t="shared" si="11"/>
        <v>0</v>
      </c>
      <c r="AB32" s="29">
        <f t="shared" si="7"/>
        <v>0</v>
      </c>
      <c r="AC32" s="29">
        <v>0</v>
      </c>
      <c r="AD32" s="29">
        <f t="shared" si="10"/>
        <v>0</v>
      </c>
      <c r="AE32" s="29">
        <f t="shared" si="8"/>
        <v>0</v>
      </c>
      <c r="AF32" s="29">
        <f t="shared" si="9"/>
        <v>0</v>
      </c>
    </row>
    <row r="33" spans="1:32" ht="22.5" customHeight="1" x14ac:dyDescent="0.25">
      <c r="A33" s="18">
        <v>27</v>
      </c>
      <c r="B33" s="25" t="s">
        <v>244</v>
      </c>
      <c r="C33" s="25"/>
      <c r="D33" s="20" t="s">
        <v>53</v>
      </c>
      <c r="E33" s="18" t="s">
        <v>130</v>
      </c>
      <c r="F33" s="18" t="s">
        <v>168</v>
      </c>
      <c r="G33" s="35">
        <v>7486.82</v>
      </c>
      <c r="H33" s="35">
        <v>11</v>
      </c>
      <c r="I33" s="35">
        <v>1</v>
      </c>
      <c r="J33" s="35">
        <v>10</v>
      </c>
      <c r="K33" s="35">
        <v>7</v>
      </c>
      <c r="L33" s="35">
        <v>7</v>
      </c>
      <c r="M33" s="35">
        <v>0</v>
      </c>
      <c r="N33" s="35">
        <f t="shared" si="1"/>
        <v>63.636363636363633</v>
      </c>
      <c r="O33" s="23">
        <v>7486.82</v>
      </c>
      <c r="P33" s="23">
        <v>7486.82</v>
      </c>
      <c r="Q33" s="29">
        <f t="shared" si="2"/>
        <v>100</v>
      </c>
      <c r="R33" s="23">
        <v>7486.82</v>
      </c>
      <c r="S33" s="29">
        <f t="shared" si="3"/>
        <v>100</v>
      </c>
      <c r="T33" s="23">
        <f t="shared" si="4"/>
        <v>0</v>
      </c>
      <c r="U33" s="29">
        <f t="shared" si="5"/>
        <v>0</v>
      </c>
      <c r="V33" s="28">
        <v>0</v>
      </c>
      <c r="W33" s="28">
        <v>0</v>
      </c>
      <c r="X33" s="28">
        <v>0</v>
      </c>
      <c r="Y33" s="29">
        <f t="shared" si="6"/>
        <v>0</v>
      </c>
      <c r="Z33" s="29">
        <v>0</v>
      </c>
      <c r="AA33" s="29">
        <f t="shared" si="11"/>
        <v>0</v>
      </c>
      <c r="AB33" s="29">
        <f t="shared" si="7"/>
        <v>0</v>
      </c>
      <c r="AC33" s="29">
        <v>0</v>
      </c>
      <c r="AD33" s="29">
        <f t="shared" si="10"/>
        <v>0</v>
      </c>
      <c r="AE33" s="29">
        <f t="shared" si="8"/>
        <v>0</v>
      </c>
      <c r="AF33" s="29">
        <f t="shared" si="9"/>
        <v>0</v>
      </c>
    </row>
    <row r="34" spans="1:32" ht="22.5" customHeight="1" x14ac:dyDescent="0.25">
      <c r="A34" s="18">
        <v>28</v>
      </c>
      <c r="B34" s="25" t="s">
        <v>244</v>
      </c>
      <c r="C34" s="25"/>
      <c r="D34" s="20" t="s">
        <v>54</v>
      </c>
      <c r="E34" s="18" t="s">
        <v>128</v>
      </c>
      <c r="F34" s="18" t="s">
        <v>169</v>
      </c>
      <c r="G34" s="35">
        <v>25268.97</v>
      </c>
      <c r="H34" s="35">
        <v>15</v>
      </c>
      <c r="I34" s="35">
        <v>3</v>
      </c>
      <c r="J34" s="35">
        <v>12</v>
      </c>
      <c r="K34" s="35">
        <v>13</v>
      </c>
      <c r="L34" s="35">
        <v>14</v>
      </c>
      <c r="M34" s="35">
        <v>0</v>
      </c>
      <c r="N34" s="35">
        <f t="shared" si="1"/>
        <v>86.666666666666671</v>
      </c>
      <c r="O34" s="23">
        <v>25268.97</v>
      </c>
      <c r="P34" s="23">
        <v>25268.969999999998</v>
      </c>
      <c r="Q34" s="29">
        <f t="shared" si="2"/>
        <v>99.999999999999986</v>
      </c>
      <c r="R34" s="23">
        <v>25268.97</v>
      </c>
      <c r="S34" s="29">
        <f t="shared" si="3"/>
        <v>100.00000000000003</v>
      </c>
      <c r="T34" s="23">
        <f t="shared" si="4"/>
        <v>0</v>
      </c>
      <c r="U34" s="29">
        <f t="shared" si="5"/>
        <v>0</v>
      </c>
      <c r="V34" s="28">
        <v>0</v>
      </c>
      <c r="W34" s="28">
        <v>0</v>
      </c>
      <c r="X34" s="28">
        <v>0</v>
      </c>
      <c r="Y34" s="29">
        <f t="shared" si="6"/>
        <v>0</v>
      </c>
      <c r="Z34" s="29">
        <v>489.64</v>
      </c>
      <c r="AA34" s="29">
        <f t="shared" si="11"/>
        <v>489.64</v>
      </c>
      <c r="AB34" s="29">
        <f t="shared" si="7"/>
        <v>100</v>
      </c>
      <c r="AC34" s="29">
        <v>0</v>
      </c>
      <c r="AD34" s="29">
        <f t="shared" si="10"/>
        <v>0</v>
      </c>
      <c r="AE34" s="29">
        <f t="shared" si="8"/>
        <v>489.64</v>
      </c>
      <c r="AF34" s="29">
        <f t="shared" si="9"/>
        <v>100</v>
      </c>
    </row>
    <row r="35" spans="1:32" ht="22.5" customHeight="1" x14ac:dyDescent="0.25">
      <c r="A35" s="18">
        <v>29</v>
      </c>
      <c r="B35" s="25" t="s">
        <v>244</v>
      </c>
      <c r="C35" s="25"/>
      <c r="D35" s="20" t="s">
        <v>55</v>
      </c>
      <c r="E35" s="18" t="s">
        <v>127</v>
      </c>
      <c r="F35" s="18" t="s">
        <v>170</v>
      </c>
      <c r="G35" s="35">
        <v>13844.35</v>
      </c>
      <c r="H35" s="35">
        <v>12</v>
      </c>
      <c r="I35" s="35">
        <v>1</v>
      </c>
      <c r="J35" s="35">
        <v>11</v>
      </c>
      <c r="K35" s="35">
        <v>9</v>
      </c>
      <c r="L35" s="35">
        <v>9</v>
      </c>
      <c r="M35" s="35">
        <v>0</v>
      </c>
      <c r="N35" s="35">
        <f t="shared" si="1"/>
        <v>75</v>
      </c>
      <c r="O35" s="23">
        <v>13844.35</v>
      </c>
      <c r="P35" s="23">
        <v>13844.35</v>
      </c>
      <c r="Q35" s="29">
        <f t="shared" si="2"/>
        <v>100</v>
      </c>
      <c r="R35" s="23">
        <v>13844.35</v>
      </c>
      <c r="S35" s="29">
        <f t="shared" si="3"/>
        <v>100</v>
      </c>
      <c r="T35" s="23">
        <f t="shared" si="4"/>
        <v>0</v>
      </c>
      <c r="U35" s="29">
        <f t="shared" si="5"/>
        <v>0</v>
      </c>
      <c r="V35" s="28">
        <v>0</v>
      </c>
      <c r="W35" s="28">
        <v>0</v>
      </c>
      <c r="X35" s="28">
        <v>0</v>
      </c>
      <c r="Y35" s="29">
        <f t="shared" si="6"/>
        <v>0</v>
      </c>
      <c r="Z35" s="29">
        <v>0</v>
      </c>
      <c r="AA35" s="29">
        <f t="shared" si="11"/>
        <v>0</v>
      </c>
      <c r="AB35" s="29">
        <f t="shared" si="7"/>
        <v>0</v>
      </c>
      <c r="AC35" s="29">
        <v>0</v>
      </c>
      <c r="AD35" s="29">
        <f t="shared" si="10"/>
        <v>0</v>
      </c>
      <c r="AE35" s="29">
        <f t="shared" si="8"/>
        <v>0</v>
      </c>
      <c r="AF35" s="29">
        <f t="shared" si="9"/>
        <v>0</v>
      </c>
    </row>
    <row r="36" spans="1:32" ht="22.5" customHeight="1" x14ac:dyDescent="0.25">
      <c r="A36" s="18">
        <v>30</v>
      </c>
      <c r="B36" s="25" t="s">
        <v>244</v>
      </c>
      <c r="C36" s="25"/>
      <c r="D36" s="20" t="s">
        <v>56</v>
      </c>
      <c r="E36" s="18" t="s">
        <v>131</v>
      </c>
      <c r="F36" s="18" t="s">
        <v>171</v>
      </c>
      <c r="G36" s="35">
        <v>2492.34</v>
      </c>
      <c r="H36" s="35">
        <v>7</v>
      </c>
      <c r="I36" s="35">
        <v>3</v>
      </c>
      <c r="J36" s="35">
        <v>3</v>
      </c>
      <c r="K36" s="35">
        <v>0</v>
      </c>
      <c r="L36" s="35">
        <v>0</v>
      </c>
      <c r="M36" s="35">
        <v>0</v>
      </c>
      <c r="N36" s="35">
        <f t="shared" si="1"/>
        <v>0</v>
      </c>
      <c r="O36" s="23">
        <v>2492.34</v>
      </c>
      <c r="P36" s="23">
        <v>2492.34</v>
      </c>
      <c r="Q36" s="29">
        <f t="shared" si="2"/>
        <v>100</v>
      </c>
      <c r="R36" s="23">
        <v>2492.34</v>
      </c>
      <c r="S36" s="29">
        <f t="shared" si="3"/>
        <v>100</v>
      </c>
      <c r="T36" s="23">
        <f t="shared" si="4"/>
        <v>0</v>
      </c>
      <c r="U36" s="29">
        <f t="shared" si="5"/>
        <v>0</v>
      </c>
      <c r="V36" s="28">
        <v>0</v>
      </c>
      <c r="W36" s="28">
        <v>0</v>
      </c>
      <c r="X36" s="28">
        <v>0</v>
      </c>
      <c r="Y36" s="29">
        <f t="shared" si="6"/>
        <v>0</v>
      </c>
      <c r="Z36" s="29">
        <v>0</v>
      </c>
      <c r="AA36" s="29">
        <f t="shared" si="11"/>
        <v>0</v>
      </c>
      <c r="AB36" s="29">
        <f t="shared" si="7"/>
        <v>0</v>
      </c>
      <c r="AC36" s="29">
        <v>0</v>
      </c>
      <c r="AD36" s="29">
        <f t="shared" si="10"/>
        <v>0</v>
      </c>
      <c r="AE36" s="29">
        <f t="shared" si="8"/>
        <v>0</v>
      </c>
      <c r="AF36" s="29">
        <f t="shared" si="9"/>
        <v>0</v>
      </c>
    </row>
    <row r="37" spans="1:32" ht="22.5" customHeight="1" x14ac:dyDescent="0.25">
      <c r="A37" s="18">
        <v>31</v>
      </c>
      <c r="B37" s="25" t="s">
        <v>244</v>
      </c>
      <c r="C37" s="25"/>
      <c r="D37" s="21" t="s">
        <v>58</v>
      </c>
      <c r="E37" s="34" t="s">
        <v>124</v>
      </c>
      <c r="F37" s="34" t="s">
        <v>173</v>
      </c>
      <c r="G37" s="35">
        <v>3019.75</v>
      </c>
      <c r="H37" s="35">
        <v>9</v>
      </c>
      <c r="I37" s="35">
        <v>3</v>
      </c>
      <c r="J37" s="35">
        <v>6</v>
      </c>
      <c r="K37" s="35">
        <v>5</v>
      </c>
      <c r="L37" s="35">
        <v>5</v>
      </c>
      <c r="M37" s="35">
        <v>0</v>
      </c>
      <c r="N37" s="35">
        <f t="shared" si="1"/>
        <v>55.555555555555557</v>
      </c>
      <c r="O37" s="23">
        <v>3019.75</v>
      </c>
      <c r="P37" s="23">
        <v>3019.75</v>
      </c>
      <c r="Q37" s="29">
        <f t="shared" si="2"/>
        <v>100</v>
      </c>
      <c r="R37" s="23">
        <v>3019.75</v>
      </c>
      <c r="S37" s="29">
        <f t="shared" si="3"/>
        <v>100</v>
      </c>
      <c r="T37" s="23">
        <f t="shared" si="4"/>
        <v>0</v>
      </c>
      <c r="U37" s="29">
        <f t="shared" si="5"/>
        <v>0</v>
      </c>
      <c r="V37" s="28">
        <v>0</v>
      </c>
      <c r="W37" s="28">
        <v>0</v>
      </c>
      <c r="X37" s="28">
        <v>0</v>
      </c>
      <c r="Y37" s="29">
        <f t="shared" si="6"/>
        <v>0</v>
      </c>
      <c r="Z37" s="29">
        <v>0</v>
      </c>
      <c r="AA37" s="29">
        <f t="shared" si="11"/>
        <v>0</v>
      </c>
      <c r="AB37" s="29">
        <f t="shared" si="7"/>
        <v>0</v>
      </c>
      <c r="AC37" s="29">
        <v>0</v>
      </c>
      <c r="AD37" s="29">
        <f t="shared" si="10"/>
        <v>0</v>
      </c>
      <c r="AE37" s="29">
        <f t="shared" si="8"/>
        <v>0</v>
      </c>
      <c r="AF37" s="29">
        <f t="shared" si="9"/>
        <v>0</v>
      </c>
    </row>
    <row r="38" spans="1:32" ht="22.5" customHeight="1" x14ac:dyDescent="0.25">
      <c r="A38" s="18">
        <v>32</v>
      </c>
      <c r="B38" s="25" t="s">
        <v>244</v>
      </c>
      <c r="C38" s="25"/>
      <c r="D38" s="20" t="s">
        <v>57</v>
      </c>
      <c r="E38" s="18" t="s">
        <v>124</v>
      </c>
      <c r="F38" s="18" t="s">
        <v>172</v>
      </c>
      <c r="G38" s="35">
        <v>0</v>
      </c>
      <c r="H38" s="35">
        <v>2</v>
      </c>
      <c r="I38" s="35">
        <v>1</v>
      </c>
      <c r="J38" s="35">
        <v>1</v>
      </c>
      <c r="K38" s="35">
        <v>0</v>
      </c>
      <c r="L38" s="35">
        <v>0</v>
      </c>
      <c r="M38" s="35">
        <v>0</v>
      </c>
      <c r="N38" s="35">
        <f t="shared" si="1"/>
        <v>0</v>
      </c>
      <c r="O38" s="23">
        <v>0</v>
      </c>
      <c r="P38" s="23">
        <v>0</v>
      </c>
      <c r="Q38" s="29">
        <f t="shared" si="2"/>
        <v>0</v>
      </c>
      <c r="R38" s="23">
        <v>0</v>
      </c>
      <c r="S38" s="29">
        <f t="shared" si="3"/>
        <v>0</v>
      </c>
      <c r="T38" s="23">
        <f t="shared" si="4"/>
        <v>0</v>
      </c>
      <c r="U38" s="29">
        <f t="shared" si="5"/>
        <v>0</v>
      </c>
      <c r="V38" s="28">
        <v>0</v>
      </c>
      <c r="W38" s="28">
        <v>0</v>
      </c>
      <c r="X38" s="28">
        <v>0</v>
      </c>
      <c r="Y38" s="29">
        <f t="shared" si="6"/>
        <v>0</v>
      </c>
      <c r="Z38" s="29">
        <v>0</v>
      </c>
      <c r="AA38" s="29">
        <f t="shared" si="11"/>
        <v>0</v>
      </c>
      <c r="AB38" s="29">
        <f t="shared" si="7"/>
        <v>0</v>
      </c>
      <c r="AC38" s="29">
        <v>0</v>
      </c>
      <c r="AD38" s="29">
        <f t="shared" si="10"/>
        <v>0</v>
      </c>
      <c r="AE38" s="29">
        <f t="shared" si="8"/>
        <v>0</v>
      </c>
      <c r="AF38" s="29">
        <f t="shared" si="9"/>
        <v>0</v>
      </c>
    </row>
    <row r="39" spans="1:32" ht="22.5" customHeight="1" x14ac:dyDescent="0.25">
      <c r="A39" s="18">
        <v>33</v>
      </c>
      <c r="B39" s="25" t="s">
        <v>244</v>
      </c>
      <c r="C39" s="25"/>
      <c r="D39" s="20" t="s">
        <v>59</v>
      </c>
      <c r="E39" s="18" t="s">
        <v>127</v>
      </c>
      <c r="F39" s="18" t="s">
        <v>174</v>
      </c>
      <c r="G39" s="35">
        <v>17383.59</v>
      </c>
      <c r="H39" s="35">
        <v>20</v>
      </c>
      <c r="I39" s="35">
        <v>2</v>
      </c>
      <c r="J39" s="35">
        <v>18</v>
      </c>
      <c r="K39" s="35">
        <v>17</v>
      </c>
      <c r="L39" s="35">
        <v>17</v>
      </c>
      <c r="M39" s="35">
        <v>0</v>
      </c>
      <c r="N39" s="35">
        <f t="shared" si="1"/>
        <v>85</v>
      </c>
      <c r="O39" s="23">
        <v>19435.18</v>
      </c>
      <c r="P39" s="23">
        <v>19435.18</v>
      </c>
      <c r="Q39" s="29">
        <f t="shared" si="2"/>
        <v>100</v>
      </c>
      <c r="R39" s="23">
        <v>17383.59</v>
      </c>
      <c r="S39" s="29">
        <f t="shared" si="3"/>
        <v>89.443936202288839</v>
      </c>
      <c r="T39" s="23">
        <f t="shared" si="4"/>
        <v>2051.59</v>
      </c>
      <c r="U39" s="29">
        <f t="shared" si="5"/>
        <v>10.556063797711161</v>
      </c>
      <c r="V39" s="28">
        <v>0</v>
      </c>
      <c r="W39" s="28">
        <v>0</v>
      </c>
      <c r="X39" s="28">
        <v>0</v>
      </c>
      <c r="Y39" s="29">
        <f t="shared" si="6"/>
        <v>0</v>
      </c>
      <c r="Z39" s="29">
        <v>786.01</v>
      </c>
      <c r="AA39" s="29">
        <f t="shared" si="11"/>
        <v>2837.6000000000004</v>
      </c>
      <c r="AB39" s="29">
        <f t="shared" si="7"/>
        <v>100</v>
      </c>
      <c r="AC39" s="29">
        <v>2327.4700000000003</v>
      </c>
      <c r="AD39" s="29">
        <f t="shared" si="10"/>
        <v>82.022483789117558</v>
      </c>
      <c r="AE39" s="29">
        <f t="shared" si="8"/>
        <v>510.13000000000011</v>
      </c>
      <c r="AF39" s="29">
        <f t="shared" si="9"/>
        <v>17.977516210882438</v>
      </c>
    </row>
    <row r="40" spans="1:32" ht="22.5" customHeight="1" x14ac:dyDescent="0.25">
      <c r="A40" s="18">
        <v>34</v>
      </c>
      <c r="B40" s="25" t="s">
        <v>244</v>
      </c>
      <c r="C40" s="25"/>
      <c r="D40" s="20" t="s">
        <v>60</v>
      </c>
      <c r="E40" s="18" t="s">
        <v>124</v>
      </c>
      <c r="F40" s="18" t="s">
        <v>175</v>
      </c>
      <c r="G40" s="35">
        <v>15098.460000000001</v>
      </c>
      <c r="H40" s="35">
        <v>17</v>
      </c>
      <c r="I40" s="35">
        <v>6</v>
      </c>
      <c r="J40" s="35">
        <v>9</v>
      </c>
      <c r="K40" s="35">
        <v>17</v>
      </c>
      <c r="L40" s="35">
        <v>17</v>
      </c>
      <c r="M40" s="35">
        <v>0</v>
      </c>
      <c r="N40" s="35">
        <f t="shared" si="1"/>
        <v>100</v>
      </c>
      <c r="O40" s="23">
        <v>15098.460000000001</v>
      </c>
      <c r="P40" s="23">
        <v>15098.460000000001</v>
      </c>
      <c r="Q40" s="29">
        <f t="shared" si="2"/>
        <v>100</v>
      </c>
      <c r="R40" s="23">
        <v>14854.859999999999</v>
      </c>
      <c r="S40" s="29">
        <f t="shared" si="3"/>
        <v>98.386590420479962</v>
      </c>
      <c r="T40" s="23">
        <f t="shared" si="4"/>
        <v>243.60000000000218</v>
      </c>
      <c r="U40" s="29">
        <f t="shared" si="5"/>
        <v>1.6134095795200447</v>
      </c>
      <c r="V40" s="28">
        <v>0</v>
      </c>
      <c r="W40" s="28">
        <v>0</v>
      </c>
      <c r="X40" s="28">
        <v>0</v>
      </c>
      <c r="Y40" s="29">
        <f t="shared" si="6"/>
        <v>0</v>
      </c>
      <c r="Z40" s="29">
        <v>0</v>
      </c>
      <c r="AA40" s="29">
        <f t="shared" si="11"/>
        <v>243.60000000000218</v>
      </c>
      <c r="AB40" s="29">
        <f t="shared" si="7"/>
        <v>100</v>
      </c>
      <c r="AC40" s="29">
        <v>243.6</v>
      </c>
      <c r="AD40" s="29">
        <f t="shared" si="10"/>
        <v>99.999999999999105</v>
      </c>
      <c r="AE40" s="29">
        <f t="shared" si="8"/>
        <v>2.1884716261411086E-12</v>
      </c>
      <c r="AF40" s="29">
        <f t="shared" si="9"/>
        <v>8.9838736705299219E-13</v>
      </c>
    </row>
    <row r="41" spans="1:32" ht="22.5" customHeight="1" x14ac:dyDescent="0.25">
      <c r="A41" s="18">
        <v>35</v>
      </c>
      <c r="B41" s="25" t="s">
        <v>244</v>
      </c>
      <c r="C41" s="25"/>
      <c r="D41" s="20" t="s">
        <v>61</v>
      </c>
      <c r="E41" s="18" t="s">
        <v>124</v>
      </c>
      <c r="F41" s="18" t="s">
        <v>176</v>
      </c>
      <c r="G41" s="35">
        <v>27168.720000000001</v>
      </c>
      <c r="H41" s="35">
        <v>26</v>
      </c>
      <c r="I41" s="35">
        <v>8</v>
      </c>
      <c r="J41" s="35">
        <v>15</v>
      </c>
      <c r="K41" s="35">
        <v>24</v>
      </c>
      <c r="L41" s="35">
        <v>24</v>
      </c>
      <c r="M41" s="35">
        <v>0</v>
      </c>
      <c r="N41" s="35">
        <f t="shared" si="1"/>
        <v>92.307692307692307</v>
      </c>
      <c r="O41" s="23">
        <v>27168.720000000001</v>
      </c>
      <c r="P41" s="23">
        <v>27168.720000000001</v>
      </c>
      <c r="Q41" s="29">
        <f t="shared" si="2"/>
        <v>100</v>
      </c>
      <c r="R41" s="23">
        <v>27168.720000000001</v>
      </c>
      <c r="S41" s="29">
        <f t="shared" si="3"/>
        <v>100</v>
      </c>
      <c r="T41" s="23">
        <f t="shared" si="4"/>
        <v>0</v>
      </c>
      <c r="U41" s="29">
        <f t="shared" si="5"/>
        <v>0</v>
      </c>
      <c r="V41" s="28">
        <v>0</v>
      </c>
      <c r="W41" s="28">
        <v>0</v>
      </c>
      <c r="X41" s="28">
        <v>0</v>
      </c>
      <c r="Y41" s="29">
        <f t="shared" si="6"/>
        <v>0</v>
      </c>
      <c r="Z41" s="29">
        <v>3348.24</v>
      </c>
      <c r="AA41" s="29">
        <f t="shared" si="11"/>
        <v>3348.24</v>
      </c>
      <c r="AB41" s="29">
        <f t="shared" si="7"/>
        <v>100</v>
      </c>
      <c r="AC41" s="29">
        <v>3348.24</v>
      </c>
      <c r="AD41" s="29">
        <f t="shared" si="10"/>
        <v>100</v>
      </c>
      <c r="AE41" s="29">
        <f t="shared" si="8"/>
        <v>0</v>
      </c>
      <c r="AF41" s="29">
        <f t="shared" si="9"/>
        <v>0</v>
      </c>
    </row>
    <row r="42" spans="1:32" ht="22.5" customHeight="1" x14ac:dyDescent="0.25">
      <c r="A42" s="18">
        <v>36</v>
      </c>
      <c r="B42" s="25" t="s">
        <v>244</v>
      </c>
      <c r="C42" s="25"/>
      <c r="D42" s="20" t="s">
        <v>62</v>
      </c>
      <c r="E42" s="18" t="s">
        <v>132</v>
      </c>
      <c r="F42" s="18" t="s">
        <v>177</v>
      </c>
      <c r="G42" s="35">
        <v>9538.17</v>
      </c>
      <c r="H42" s="35">
        <v>10</v>
      </c>
      <c r="I42" s="35">
        <v>4</v>
      </c>
      <c r="J42" s="35">
        <v>6</v>
      </c>
      <c r="K42" s="35">
        <v>10</v>
      </c>
      <c r="L42" s="35">
        <v>10</v>
      </c>
      <c r="M42" s="35">
        <v>0</v>
      </c>
      <c r="N42" s="35">
        <f t="shared" si="1"/>
        <v>100</v>
      </c>
      <c r="O42" s="23">
        <v>9538.17</v>
      </c>
      <c r="P42" s="23">
        <v>9538.17</v>
      </c>
      <c r="Q42" s="29">
        <f t="shared" si="2"/>
        <v>100</v>
      </c>
      <c r="R42" s="23">
        <v>8030.89</v>
      </c>
      <c r="S42" s="29">
        <f t="shared" si="3"/>
        <v>84.197387968551624</v>
      </c>
      <c r="T42" s="23">
        <f t="shared" si="4"/>
        <v>1507.2799999999997</v>
      </c>
      <c r="U42" s="29">
        <f t="shared" si="5"/>
        <v>15.802612031448376</v>
      </c>
      <c r="V42" s="28">
        <v>0</v>
      </c>
      <c r="W42" s="28">
        <v>0</v>
      </c>
      <c r="X42" s="28">
        <v>0</v>
      </c>
      <c r="Y42" s="29">
        <f t="shared" si="6"/>
        <v>0</v>
      </c>
      <c r="Z42" s="29">
        <v>0</v>
      </c>
      <c r="AA42" s="29">
        <f t="shared" si="11"/>
        <v>1507.2799999999997</v>
      </c>
      <c r="AB42" s="29">
        <f t="shared" si="7"/>
        <v>100</v>
      </c>
      <c r="AC42" s="29">
        <v>1507.28</v>
      </c>
      <c r="AD42" s="29">
        <f t="shared" si="10"/>
        <v>100.00000000000003</v>
      </c>
      <c r="AE42" s="29">
        <f t="shared" si="8"/>
        <v>0</v>
      </c>
      <c r="AF42" s="29">
        <f t="shared" si="9"/>
        <v>0</v>
      </c>
    </row>
    <row r="43" spans="1:32" ht="22.5" customHeight="1" x14ac:dyDescent="0.25">
      <c r="A43" s="18">
        <v>37</v>
      </c>
      <c r="B43" s="25" t="s">
        <v>244</v>
      </c>
      <c r="C43" s="25"/>
      <c r="D43" s="20" t="s">
        <v>63</v>
      </c>
      <c r="E43" s="18" t="s">
        <v>124</v>
      </c>
      <c r="F43" s="18" t="s">
        <v>178</v>
      </c>
      <c r="G43" s="35">
        <v>15784.42</v>
      </c>
      <c r="H43" s="35">
        <v>15</v>
      </c>
      <c r="I43" s="35">
        <v>3</v>
      </c>
      <c r="J43" s="35">
        <v>12</v>
      </c>
      <c r="K43" s="35">
        <v>13</v>
      </c>
      <c r="L43" s="35">
        <v>13</v>
      </c>
      <c r="M43" s="35">
        <v>0</v>
      </c>
      <c r="N43" s="35">
        <f t="shared" si="1"/>
        <v>86.666666666666671</v>
      </c>
      <c r="O43" s="23">
        <v>15784.42</v>
      </c>
      <c r="P43" s="23">
        <v>15784.42</v>
      </c>
      <c r="Q43" s="29">
        <f t="shared" si="2"/>
        <v>100</v>
      </c>
      <c r="R43" s="23">
        <v>15784.419999999998</v>
      </c>
      <c r="S43" s="29">
        <f t="shared" si="3"/>
        <v>99.999999999999986</v>
      </c>
      <c r="T43" s="23">
        <f t="shared" si="4"/>
        <v>0</v>
      </c>
      <c r="U43" s="29">
        <f t="shared" si="5"/>
        <v>0</v>
      </c>
      <c r="V43" s="28">
        <v>0</v>
      </c>
      <c r="W43" s="28">
        <v>0</v>
      </c>
      <c r="X43" s="28">
        <v>0</v>
      </c>
      <c r="Y43" s="29">
        <f t="shared" si="6"/>
        <v>0</v>
      </c>
      <c r="Z43" s="29">
        <v>1182.1300000000001</v>
      </c>
      <c r="AA43" s="29">
        <f t="shared" si="11"/>
        <v>1182.1300000000001</v>
      </c>
      <c r="AB43" s="29">
        <f t="shared" si="7"/>
        <v>100</v>
      </c>
      <c r="AC43" s="29">
        <v>1182.1300000000001</v>
      </c>
      <c r="AD43" s="29">
        <f t="shared" si="10"/>
        <v>100</v>
      </c>
      <c r="AE43" s="29">
        <f t="shared" si="8"/>
        <v>0</v>
      </c>
      <c r="AF43" s="29">
        <f t="shared" si="9"/>
        <v>0</v>
      </c>
    </row>
    <row r="44" spans="1:32" ht="22.5" customHeight="1" x14ac:dyDescent="0.25">
      <c r="A44" s="18">
        <v>38</v>
      </c>
      <c r="B44" s="25" t="s">
        <v>244</v>
      </c>
      <c r="C44" s="25"/>
      <c r="D44" s="21" t="s">
        <v>65</v>
      </c>
      <c r="E44" s="34" t="s">
        <v>124</v>
      </c>
      <c r="F44" s="34" t="s">
        <v>180</v>
      </c>
      <c r="G44" s="35">
        <v>0</v>
      </c>
      <c r="H44" s="35">
        <v>2</v>
      </c>
      <c r="I44" s="35">
        <v>0</v>
      </c>
      <c r="J44" s="35">
        <v>2</v>
      </c>
      <c r="K44" s="35">
        <v>0</v>
      </c>
      <c r="L44" s="35">
        <v>0</v>
      </c>
      <c r="M44" s="35">
        <v>0</v>
      </c>
      <c r="N44" s="35">
        <f t="shared" si="1"/>
        <v>0</v>
      </c>
      <c r="O44" s="23">
        <v>0</v>
      </c>
      <c r="P44" s="23">
        <v>0</v>
      </c>
      <c r="Q44" s="29">
        <f t="shared" si="2"/>
        <v>0</v>
      </c>
      <c r="R44" s="23">
        <v>0</v>
      </c>
      <c r="S44" s="29">
        <f t="shared" si="3"/>
        <v>0</v>
      </c>
      <c r="T44" s="23">
        <f t="shared" si="4"/>
        <v>0</v>
      </c>
      <c r="U44" s="29">
        <f t="shared" si="5"/>
        <v>0</v>
      </c>
      <c r="V44" s="28">
        <v>0</v>
      </c>
      <c r="W44" s="28">
        <v>0</v>
      </c>
      <c r="X44" s="28">
        <v>0</v>
      </c>
      <c r="Y44" s="29">
        <f t="shared" si="6"/>
        <v>0</v>
      </c>
      <c r="Z44" s="29">
        <v>0</v>
      </c>
      <c r="AA44" s="29">
        <f t="shared" si="11"/>
        <v>0</v>
      </c>
      <c r="AB44" s="29">
        <f t="shared" si="7"/>
        <v>0</v>
      </c>
      <c r="AC44" s="29">
        <v>0</v>
      </c>
      <c r="AD44" s="29">
        <f t="shared" si="10"/>
        <v>0</v>
      </c>
      <c r="AE44" s="29">
        <f t="shared" si="8"/>
        <v>0</v>
      </c>
      <c r="AF44" s="29">
        <f t="shared" si="9"/>
        <v>0</v>
      </c>
    </row>
    <row r="45" spans="1:32" ht="22.5" customHeight="1" x14ac:dyDescent="0.25">
      <c r="A45" s="18">
        <v>39</v>
      </c>
      <c r="B45" s="25" t="s">
        <v>244</v>
      </c>
      <c r="C45" s="25"/>
      <c r="D45" s="20" t="s">
        <v>64</v>
      </c>
      <c r="E45" s="18" t="s">
        <v>124</v>
      </c>
      <c r="F45" s="18" t="s">
        <v>179</v>
      </c>
      <c r="G45" s="35">
        <v>624.23</v>
      </c>
      <c r="H45" s="35">
        <v>2</v>
      </c>
      <c r="I45" s="35">
        <v>1</v>
      </c>
      <c r="J45" s="35">
        <v>1</v>
      </c>
      <c r="K45" s="35">
        <v>2</v>
      </c>
      <c r="L45" s="35">
        <v>2</v>
      </c>
      <c r="M45" s="35">
        <v>0</v>
      </c>
      <c r="N45" s="35">
        <f t="shared" si="1"/>
        <v>100</v>
      </c>
      <c r="O45" s="23">
        <v>624.23</v>
      </c>
      <c r="P45" s="23">
        <v>624.23</v>
      </c>
      <c r="Q45" s="29">
        <f t="shared" si="2"/>
        <v>100</v>
      </c>
      <c r="R45" s="23">
        <v>624.23</v>
      </c>
      <c r="S45" s="29">
        <f t="shared" si="3"/>
        <v>100</v>
      </c>
      <c r="T45" s="23">
        <f t="shared" si="4"/>
        <v>0</v>
      </c>
      <c r="U45" s="29">
        <f t="shared" si="5"/>
        <v>0</v>
      </c>
      <c r="V45" s="28">
        <v>0</v>
      </c>
      <c r="W45" s="28">
        <v>0</v>
      </c>
      <c r="X45" s="28">
        <v>0</v>
      </c>
      <c r="Y45" s="29">
        <f t="shared" si="6"/>
        <v>0</v>
      </c>
      <c r="Z45" s="29">
        <v>0</v>
      </c>
      <c r="AA45" s="29">
        <f t="shared" si="11"/>
        <v>0</v>
      </c>
      <c r="AB45" s="29">
        <f t="shared" si="7"/>
        <v>0</v>
      </c>
      <c r="AC45" s="29">
        <v>0</v>
      </c>
      <c r="AD45" s="29">
        <f t="shared" si="10"/>
        <v>0</v>
      </c>
      <c r="AE45" s="29">
        <f t="shared" si="8"/>
        <v>0</v>
      </c>
      <c r="AF45" s="29">
        <f t="shared" si="9"/>
        <v>0</v>
      </c>
    </row>
    <row r="46" spans="1:32" ht="22.5" customHeight="1" x14ac:dyDescent="0.25">
      <c r="A46" s="18">
        <v>40</v>
      </c>
      <c r="B46" s="25" t="s">
        <v>244</v>
      </c>
      <c r="C46" s="25"/>
      <c r="D46" s="20" t="s">
        <v>66</v>
      </c>
      <c r="E46" s="18" t="s">
        <v>126</v>
      </c>
      <c r="F46" s="18" t="s">
        <v>181</v>
      </c>
      <c r="G46" s="35">
        <v>9181.1</v>
      </c>
      <c r="H46" s="35">
        <v>14</v>
      </c>
      <c r="I46" s="35">
        <v>2</v>
      </c>
      <c r="J46" s="35">
        <v>12</v>
      </c>
      <c r="K46" s="35">
        <v>13</v>
      </c>
      <c r="L46" s="35">
        <v>13</v>
      </c>
      <c r="M46" s="35">
        <v>0</v>
      </c>
      <c r="N46" s="35">
        <f t="shared" si="1"/>
        <v>92.857142857142861</v>
      </c>
      <c r="O46" s="23">
        <v>9181.1</v>
      </c>
      <c r="P46" s="23">
        <v>9181.1</v>
      </c>
      <c r="Q46" s="29">
        <f t="shared" si="2"/>
        <v>100</v>
      </c>
      <c r="R46" s="23">
        <v>9181.1</v>
      </c>
      <c r="S46" s="29">
        <f t="shared" si="3"/>
        <v>100</v>
      </c>
      <c r="T46" s="23">
        <f t="shared" si="4"/>
        <v>0</v>
      </c>
      <c r="U46" s="29">
        <f t="shared" si="5"/>
        <v>0</v>
      </c>
      <c r="V46" s="28">
        <v>0</v>
      </c>
      <c r="W46" s="28">
        <v>0</v>
      </c>
      <c r="X46" s="28">
        <v>0</v>
      </c>
      <c r="Y46" s="29">
        <f t="shared" si="6"/>
        <v>0</v>
      </c>
      <c r="Z46" s="29">
        <v>0</v>
      </c>
      <c r="AA46" s="29">
        <f t="shared" si="11"/>
        <v>0</v>
      </c>
      <c r="AB46" s="29">
        <f t="shared" si="7"/>
        <v>0</v>
      </c>
      <c r="AC46" s="29">
        <v>0</v>
      </c>
      <c r="AD46" s="29">
        <f t="shared" si="10"/>
        <v>0</v>
      </c>
      <c r="AE46" s="29">
        <f t="shared" si="8"/>
        <v>0</v>
      </c>
      <c r="AF46" s="29">
        <f t="shared" si="9"/>
        <v>0</v>
      </c>
    </row>
    <row r="47" spans="1:32" ht="22.5" customHeight="1" x14ac:dyDescent="0.25">
      <c r="A47" s="18">
        <v>41</v>
      </c>
      <c r="B47" s="25" t="s">
        <v>244</v>
      </c>
      <c r="C47" s="25"/>
      <c r="D47" s="20" t="s">
        <v>67</v>
      </c>
      <c r="E47" s="18" t="s">
        <v>133</v>
      </c>
      <c r="F47" s="18" t="s">
        <v>182</v>
      </c>
      <c r="G47" s="35">
        <v>57185.21</v>
      </c>
      <c r="H47" s="35">
        <v>34</v>
      </c>
      <c r="I47" s="35">
        <v>11</v>
      </c>
      <c r="J47" s="35">
        <v>23</v>
      </c>
      <c r="K47" s="35">
        <v>33</v>
      </c>
      <c r="L47" s="35">
        <v>33</v>
      </c>
      <c r="M47" s="35">
        <v>0</v>
      </c>
      <c r="N47" s="35">
        <f t="shared" si="1"/>
        <v>97.058823529411768</v>
      </c>
      <c r="O47" s="23">
        <v>68842.7</v>
      </c>
      <c r="P47" s="23">
        <v>68842.7</v>
      </c>
      <c r="Q47" s="29">
        <f t="shared" si="2"/>
        <v>100</v>
      </c>
      <c r="R47" s="23">
        <v>56055.509999999995</v>
      </c>
      <c r="S47" s="29">
        <f t="shared" si="3"/>
        <v>81.425496094720273</v>
      </c>
      <c r="T47" s="23">
        <f t="shared" si="4"/>
        <v>12787.190000000002</v>
      </c>
      <c r="U47" s="29">
        <f t="shared" si="5"/>
        <v>18.57450390527972</v>
      </c>
      <c r="V47" s="28">
        <v>0</v>
      </c>
      <c r="W47" s="28">
        <v>0</v>
      </c>
      <c r="X47" s="28">
        <v>0</v>
      </c>
      <c r="Y47" s="29">
        <f t="shared" si="6"/>
        <v>0</v>
      </c>
      <c r="Z47" s="29">
        <v>0</v>
      </c>
      <c r="AA47" s="29">
        <f t="shared" si="11"/>
        <v>12787.190000000002</v>
      </c>
      <c r="AB47" s="29">
        <f t="shared" si="7"/>
        <v>100</v>
      </c>
      <c r="AC47" s="29">
        <v>8420.39</v>
      </c>
      <c r="AD47" s="29">
        <f t="shared" si="10"/>
        <v>65.850198518986559</v>
      </c>
      <c r="AE47" s="29">
        <f t="shared" si="8"/>
        <v>4366.8000000000029</v>
      </c>
      <c r="AF47" s="29">
        <f t="shared" si="9"/>
        <v>34.149801481013434</v>
      </c>
    </row>
    <row r="48" spans="1:32" ht="22.5" customHeight="1" x14ac:dyDescent="0.25">
      <c r="A48" s="18">
        <v>42</v>
      </c>
      <c r="B48" s="25" t="s">
        <v>244</v>
      </c>
      <c r="C48" s="25"/>
      <c r="D48" s="20" t="s">
        <v>68</v>
      </c>
      <c r="E48" s="18" t="s">
        <v>125</v>
      </c>
      <c r="F48" s="18" t="s">
        <v>183</v>
      </c>
      <c r="G48" s="35">
        <v>13438.82</v>
      </c>
      <c r="H48" s="35">
        <v>16</v>
      </c>
      <c r="I48" s="35">
        <v>6</v>
      </c>
      <c r="J48" s="35">
        <v>9</v>
      </c>
      <c r="K48" s="35">
        <v>11</v>
      </c>
      <c r="L48" s="35">
        <v>11</v>
      </c>
      <c r="M48" s="35">
        <v>0</v>
      </c>
      <c r="N48" s="35">
        <f t="shared" si="1"/>
        <v>68.75</v>
      </c>
      <c r="O48" s="23">
        <v>13438.82</v>
      </c>
      <c r="P48" s="23">
        <v>13438.82</v>
      </c>
      <c r="Q48" s="29">
        <f t="shared" si="2"/>
        <v>100</v>
      </c>
      <c r="R48" s="23">
        <v>13438.82</v>
      </c>
      <c r="S48" s="29">
        <f t="shared" si="3"/>
        <v>100</v>
      </c>
      <c r="T48" s="23">
        <f t="shared" si="4"/>
        <v>0</v>
      </c>
      <c r="U48" s="29">
        <f t="shared" si="5"/>
        <v>0</v>
      </c>
      <c r="V48" s="28">
        <v>0</v>
      </c>
      <c r="W48" s="28">
        <v>0</v>
      </c>
      <c r="X48" s="28">
        <v>0</v>
      </c>
      <c r="Y48" s="29">
        <f t="shared" si="6"/>
        <v>0</v>
      </c>
      <c r="Z48" s="29">
        <v>0</v>
      </c>
      <c r="AA48" s="29">
        <f t="shared" si="11"/>
        <v>0</v>
      </c>
      <c r="AB48" s="29">
        <f t="shared" si="7"/>
        <v>0</v>
      </c>
      <c r="AC48" s="29">
        <v>0</v>
      </c>
      <c r="AD48" s="29">
        <f t="shared" si="10"/>
        <v>0</v>
      </c>
      <c r="AE48" s="29">
        <f t="shared" si="8"/>
        <v>0</v>
      </c>
      <c r="AF48" s="29">
        <f t="shared" si="9"/>
        <v>0</v>
      </c>
    </row>
    <row r="49" spans="1:32" ht="22.5" customHeight="1" x14ac:dyDescent="0.25">
      <c r="A49" s="18">
        <v>43</v>
      </c>
      <c r="B49" s="25" t="s">
        <v>244</v>
      </c>
      <c r="C49" s="25"/>
      <c r="D49" s="20" t="s">
        <v>69</v>
      </c>
      <c r="E49" s="18" t="s">
        <v>128</v>
      </c>
      <c r="F49" s="18" t="s">
        <v>184</v>
      </c>
      <c r="G49" s="35">
        <v>20641.310000000001</v>
      </c>
      <c r="H49" s="35">
        <v>16</v>
      </c>
      <c r="I49" s="35">
        <v>2</v>
      </c>
      <c r="J49" s="35">
        <v>14</v>
      </c>
      <c r="K49" s="35">
        <v>11</v>
      </c>
      <c r="L49" s="35">
        <v>11</v>
      </c>
      <c r="M49" s="35">
        <v>0</v>
      </c>
      <c r="N49" s="35">
        <f t="shared" si="1"/>
        <v>68.75</v>
      </c>
      <c r="O49" s="23">
        <v>20641.310000000001</v>
      </c>
      <c r="P49" s="23">
        <v>20641.310000000001</v>
      </c>
      <c r="Q49" s="29">
        <f t="shared" si="2"/>
        <v>100</v>
      </c>
      <c r="R49" s="23">
        <v>20641.309999999998</v>
      </c>
      <c r="S49" s="29">
        <f t="shared" si="3"/>
        <v>99.999999999999972</v>
      </c>
      <c r="T49" s="23">
        <f t="shared" si="4"/>
        <v>0</v>
      </c>
      <c r="U49" s="29">
        <f t="shared" si="5"/>
        <v>0</v>
      </c>
      <c r="V49" s="28">
        <v>0</v>
      </c>
      <c r="W49" s="28">
        <v>0</v>
      </c>
      <c r="X49" s="28">
        <v>0</v>
      </c>
      <c r="Y49" s="29">
        <f t="shared" si="6"/>
        <v>0</v>
      </c>
      <c r="Z49" s="29">
        <v>3581.44</v>
      </c>
      <c r="AA49" s="29">
        <f t="shared" si="11"/>
        <v>3581.44</v>
      </c>
      <c r="AB49" s="29">
        <f t="shared" si="7"/>
        <v>100</v>
      </c>
      <c r="AC49" s="29">
        <v>0</v>
      </c>
      <c r="AD49" s="29">
        <f t="shared" si="10"/>
        <v>0</v>
      </c>
      <c r="AE49" s="29">
        <f t="shared" si="8"/>
        <v>3581.44</v>
      </c>
      <c r="AF49" s="29">
        <f t="shared" si="9"/>
        <v>100</v>
      </c>
    </row>
    <row r="50" spans="1:32" ht="22.5" customHeight="1" x14ac:dyDescent="0.25">
      <c r="A50" s="18">
        <v>44</v>
      </c>
      <c r="B50" s="25" t="s">
        <v>244</v>
      </c>
      <c r="C50" s="25"/>
      <c r="D50" s="20" t="s">
        <v>70</v>
      </c>
      <c r="E50" s="18" t="s">
        <v>134</v>
      </c>
      <c r="F50" s="18" t="s">
        <v>185</v>
      </c>
      <c r="G50" s="35">
        <v>15207.210000000001</v>
      </c>
      <c r="H50" s="35">
        <v>12</v>
      </c>
      <c r="I50" s="35">
        <v>2</v>
      </c>
      <c r="J50" s="35">
        <v>10</v>
      </c>
      <c r="K50" s="35">
        <v>11</v>
      </c>
      <c r="L50" s="35">
        <v>11</v>
      </c>
      <c r="M50" s="35">
        <v>0</v>
      </c>
      <c r="N50" s="35">
        <f t="shared" si="1"/>
        <v>91.666666666666657</v>
      </c>
      <c r="O50" s="23">
        <v>20509.350000000002</v>
      </c>
      <c r="P50" s="23">
        <v>20509.350000000002</v>
      </c>
      <c r="Q50" s="29">
        <f t="shared" si="2"/>
        <v>100</v>
      </c>
      <c r="R50" s="23">
        <v>15207.210000000001</v>
      </c>
      <c r="S50" s="29">
        <f t="shared" si="3"/>
        <v>74.14769361291313</v>
      </c>
      <c r="T50" s="23">
        <f t="shared" si="4"/>
        <v>5302.1400000000012</v>
      </c>
      <c r="U50" s="29">
        <f t="shared" si="5"/>
        <v>25.85230638708687</v>
      </c>
      <c r="V50" s="28">
        <v>0</v>
      </c>
      <c r="W50" s="28">
        <v>0</v>
      </c>
      <c r="X50" s="28">
        <v>0</v>
      </c>
      <c r="Y50" s="29">
        <f t="shared" si="6"/>
        <v>0</v>
      </c>
      <c r="Z50" s="29">
        <v>2914.08</v>
      </c>
      <c r="AA50" s="29">
        <f t="shared" si="11"/>
        <v>8216.2200000000012</v>
      </c>
      <c r="AB50" s="29">
        <f t="shared" si="7"/>
        <v>100</v>
      </c>
      <c r="AC50" s="29">
        <v>8216.2200000000012</v>
      </c>
      <c r="AD50" s="29">
        <f t="shared" si="10"/>
        <v>100</v>
      </c>
      <c r="AE50" s="29">
        <f t="shared" si="8"/>
        <v>0</v>
      </c>
      <c r="AF50" s="29">
        <f t="shared" si="9"/>
        <v>0</v>
      </c>
    </row>
    <row r="51" spans="1:32" ht="22.5" customHeight="1" x14ac:dyDescent="0.25">
      <c r="A51" s="18">
        <v>45</v>
      </c>
      <c r="B51" s="25" t="s">
        <v>244</v>
      </c>
      <c r="C51" s="25"/>
      <c r="D51" s="20" t="s">
        <v>71</v>
      </c>
      <c r="E51" s="18" t="s">
        <v>121</v>
      </c>
      <c r="F51" s="18" t="s">
        <v>186</v>
      </c>
      <c r="G51" s="35">
        <v>9576.4699999999993</v>
      </c>
      <c r="H51" s="35">
        <v>10</v>
      </c>
      <c r="I51" s="35">
        <v>2</v>
      </c>
      <c r="J51" s="35">
        <v>8</v>
      </c>
      <c r="K51" s="35">
        <v>8</v>
      </c>
      <c r="L51" s="35">
        <v>8</v>
      </c>
      <c r="M51" s="35">
        <v>0</v>
      </c>
      <c r="N51" s="35">
        <f t="shared" si="1"/>
        <v>80</v>
      </c>
      <c r="O51" s="23">
        <v>9576.4699999999993</v>
      </c>
      <c r="P51" s="23">
        <v>9576.4699999999993</v>
      </c>
      <c r="Q51" s="29">
        <f t="shared" si="2"/>
        <v>100</v>
      </c>
      <c r="R51" s="23">
        <v>9576.4699999999993</v>
      </c>
      <c r="S51" s="29">
        <f t="shared" si="3"/>
        <v>100</v>
      </c>
      <c r="T51" s="23">
        <f t="shared" si="4"/>
        <v>0</v>
      </c>
      <c r="U51" s="29">
        <f t="shared" si="5"/>
        <v>0</v>
      </c>
      <c r="V51" s="28">
        <v>0</v>
      </c>
      <c r="W51" s="28">
        <v>0</v>
      </c>
      <c r="X51" s="28">
        <v>0</v>
      </c>
      <c r="Y51" s="29">
        <f t="shared" si="6"/>
        <v>0</v>
      </c>
      <c r="Z51" s="29">
        <v>813.02</v>
      </c>
      <c r="AA51" s="29">
        <f t="shared" si="11"/>
        <v>813.02</v>
      </c>
      <c r="AB51" s="29">
        <f t="shared" si="7"/>
        <v>100</v>
      </c>
      <c r="AC51" s="29">
        <v>813.02</v>
      </c>
      <c r="AD51" s="29">
        <f t="shared" si="10"/>
        <v>100</v>
      </c>
      <c r="AE51" s="29">
        <f t="shared" si="8"/>
        <v>0</v>
      </c>
      <c r="AF51" s="29">
        <f t="shared" si="9"/>
        <v>0</v>
      </c>
    </row>
    <row r="52" spans="1:32" ht="22.5" customHeight="1" x14ac:dyDescent="0.25">
      <c r="A52" s="18">
        <v>46</v>
      </c>
      <c r="B52" s="25" t="s">
        <v>244</v>
      </c>
      <c r="C52" s="25"/>
      <c r="D52" s="20" t="s">
        <v>72</v>
      </c>
      <c r="E52" s="18" t="s">
        <v>124</v>
      </c>
      <c r="F52" s="18" t="s">
        <v>187</v>
      </c>
      <c r="G52" s="35">
        <v>20743.91</v>
      </c>
      <c r="H52" s="35">
        <v>24</v>
      </c>
      <c r="I52" s="35">
        <v>10</v>
      </c>
      <c r="J52" s="35">
        <v>12</v>
      </c>
      <c r="K52" s="35">
        <v>25</v>
      </c>
      <c r="L52" s="35">
        <v>25</v>
      </c>
      <c r="M52" s="35">
        <v>0</v>
      </c>
      <c r="N52" s="35">
        <f t="shared" si="1"/>
        <v>104.16666666666667</v>
      </c>
      <c r="O52" s="23">
        <v>21145.85</v>
      </c>
      <c r="P52" s="23">
        <v>21145.85</v>
      </c>
      <c r="Q52" s="29">
        <f t="shared" si="2"/>
        <v>100</v>
      </c>
      <c r="R52" s="23">
        <v>20743.91</v>
      </c>
      <c r="S52" s="29">
        <f t="shared" si="3"/>
        <v>98.099201498166309</v>
      </c>
      <c r="T52" s="23">
        <f t="shared" si="4"/>
        <v>401.93999999999869</v>
      </c>
      <c r="U52" s="29">
        <f t="shared" si="5"/>
        <v>1.9007985018336873</v>
      </c>
      <c r="V52" s="28">
        <v>0</v>
      </c>
      <c r="W52" s="28">
        <v>0</v>
      </c>
      <c r="X52" s="28">
        <v>0</v>
      </c>
      <c r="Y52" s="29">
        <f t="shared" si="6"/>
        <v>0</v>
      </c>
      <c r="Z52" s="29">
        <v>2435.46</v>
      </c>
      <c r="AA52" s="29">
        <f t="shared" si="11"/>
        <v>2837.3999999999987</v>
      </c>
      <c r="AB52" s="29">
        <f t="shared" si="7"/>
        <v>100</v>
      </c>
      <c r="AC52" s="29">
        <v>2435.46</v>
      </c>
      <c r="AD52" s="29">
        <f t="shared" si="10"/>
        <v>85.83421442165367</v>
      </c>
      <c r="AE52" s="29">
        <f t="shared" si="8"/>
        <v>401.93999999999869</v>
      </c>
      <c r="AF52" s="29">
        <f t="shared" si="9"/>
        <v>14.165785578346334</v>
      </c>
    </row>
    <row r="53" spans="1:32" ht="22.5" customHeight="1" x14ac:dyDescent="0.25">
      <c r="A53" s="18">
        <v>47</v>
      </c>
      <c r="B53" s="25" t="s">
        <v>244</v>
      </c>
      <c r="C53" s="25"/>
      <c r="D53" s="20" t="s">
        <v>73</v>
      </c>
      <c r="E53" s="18" t="s">
        <v>125</v>
      </c>
      <c r="F53" s="18" t="s">
        <v>188</v>
      </c>
      <c r="G53" s="35">
        <v>14149.42</v>
      </c>
      <c r="H53" s="35">
        <v>16</v>
      </c>
      <c r="I53" s="35">
        <v>0</v>
      </c>
      <c r="J53" s="35">
        <v>16</v>
      </c>
      <c r="K53" s="35">
        <v>13</v>
      </c>
      <c r="L53" s="35">
        <v>13</v>
      </c>
      <c r="M53" s="35">
        <v>0</v>
      </c>
      <c r="N53" s="35">
        <f t="shared" si="1"/>
        <v>81.25</v>
      </c>
      <c r="O53" s="23">
        <v>14149.42</v>
      </c>
      <c r="P53" s="23">
        <v>14149.42</v>
      </c>
      <c r="Q53" s="29">
        <f t="shared" si="2"/>
        <v>100</v>
      </c>
      <c r="R53" s="23">
        <v>14149.42</v>
      </c>
      <c r="S53" s="29">
        <f t="shared" si="3"/>
        <v>100</v>
      </c>
      <c r="T53" s="23">
        <f t="shared" si="4"/>
        <v>0</v>
      </c>
      <c r="U53" s="29">
        <f t="shared" si="5"/>
        <v>0</v>
      </c>
      <c r="V53" s="28">
        <v>0</v>
      </c>
      <c r="W53" s="28">
        <v>0</v>
      </c>
      <c r="X53" s="28">
        <v>0</v>
      </c>
      <c r="Y53" s="29">
        <f t="shared" si="6"/>
        <v>0</v>
      </c>
      <c r="Z53" s="29">
        <v>0</v>
      </c>
      <c r="AA53" s="29">
        <f t="shared" si="11"/>
        <v>0</v>
      </c>
      <c r="AB53" s="29">
        <f t="shared" si="7"/>
        <v>0</v>
      </c>
      <c r="AC53" s="29">
        <v>0</v>
      </c>
      <c r="AD53" s="29">
        <f t="shared" si="10"/>
        <v>0</v>
      </c>
      <c r="AE53" s="29">
        <f t="shared" si="8"/>
        <v>0</v>
      </c>
      <c r="AF53" s="29">
        <f t="shared" si="9"/>
        <v>0</v>
      </c>
    </row>
    <row r="54" spans="1:32" ht="22.5" customHeight="1" x14ac:dyDescent="0.25">
      <c r="A54" s="18">
        <v>48</v>
      </c>
      <c r="B54" s="25" t="s">
        <v>244</v>
      </c>
      <c r="C54" s="25"/>
      <c r="D54" s="20" t="s">
        <v>74</v>
      </c>
      <c r="E54" s="18" t="s">
        <v>124</v>
      </c>
      <c r="F54" s="18" t="s">
        <v>189</v>
      </c>
      <c r="G54" s="35">
        <v>19513.129999999997</v>
      </c>
      <c r="H54" s="35">
        <v>15</v>
      </c>
      <c r="I54" s="35">
        <v>2</v>
      </c>
      <c r="J54" s="35">
        <v>12</v>
      </c>
      <c r="K54" s="35">
        <v>11</v>
      </c>
      <c r="L54" s="35">
        <v>11</v>
      </c>
      <c r="M54" s="35">
        <v>0</v>
      </c>
      <c r="N54" s="35">
        <f t="shared" si="1"/>
        <v>73.333333333333329</v>
      </c>
      <c r="O54" s="23">
        <v>19513.129999999997</v>
      </c>
      <c r="P54" s="23">
        <v>19513.129999999997</v>
      </c>
      <c r="Q54" s="29">
        <f t="shared" si="2"/>
        <v>100</v>
      </c>
      <c r="R54" s="23">
        <v>19513.129999999997</v>
      </c>
      <c r="S54" s="29">
        <f t="shared" si="3"/>
        <v>100</v>
      </c>
      <c r="T54" s="23">
        <f t="shared" si="4"/>
        <v>0</v>
      </c>
      <c r="U54" s="29">
        <f t="shared" si="5"/>
        <v>0</v>
      </c>
      <c r="V54" s="28">
        <v>0</v>
      </c>
      <c r="W54" s="28">
        <v>0</v>
      </c>
      <c r="X54" s="28">
        <v>0</v>
      </c>
      <c r="Y54" s="29">
        <f t="shared" si="6"/>
        <v>0</v>
      </c>
      <c r="Z54" s="29">
        <v>0</v>
      </c>
      <c r="AA54" s="29">
        <f t="shared" si="11"/>
        <v>0</v>
      </c>
      <c r="AB54" s="29">
        <f t="shared" si="7"/>
        <v>0</v>
      </c>
      <c r="AC54" s="29">
        <v>0</v>
      </c>
      <c r="AD54" s="29">
        <f t="shared" si="10"/>
        <v>0</v>
      </c>
      <c r="AE54" s="29">
        <f t="shared" si="8"/>
        <v>0</v>
      </c>
      <c r="AF54" s="29">
        <f t="shared" si="9"/>
        <v>0</v>
      </c>
    </row>
    <row r="55" spans="1:32" ht="22.5" customHeight="1" x14ac:dyDescent="0.25">
      <c r="A55" s="18">
        <v>49</v>
      </c>
      <c r="B55" s="25" t="s">
        <v>244</v>
      </c>
      <c r="C55" s="25"/>
      <c r="D55" s="20" t="s">
        <v>75</v>
      </c>
      <c r="E55" s="18" t="s">
        <v>125</v>
      </c>
      <c r="F55" s="18" t="s">
        <v>190</v>
      </c>
      <c r="G55" s="35">
        <v>7872.8899999999994</v>
      </c>
      <c r="H55" s="35">
        <v>18</v>
      </c>
      <c r="I55" s="35">
        <v>5</v>
      </c>
      <c r="J55" s="35">
        <v>13</v>
      </c>
      <c r="K55" s="35">
        <v>14</v>
      </c>
      <c r="L55" s="35">
        <v>14</v>
      </c>
      <c r="M55" s="35">
        <v>0</v>
      </c>
      <c r="N55" s="35">
        <f t="shared" si="1"/>
        <v>77.777777777777786</v>
      </c>
      <c r="O55" s="23">
        <v>7872.8899999999994</v>
      </c>
      <c r="P55" s="23">
        <v>7872.8899999999994</v>
      </c>
      <c r="Q55" s="29">
        <f t="shared" si="2"/>
        <v>100</v>
      </c>
      <c r="R55" s="23">
        <v>7872.8899999999994</v>
      </c>
      <c r="S55" s="29">
        <f t="shared" si="3"/>
        <v>100</v>
      </c>
      <c r="T55" s="23">
        <f t="shared" si="4"/>
        <v>0</v>
      </c>
      <c r="U55" s="29">
        <f t="shared" si="5"/>
        <v>0</v>
      </c>
      <c r="V55" s="28">
        <v>0</v>
      </c>
      <c r="W55" s="28">
        <v>0</v>
      </c>
      <c r="X55" s="28">
        <v>0</v>
      </c>
      <c r="Y55" s="29">
        <f t="shared" si="6"/>
        <v>0</v>
      </c>
      <c r="Z55" s="29">
        <v>0</v>
      </c>
      <c r="AA55" s="29">
        <f t="shared" si="11"/>
        <v>0</v>
      </c>
      <c r="AB55" s="29">
        <f t="shared" si="7"/>
        <v>0</v>
      </c>
      <c r="AC55" s="29">
        <v>0</v>
      </c>
      <c r="AD55" s="29">
        <f t="shared" si="10"/>
        <v>0</v>
      </c>
      <c r="AE55" s="29">
        <f t="shared" si="8"/>
        <v>0</v>
      </c>
      <c r="AF55" s="29">
        <f t="shared" si="9"/>
        <v>0</v>
      </c>
    </row>
    <row r="56" spans="1:32" ht="22.5" customHeight="1" x14ac:dyDescent="0.25">
      <c r="A56" s="18">
        <v>50</v>
      </c>
      <c r="B56" s="25" t="s">
        <v>244</v>
      </c>
      <c r="C56" s="25"/>
      <c r="D56" s="20" t="s">
        <v>76</v>
      </c>
      <c r="E56" s="18" t="s">
        <v>135</v>
      </c>
      <c r="F56" s="18" t="s">
        <v>191</v>
      </c>
      <c r="G56" s="35">
        <v>901.85</v>
      </c>
      <c r="H56" s="35">
        <v>9</v>
      </c>
      <c r="I56" s="35">
        <v>3</v>
      </c>
      <c r="J56" s="35">
        <v>5</v>
      </c>
      <c r="K56" s="35">
        <v>2</v>
      </c>
      <c r="L56" s="35">
        <v>2</v>
      </c>
      <c r="M56" s="35">
        <v>0</v>
      </c>
      <c r="N56" s="35">
        <f t="shared" si="1"/>
        <v>22.222222222222221</v>
      </c>
      <c r="O56" s="23">
        <v>901.85</v>
      </c>
      <c r="P56" s="23">
        <v>901.85</v>
      </c>
      <c r="Q56" s="29">
        <f t="shared" si="2"/>
        <v>100</v>
      </c>
      <c r="R56" s="23">
        <v>901.85</v>
      </c>
      <c r="S56" s="29">
        <f t="shared" si="3"/>
        <v>100</v>
      </c>
      <c r="T56" s="23">
        <f t="shared" si="4"/>
        <v>0</v>
      </c>
      <c r="U56" s="29">
        <f t="shared" si="5"/>
        <v>0</v>
      </c>
      <c r="V56" s="28">
        <v>0</v>
      </c>
      <c r="W56" s="28">
        <v>0</v>
      </c>
      <c r="X56" s="28">
        <v>0</v>
      </c>
      <c r="Y56" s="29">
        <f t="shared" si="6"/>
        <v>0</v>
      </c>
      <c r="Z56" s="29">
        <v>0</v>
      </c>
      <c r="AA56" s="29">
        <f t="shared" si="11"/>
        <v>0</v>
      </c>
      <c r="AB56" s="29">
        <f t="shared" si="7"/>
        <v>0</v>
      </c>
      <c r="AC56" s="29">
        <v>0</v>
      </c>
      <c r="AD56" s="29">
        <f t="shared" si="10"/>
        <v>0</v>
      </c>
      <c r="AE56" s="29">
        <f t="shared" si="8"/>
        <v>0</v>
      </c>
      <c r="AF56" s="29">
        <f t="shared" si="9"/>
        <v>0</v>
      </c>
    </row>
    <row r="57" spans="1:32" ht="22.5" customHeight="1" x14ac:dyDescent="0.25">
      <c r="A57" s="18">
        <v>51</v>
      </c>
      <c r="B57" s="25" t="s">
        <v>244</v>
      </c>
      <c r="C57" s="25"/>
      <c r="D57" s="20" t="s">
        <v>77</v>
      </c>
      <c r="E57" s="18" t="s">
        <v>136</v>
      </c>
      <c r="F57" s="18" t="s">
        <v>192</v>
      </c>
      <c r="G57" s="35">
        <v>22560.63</v>
      </c>
      <c r="H57" s="35">
        <v>17</v>
      </c>
      <c r="I57" s="35">
        <v>1</v>
      </c>
      <c r="J57" s="35">
        <v>16</v>
      </c>
      <c r="K57" s="35">
        <v>15</v>
      </c>
      <c r="L57" s="35">
        <v>15</v>
      </c>
      <c r="M57" s="35">
        <v>0</v>
      </c>
      <c r="N57" s="35">
        <f t="shared" si="1"/>
        <v>88.235294117647058</v>
      </c>
      <c r="O57" s="23">
        <v>22560.63</v>
      </c>
      <c r="P57" s="23">
        <v>22560.63</v>
      </c>
      <c r="Q57" s="29">
        <f t="shared" si="2"/>
        <v>100</v>
      </c>
      <c r="R57" s="23">
        <v>22560.63</v>
      </c>
      <c r="S57" s="29">
        <f t="shared" si="3"/>
        <v>100</v>
      </c>
      <c r="T57" s="23">
        <f t="shared" si="4"/>
        <v>0</v>
      </c>
      <c r="U57" s="29">
        <f t="shared" si="5"/>
        <v>0</v>
      </c>
      <c r="V57" s="28">
        <v>0</v>
      </c>
      <c r="W57" s="28">
        <v>0</v>
      </c>
      <c r="X57" s="28">
        <v>0</v>
      </c>
      <c r="Y57" s="29">
        <f t="shared" si="6"/>
        <v>0</v>
      </c>
      <c r="Z57" s="29">
        <v>2572.42</v>
      </c>
      <c r="AA57" s="29">
        <f t="shared" si="11"/>
        <v>2572.42</v>
      </c>
      <c r="AB57" s="29">
        <f t="shared" si="7"/>
        <v>100</v>
      </c>
      <c r="AC57" s="29">
        <v>2572.42</v>
      </c>
      <c r="AD57" s="29">
        <f t="shared" si="10"/>
        <v>100</v>
      </c>
      <c r="AE57" s="29">
        <f t="shared" si="8"/>
        <v>0</v>
      </c>
      <c r="AF57" s="29">
        <f t="shared" si="9"/>
        <v>0</v>
      </c>
    </row>
    <row r="58" spans="1:32" ht="22.5" customHeight="1" x14ac:dyDescent="0.25">
      <c r="A58" s="18">
        <v>52</v>
      </c>
      <c r="B58" s="25" t="s">
        <v>244</v>
      </c>
      <c r="C58" s="25"/>
      <c r="D58" s="20" t="s">
        <v>78</v>
      </c>
      <c r="E58" s="18" t="s">
        <v>124</v>
      </c>
      <c r="F58" s="18" t="s">
        <v>193</v>
      </c>
      <c r="G58" s="35">
        <v>5829.1</v>
      </c>
      <c r="H58" s="35">
        <v>9</v>
      </c>
      <c r="I58" s="35">
        <v>3</v>
      </c>
      <c r="J58" s="35">
        <v>6</v>
      </c>
      <c r="K58" s="35">
        <v>8</v>
      </c>
      <c r="L58" s="35">
        <v>8</v>
      </c>
      <c r="M58" s="35">
        <v>0</v>
      </c>
      <c r="N58" s="35">
        <f t="shared" si="1"/>
        <v>88.888888888888886</v>
      </c>
      <c r="O58" s="23">
        <v>5829.1</v>
      </c>
      <c r="P58" s="23">
        <v>5829.1</v>
      </c>
      <c r="Q58" s="29">
        <f t="shared" si="2"/>
        <v>100</v>
      </c>
      <c r="R58" s="23">
        <v>5829.1</v>
      </c>
      <c r="S58" s="29">
        <f t="shared" si="3"/>
        <v>100</v>
      </c>
      <c r="T58" s="23">
        <f t="shared" si="4"/>
        <v>0</v>
      </c>
      <c r="U58" s="29">
        <f t="shared" si="5"/>
        <v>0</v>
      </c>
      <c r="V58" s="28">
        <v>0</v>
      </c>
      <c r="W58" s="28">
        <v>0</v>
      </c>
      <c r="X58" s="28">
        <v>0</v>
      </c>
      <c r="Y58" s="29">
        <f t="shared" si="6"/>
        <v>0</v>
      </c>
      <c r="Z58" s="29">
        <v>0</v>
      </c>
      <c r="AA58" s="29">
        <f t="shared" si="11"/>
        <v>0</v>
      </c>
      <c r="AB58" s="29">
        <f t="shared" si="7"/>
        <v>0</v>
      </c>
      <c r="AC58" s="29">
        <v>0</v>
      </c>
      <c r="AD58" s="29">
        <f t="shared" si="10"/>
        <v>0</v>
      </c>
      <c r="AE58" s="29">
        <f t="shared" si="8"/>
        <v>0</v>
      </c>
      <c r="AF58" s="29">
        <f t="shared" si="9"/>
        <v>0</v>
      </c>
    </row>
    <row r="59" spans="1:32" ht="22.5" customHeight="1" x14ac:dyDescent="0.25">
      <c r="A59" s="18">
        <v>53</v>
      </c>
      <c r="B59" s="25" t="s">
        <v>244</v>
      </c>
      <c r="C59" s="25"/>
      <c r="D59" s="20" t="s">
        <v>79</v>
      </c>
      <c r="E59" s="18" t="s">
        <v>137</v>
      </c>
      <c r="F59" s="18" t="s">
        <v>194</v>
      </c>
      <c r="G59" s="35">
        <v>20164.23</v>
      </c>
      <c r="H59" s="35">
        <v>19</v>
      </c>
      <c r="I59" s="35">
        <v>5</v>
      </c>
      <c r="J59" s="35">
        <v>14</v>
      </c>
      <c r="K59" s="35">
        <v>16</v>
      </c>
      <c r="L59" s="35">
        <v>16</v>
      </c>
      <c r="M59" s="35">
        <v>0</v>
      </c>
      <c r="N59" s="35">
        <f t="shared" si="1"/>
        <v>84.210526315789465</v>
      </c>
      <c r="O59" s="23">
        <v>20164.23</v>
      </c>
      <c r="P59" s="23">
        <v>20164.23</v>
      </c>
      <c r="Q59" s="29">
        <f t="shared" si="2"/>
        <v>100</v>
      </c>
      <c r="R59" s="23">
        <v>19473.62</v>
      </c>
      <c r="S59" s="29">
        <f t="shared" si="3"/>
        <v>96.575073781642047</v>
      </c>
      <c r="T59" s="23">
        <f t="shared" si="4"/>
        <v>690.61000000000058</v>
      </c>
      <c r="U59" s="29">
        <f t="shared" si="5"/>
        <v>3.4249262183579563</v>
      </c>
      <c r="V59" s="28">
        <v>0</v>
      </c>
      <c r="W59" s="28">
        <v>0</v>
      </c>
      <c r="X59" s="28">
        <v>0</v>
      </c>
      <c r="Y59" s="29">
        <f t="shared" si="6"/>
        <v>0</v>
      </c>
      <c r="Z59" s="29">
        <v>0</v>
      </c>
      <c r="AA59" s="29">
        <f t="shared" si="11"/>
        <v>690.61000000000058</v>
      </c>
      <c r="AB59" s="29">
        <f t="shared" si="7"/>
        <v>100</v>
      </c>
      <c r="AC59" s="29">
        <v>690.61</v>
      </c>
      <c r="AD59" s="29">
        <f t="shared" si="10"/>
        <v>99.999999999999929</v>
      </c>
      <c r="AE59" s="29">
        <f t="shared" si="8"/>
        <v>0</v>
      </c>
      <c r="AF59" s="29">
        <f t="shared" si="9"/>
        <v>0</v>
      </c>
    </row>
    <row r="60" spans="1:32" ht="22.5" customHeight="1" x14ac:dyDescent="0.25">
      <c r="A60" s="18">
        <v>54</v>
      </c>
      <c r="B60" s="25" t="s">
        <v>244</v>
      </c>
      <c r="C60" s="25"/>
      <c r="D60" s="20" t="s">
        <v>80</v>
      </c>
      <c r="E60" s="18" t="s">
        <v>124</v>
      </c>
      <c r="F60" s="18" t="s">
        <v>195</v>
      </c>
      <c r="G60" s="35">
        <v>21266.880000000001</v>
      </c>
      <c r="H60" s="35">
        <v>16</v>
      </c>
      <c r="I60" s="35">
        <v>3</v>
      </c>
      <c r="J60" s="35">
        <v>12</v>
      </c>
      <c r="K60" s="35">
        <v>16</v>
      </c>
      <c r="L60" s="35">
        <v>16</v>
      </c>
      <c r="M60" s="35">
        <v>0</v>
      </c>
      <c r="N60" s="35">
        <f t="shared" si="1"/>
        <v>100</v>
      </c>
      <c r="O60" s="23">
        <v>22001.93</v>
      </c>
      <c r="P60" s="23">
        <v>22001.93</v>
      </c>
      <c r="Q60" s="29">
        <f t="shared" si="2"/>
        <v>100</v>
      </c>
      <c r="R60" s="23">
        <v>21266.880000000001</v>
      </c>
      <c r="S60" s="29">
        <f t="shared" si="3"/>
        <v>96.659156719433241</v>
      </c>
      <c r="T60" s="23">
        <f t="shared" si="4"/>
        <v>735.04999999999927</v>
      </c>
      <c r="U60" s="29">
        <f t="shared" si="5"/>
        <v>3.3408432805667472</v>
      </c>
      <c r="V60" s="28">
        <v>0</v>
      </c>
      <c r="W60" s="28">
        <v>0</v>
      </c>
      <c r="X60" s="28">
        <v>0</v>
      </c>
      <c r="Y60" s="29">
        <f t="shared" si="6"/>
        <v>0</v>
      </c>
      <c r="Z60" s="29">
        <v>8701.2800000000007</v>
      </c>
      <c r="AA60" s="29">
        <f t="shared" si="11"/>
        <v>9436.33</v>
      </c>
      <c r="AB60" s="29">
        <f t="shared" si="7"/>
        <v>100</v>
      </c>
      <c r="AC60" s="29">
        <v>8311.36</v>
      </c>
      <c r="AD60" s="29">
        <f t="shared" si="10"/>
        <v>88.07831010572967</v>
      </c>
      <c r="AE60" s="29">
        <f t="shared" si="8"/>
        <v>1124.9699999999993</v>
      </c>
      <c r="AF60" s="29">
        <f t="shared" si="9"/>
        <v>11.92168989427033</v>
      </c>
    </row>
    <row r="61" spans="1:32" ht="22.5" customHeight="1" x14ac:dyDescent="0.25">
      <c r="A61" s="18">
        <v>55</v>
      </c>
      <c r="B61" s="25" t="s">
        <v>244</v>
      </c>
      <c r="C61" s="25"/>
      <c r="D61" s="20" t="s">
        <v>81</v>
      </c>
      <c r="E61" s="18" t="s">
        <v>130</v>
      </c>
      <c r="F61" s="18" t="s">
        <v>196</v>
      </c>
      <c r="G61" s="35">
        <v>13311.29</v>
      </c>
      <c r="H61" s="35">
        <v>16</v>
      </c>
      <c r="I61" s="35">
        <v>0</v>
      </c>
      <c r="J61" s="35">
        <v>16</v>
      </c>
      <c r="K61" s="35">
        <v>14</v>
      </c>
      <c r="L61" s="35">
        <v>14</v>
      </c>
      <c r="M61" s="35">
        <v>0</v>
      </c>
      <c r="N61" s="35">
        <f t="shared" si="1"/>
        <v>87.5</v>
      </c>
      <c r="O61" s="23">
        <v>13311.29</v>
      </c>
      <c r="P61" s="23">
        <v>13311.29</v>
      </c>
      <c r="Q61" s="29">
        <f t="shared" si="2"/>
        <v>100</v>
      </c>
      <c r="R61" s="23">
        <v>11290.26</v>
      </c>
      <c r="S61" s="29">
        <f t="shared" si="3"/>
        <v>84.817173992903761</v>
      </c>
      <c r="T61" s="23">
        <f t="shared" si="4"/>
        <v>2021.0300000000007</v>
      </c>
      <c r="U61" s="29">
        <f t="shared" si="5"/>
        <v>15.182826007096237</v>
      </c>
      <c r="V61" s="28">
        <v>0</v>
      </c>
      <c r="W61" s="28">
        <v>0</v>
      </c>
      <c r="X61" s="28">
        <v>0</v>
      </c>
      <c r="Y61" s="29">
        <f t="shared" si="6"/>
        <v>0</v>
      </c>
      <c r="Z61" s="29">
        <v>0</v>
      </c>
      <c r="AA61" s="29">
        <f t="shared" si="11"/>
        <v>2021.0300000000007</v>
      </c>
      <c r="AB61" s="29">
        <f t="shared" si="7"/>
        <v>100</v>
      </c>
      <c r="AC61" s="29">
        <v>2021.03</v>
      </c>
      <c r="AD61" s="29">
        <f t="shared" si="10"/>
        <v>99.999999999999972</v>
      </c>
      <c r="AE61" s="29">
        <f t="shared" si="8"/>
        <v>0</v>
      </c>
      <c r="AF61" s="29">
        <f t="shared" si="9"/>
        <v>0</v>
      </c>
    </row>
    <row r="62" spans="1:32" ht="22.5" customHeight="1" x14ac:dyDescent="0.25">
      <c r="A62" s="18">
        <v>56</v>
      </c>
      <c r="B62" s="25" t="s">
        <v>244</v>
      </c>
      <c r="C62" s="25"/>
      <c r="D62" s="20" t="s">
        <v>82</v>
      </c>
      <c r="E62" s="18" t="s">
        <v>124</v>
      </c>
      <c r="F62" s="18" t="s">
        <v>197</v>
      </c>
      <c r="G62" s="35">
        <v>4865.3099999999995</v>
      </c>
      <c r="H62" s="35">
        <v>5</v>
      </c>
      <c r="I62" s="35">
        <v>0</v>
      </c>
      <c r="J62" s="35">
        <v>5</v>
      </c>
      <c r="K62" s="35">
        <v>5</v>
      </c>
      <c r="L62" s="35">
        <v>5</v>
      </c>
      <c r="M62" s="35">
        <v>0</v>
      </c>
      <c r="N62" s="35">
        <f t="shared" si="1"/>
        <v>100</v>
      </c>
      <c r="O62" s="23">
        <v>6508.0399999999991</v>
      </c>
      <c r="P62" s="23">
        <v>6508.0399999999991</v>
      </c>
      <c r="Q62" s="29">
        <f t="shared" si="2"/>
        <v>100</v>
      </c>
      <c r="R62" s="23">
        <v>4865.3099999999995</v>
      </c>
      <c r="S62" s="29">
        <f t="shared" si="3"/>
        <v>74.758452621680263</v>
      </c>
      <c r="T62" s="23">
        <f t="shared" si="4"/>
        <v>1642.7299999999996</v>
      </c>
      <c r="U62" s="29">
        <f t="shared" si="5"/>
        <v>25.241547378319733</v>
      </c>
      <c r="V62" s="28">
        <v>0</v>
      </c>
      <c r="W62" s="28">
        <v>0</v>
      </c>
      <c r="X62" s="28">
        <v>0</v>
      </c>
      <c r="Y62" s="29">
        <f t="shared" si="6"/>
        <v>0</v>
      </c>
      <c r="Z62" s="29">
        <v>0</v>
      </c>
      <c r="AA62" s="29">
        <f t="shared" si="11"/>
        <v>1642.7299999999996</v>
      </c>
      <c r="AB62" s="29">
        <f t="shared" si="7"/>
        <v>100</v>
      </c>
      <c r="AC62" s="29">
        <v>0</v>
      </c>
      <c r="AD62" s="29">
        <f t="shared" si="10"/>
        <v>0</v>
      </c>
      <c r="AE62" s="29">
        <f t="shared" si="8"/>
        <v>1642.7299999999996</v>
      </c>
      <c r="AF62" s="29">
        <f t="shared" si="9"/>
        <v>100</v>
      </c>
    </row>
    <row r="63" spans="1:32" ht="22.5" customHeight="1" x14ac:dyDescent="0.25">
      <c r="A63" s="18">
        <v>57</v>
      </c>
      <c r="B63" s="25" t="s">
        <v>244</v>
      </c>
      <c r="C63" s="25"/>
      <c r="D63" s="20" t="s">
        <v>83</v>
      </c>
      <c r="E63" s="18" t="s">
        <v>124</v>
      </c>
      <c r="F63" s="18" t="s">
        <v>198</v>
      </c>
      <c r="G63" s="35">
        <v>15259.9</v>
      </c>
      <c r="H63" s="35">
        <v>14</v>
      </c>
      <c r="I63" s="35">
        <v>1</v>
      </c>
      <c r="J63" s="35">
        <v>12</v>
      </c>
      <c r="K63" s="35">
        <v>13</v>
      </c>
      <c r="L63" s="35">
        <v>13</v>
      </c>
      <c r="M63" s="35">
        <v>0</v>
      </c>
      <c r="N63" s="35">
        <f t="shared" si="1"/>
        <v>92.857142857142861</v>
      </c>
      <c r="O63" s="23">
        <v>15259.9</v>
      </c>
      <c r="P63" s="23">
        <v>15259.9</v>
      </c>
      <c r="Q63" s="29">
        <f t="shared" si="2"/>
        <v>100</v>
      </c>
      <c r="R63" s="23">
        <v>15259.900000000001</v>
      </c>
      <c r="S63" s="29">
        <f t="shared" si="3"/>
        <v>100.00000000000003</v>
      </c>
      <c r="T63" s="23">
        <f t="shared" si="4"/>
        <v>0</v>
      </c>
      <c r="U63" s="29">
        <f t="shared" si="5"/>
        <v>0</v>
      </c>
      <c r="V63" s="28">
        <v>0</v>
      </c>
      <c r="W63" s="28">
        <v>0</v>
      </c>
      <c r="X63" s="28">
        <v>0</v>
      </c>
      <c r="Y63" s="29">
        <f t="shared" si="6"/>
        <v>0</v>
      </c>
      <c r="Z63" s="29">
        <v>715.58</v>
      </c>
      <c r="AA63" s="29">
        <f t="shared" si="11"/>
        <v>715.58</v>
      </c>
      <c r="AB63" s="29">
        <f t="shared" si="7"/>
        <v>100</v>
      </c>
      <c r="AC63" s="29">
        <v>715.58</v>
      </c>
      <c r="AD63" s="29">
        <f t="shared" si="10"/>
        <v>100</v>
      </c>
      <c r="AE63" s="29">
        <f t="shared" si="8"/>
        <v>0</v>
      </c>
      <c r="AF63" s="29">
        <f t="shared" si="9"/>
        <v>0</v>
      </c>
    </row>
    <row r="64" spans="1:32" ht="22.5" customHeight="1" x14ac:dyDescent="0.25">
      <c r="A64" s="18">
        <v>58</v>
      </c>
      <c r="B64" s="25" t="s">
        <v>244</v>
      </c>
      <c r="C64" s="25"/>
      <c r="D64" s="20" t="s">
        <v>84</v>
      </c>
      <c r="E64" s="18" t="s">
        <v>125</v>
      </c>
      <c r="F64" s="18" t="s">
        <v>199</v>
      </c>
      <c r="G64" s="35">
        <v>9876.69</v>
      </c>
      <c r="H64" s="35">
        <v>15</v>
      </c>
      <c r="I64" s="35">
        <v>4</v>
      </c>
      <c r="J64" s="35">
        <v>10</v>
      </c>
      <c r="K64" s="35">
        <v>15</v>
      </c>
      <c r="L64" s="35">
        <v>16</v>
      </c>
      <c r="M64" s="35">
        <v>0</v>
      </c>
      <c r="N64" s="35">
        <f t="shared" si="1"/>
        <v>100</v>
      </c>
      <c r="O64" s="23">
        <v>9876.69</v>
      </c>
      <c r="P64" s="23">
        <v>9876.69</v>
      </c>
      <c r="Q64" s="29">
        <f t="shared" si="2"/>
        <v>100</v>
      </c>
      <c r="R64" s="23">
        <v>9876.69</v>
      </c>
      <c r="S64" s="29">
        <f t="shared" si="3"/>
        <v>100</v>
      </c>
      <c r="T64" s="23">
        <f t="shared" si="4"/>
        <v>0</v>
      </c>
      <c r="U64" s="29">
        <f t="shared" si="5"/>
        <v>0</v>
      </c>
      <c r="V64" s="28">
        <v>0</v>
      </c>
      <c r="W64" s="28">
        <v>0</v>
      </c>
      <c r="X64" s="28">
        <v>0</v>
      </c>
      <c r="Y64" s="29">
        <f t="shared" si="6"/>
        <v>0</v>
      </c>
      <c r="Z64" s="29">
        <v>0</v>
      </c>
      <c r="AA64" s="29">
        <f t="shared" si="11"/>
        <v>0</v>
      </c>
      <c r="AB64" s="29">
        <f t="shared" si="7"/>
        <v>0</v>
      </c>
      <c r="AC64" s="29">
        <v>0</v>
      </c>
      <c r="AD64" s="29">
        <f t="shared" si="10"/>
        <v>0</v>
      </c>
      <c r="AE64" s="29">
        <f t="shared" si="8"/>
        <v>0</v>
      </c>
      <c r="AF64" s="29">
        <f t="shared" si="9"/>
        <v>0</v>
      </c>
    </row>
    <row r="65" spans="1:32" ht="22.5" customHeight="1" x14ac:dyDescent="0.25">
      <c r="A65" s="18">
        <v>59</v>
      </c>
      <c r="B65" s="25" t="s">
        <v>244</v>
      </c>
      <c r="C65" s="25"/>
      <c r="D65" s="20" t="s">
        <v>85</v>
      </c>
      <c r="E65" s="18" t="s">
        <v>124</v>
      </c>
      <c r="F65" s="18" t="s">
        <v>200</v>
      </c>
      <c r="G65" s="35">
        <v>29474.7</v>
      </c>
      <c r="H65" s="35">
        <v>30</v>
      </c>
      <c r="I65" s="35">
        <v>11</v>
      </c>
      <c r="J65" s="35">
        <v>17</v>
      </c>
      <c r="K65" s="35">
        <v>25</v>
      </c>
      <c r="L65" s="35">
        <v>25</v>
      </c>
      <c r="M65" s="35">
        <v>0</v>
      </c>
      <c r="N65" s="35">
        <f t="shared" si="1"/>
        <v>83.333333333333343</v>
      </c>
      <c r="O65" s="23">
        <v>29474.7</v>
      </c>
      <c r="P65" s="23">
        <v>29474.7</v>
      </c>
      <c r="Q65" s="29">
        <f t="shared" si="2"/>
        <v>100</v>
      </c>
      <c r="R65" s="23">
        <v>25978.489999999998</v>
      </c>
      <c r="S65" s="29">
        <f t="shared" si="3"/>
        <v>88.138267734701287</v>
      </c>
      <c r="T65" s="23">
        <f t="shared" si="4"/>
        <v>3496.2100000000028</v>
      </c>
      <c r="U65" s="29">
        <f t="shared" si="5"/>
        <v>11.861732265298723</v>
      </c>
      <c r="V65" s="28">
        <v>0</v>
      </c>
      <c r="W65" s="28">
        <v>0</v>
      </c>
      <c r="X65" s="28">
        <v>0</v>
      </c>
      <c r="Y65" s="29">
        <f t="shared" si="6"/>
        <v>0</v>
      </c>
      <c r="Z65" s="29">
        <v>9229.2000000000007</v>
      </c>
      <c r="AA65" s="29">
        <f t="shared" si="11"/>
        <v>12725.410000000003</v>
      </c>
      <c r="AB65" s="29">
        <f t="shared" si="7"/>
        <v>100</v>
      </c>
      <c r="AC65" s="29">
        <v>11671.130000000001</v>
      </c>
      <c r="AD65" s="29">
        <f t="shared" si="10"/>
        <v>91.715158882896489</v>
      </c>
      <c r="AE65" s="29">
        <f t="shared" si="8"/>
        <v>1054.2800000000025</v>
      </c>
      <c r="AF65" s="29">
        <f t="shared" si="9"/>
        <v>8.2848411171035128</v>
      </c>
    </row>
    <row r="66" spans="1:32" ht="22.5" customHeight="1" x14ac:dyDescent="0.25">
      <c r="A66" s="18">
        <v>60</v>
      </c>
      <c r="B66" s="25" t="s">
        <v>244</v>
      </c>
      <c r="C66" s="25"/>
      <c r="D66" s="20" t="s">
        <v>86</v>
      </c>
      <c r="E66" s="18" t="s">
        <v>138</v>
      </c>
      <c r="F66" s="18" t="s">
        <v>201</v>
      </c>
      <c r="G66" s="35">
        <v>31860.29</v>
      </c>
      <c r="H66" s="35">
        <v>22</v>
      </c>
      <c r="I66" s="35">
        <v>8</v>
      </c>
      <c r="J66" s="35">
        <v>14</v>
      </c>
      <c r="K66" s="35">
        <v>23</v>
      </c>
      <c r="L66" s="35">
        <v>23</v>
      </c>
      <c r="M66" s="35">
        <v>0</v>
      </c>
      <c r="N66" s="35">
        <f t="shared" si="1"/>
        <v>104.54545454545455</v>
      </c>
      <c r="O66" s="23">
        <v>31860.29</v>
      </c>
      <c r="P66" s="23">
        <v>31860.29</v>
      </c>
      <c r="Q66" s="29">
        <f t="shared" si="2"/>
        <v>100</v>
      </c>
      <c r="R66" s="23">
        <v>31860.29</v>
      </c>
      <c r="S66" s="29">
        <f t="shared" si="3"/>
        <v>100</v>
      </c>
      <c r="T66" s="23">
        <f t="shared" si="4"/>
        <v>0</v>
      </c>
      <c r="U66" s="29">
        <f t="shared" si="5"/>
        <v>0</v>
      </c>
      <c r="V66" s="28">
        <v>0</v>
      </c>
      <c r="W66" s="28">
        <v>0</v>
      </c>
      <c r="X66" s="28">
        <v>0</v>
      </c>
      <c r="Y66" s="29">
        <f t="shared" si="6"/>
        <v>0</v>
      </c>
      <c r="Z66" s="29">
        <v>3686.95</v>
      </c>
      <c r="AA66" s="29">
        <f t="shared" si="11"/>
        <v>3686.95</v>
      </c>
      <c r="AB66" s="29">
        <f t="shared" si="7"/>
        <v>100</v>
      </c>
      <c r="AC66" s="29">
        <v>2448.9699999999998</v>
      </c>
      <c r="AD66" s="29">
        <f t="shared" si="10"/>
        <v>66.422652870258617</v>
      </c>
      <c r="AE66" s="29">
        <f t="shared" si="8"/>
        <v>1237.98</v>
      </c>
      <c r="AF66" s="29">
        <f t="shared" si="9"/>
        <v>33.577347129741383</v>
      </c>
    </row>
    <row r="67" spans="1:32" ht="22.5" customHeight="1" x14ac:dyDescent="0.25">
      <c r="A67" s="18">
        <v>61</v>
      </c>
      <c r="B67" s="25" t="s">
        <v>244</v>
      </c>
      <c r="C67" s="25"/>
      <c r="D67" s="20" t="s">
        <v>87</v>
      </c>
      <c r="E67" s="18" t="s">
        <v>135</v>
      </c>
      <c r="F67" s="18" t="s">
        <v>202</v>
      </c>
      <c r="G67" s="35">
        <v>7417.12</v>
      </c>
      <c r="H67" s="35">
        <v>9</v>
      </c>
      <c r="I67" s="35">
        <v>2</v>
      </c>
      <c r="J67" s="35">
        <v>6</v>
      </c>
      <c r="K67" s="35">
        <v>9</v>
      </c>
      <c r="L67" s="35">
        <v>9</v>
      </c>
      <c r="M67" s="35">
        <v>0</v>
      </c>
      <c r="N67" s="35">
        <f t="shared" si="1"/>
        <v>100</v>
      </c>
      <c r="O67" s="23">
        <v>7417.12</v>
      </c>
      <c r="P67" s="23">
        <v>7417.12</v>
      </c>
      <c r="Q67" s="29">
        <f t="shared" si="2"/>
        <v>100</v>
      </c>
      <c r="R67" s="23">
        <v>6062.96</v>
      </c>
      <c r="S67" s="29">
        <f t="shared" si="3"/>
        <v>81.742778868347827</v>
      </c>
      <c r="T67" s="23">
        <f t="shared" si="4"/>
        <v>1354.1599999999999</v>
      </c>
      <c r="U67" s="29">
        <f t="shared" si="5"/>
        <v>18.257221131652177</v>
      </c>
      <c r="V67" s="28">
        <v>0</v>
      </c>
      <c r="W67" s="28">
        <v>0</v>
      </c>
      <c r="X67" s="28">
        <v>0</v>
      </c>
      <c r="Y67" s="29">
        <f t="shared" si="6"/>
        <v>0</v>
      </c>
      <c r="Z67" s="29">
        <v>0</v>
      </c>
      <c r="AA67" s="29">
        <f t="shared" si="11"/>
        <v>1354.1599999999999</v>
      </c>
      <c r="AB67" s="29">
        <f t="shared" si="7"/>
        <v>100</v>
      </c>
      <c r="AC67" s="29">
        <v>1354.16</v>
      </c>
      <c r="AD67" s="29">
        <f t="shared" si="10"/>
        <v>100.00000000000003</v>
      </c>
      <c r="AE67" s="29">
        <f t="shared" si="8"/>
        <v>0</v>
      </c>
      <c r="AF67" s="29">
        <f t="shared" si="9"/>
        <v>0</v>
      </c>
    </row>
    <row r="68" spans="1:32" ht="22.5" customHeight="1" x14ac:dyDescent="0.25">
      <c r="A68" s="18">
        <v>62</v>
      </c>
      <c r="B68" s="25" t="s">
        <v>244</v>
      </c>
      <c r="C68" s="25"/>
      <c r="D68" s="20" t="s">
        <v>88</v>
      </c>
      <c r="E68" s="18" t="s">
        <v>120</v>
      </c>
      <c r="F68" s="18" t="s">
        <v>203</v>
      </c>
      <c r="G68" s="35">
        <v>24949.09</v>
      </c>
      <c r="H68" s="35">
        <v>21</v>
      </c>
      <c r="I68" s="35">
        <v>4</v>
      </c>
      <c r="J68" s="35">
        <v>15</v>
      </c>
      <c r="K68" s="35">
        <v>15</v>
      </c>
      <c r="L68" s="35">
        <v>15</v>
      </c>
      <c r="M68" s="35">
        <v>0</v>
      </c>
      <c r="N68" s="35">
        <f t="shared" si="1"/>
        <v>71.428571428571431</v>
      </c>
      <c r="O68" s="23">
        <v>24949.09</v>
      </c>
      <c r="P68" s="23">
        <v>24949.09</v>
      </c>
      <c r="Q68" s="29">
        <f t="shared" si="2"/>
        <v>100</v>
      </c>
      <c r="R68" s="23">
        <v>24949.09</v>
      </c>
      <c r="S68" s="29">
        <f t="shared" si="3"/>
        <v>100</v>
      </c>
      <c r="T68" s="23">
        <f t="shared" si="4"/>
        <v>0</v>
      </c>
      <c r="U68" s="29">
        <f t="shared" si="5"/>
        <v>0</v>
      </c>
      <c r="V68" s="28">
        <v>0</v>
      </c>
      <c r="W68" s="28">
        <v>0</v>
      </c>
      <c r="X68" s="28">
        <v>0</v>
      </c>
      <c r="Y68" s="29">
        <f t="shared" si="6"/>
        <v>0</v>
      </c>
      <c r="Z68" s="29">
        <v>1706.9099999999999</v>
      </c>
      <c r="AA68" s="29">
        <f t="shared" si="11"/>
        <v>1706.9099999999999</v>
      </c>
      <c r="AB68" s="29">
        <f t="shared" si="7"/>
        <v>100</v>
      </c>
      <c r="AC68" s="29">
        <v>911.25</v>
      </c>
      <c r="AD68" s="29">
        <f t="shared" si="10"/>
        <v>53.385943019842877</v>
      </c>
      <c r="AE68" s="29">
        <f t="shared" si="8"/>
        <v>795.65999999999985</v>
      </c>
      <c r="AF68" s="29">
        <f t="shared" si="9"/>
        <v>46.614056980157123</v>
      </c>
    </row>
    <row r="69" spans="1:32" ht="22.5" customHeight="1" x14ac:dyDescent="0.25">
      <c r="A69" s="18">
        <v>63</v>
      </c>
      <c r="B69" s="25" t="s">
        <v>244</v>
      </c>
      <c r="C69" s="25"/>
      <c r="D69" s="20" t="s">
        <v>89</v>
      </c>
      <c r="E69" s="18" t="s">
        <v>139</v>
      </c>
      <c r="F69" s="18" t="s">
        <v>204</v>
      </c>
      <c r="G69" s="35">
        <v>23737.41</v>
      </c>
      <c r="H69" s="35">
        <v>26</v>
      </c>
      <c r="I69" s="35">
        <v>1</v>
      </c>
      <c r="J69" s="35">
        <v>25</v>
      </c>
      <c r="K69" s="35">
        <v>25</v>
      </c>
      <c r="L69" s="35">
        <v>25</v>
      </c>
      <c r="M69" s="35">
        <v>0</v>
      </c>
      <c r="N69" s="35">
        <f t="shared" si="1"/>
        <v>96.15384615384616</v>
      </c>
      <c r="O69" s="23">
        <v>24297.279999999999</v>
      </c>
      <c r="P69" s="23">
        <v>24297.279999999999</v>
      </c>
      <c r="Q69" s="29">
        <f t="shared" si="2"/>
        <v>100</v>
      </c>
      <c r="R69" s="23">
        <v>23737.410000000003</v>
      </c>
      <c r="S69" s="29">
        <f t="shared" si="3"/>
        <v>97.695750306207131</v>
      </c>
      <c r="T69" s="23">
        <f t="shared" si="4"/>
        <v>559.86999999999534</v>
      </c>
      <c r="U69" s="29">
        <f t="shared" si="5"/>
        <v>2.3042496937928663</v>
      </c>
      <c r="V69" s="28">
        <v>0</v>
      </c>
      <c r="W69" s="28">
        <v>0</v>
      </c>
      <c r="X69" s="28">
        <v>0</v>
      </c>
      <c r="Y69" s="29">
        <f t="shared" si="6"/>
        <v>0</v>
      </c>
      <c r="Z69" s="29">
        <v>2121.7600000000002</v>
      </c>
      <c r="AA69" s="29">
        <f t="shared" si="11"/>
        <v>2681.6299999999956</v>
      </c>
      <c r="AB69" s="29">
        <f t="shared" si="7"/>
        <v>100</v>
      </c>
      <c r="AC69" s="29">
        <v>2121.7600000000002</v>
      </c>
      <c r="AD69" s="29">
        <f t="shared" si="10"/>
        <v>79.1220265286413</v>
      </c>
      <c r="AE69" s="29">
        <f t="shared" si="8"/>
        <v>559.86999999999534</v>
      </c>
      <c r="AF69" s="29">
        <f t="shared" si="9"/>
        <v>20.8779734713587</v>
      </c>
    </row>
    <row r="70" spans="1:32" ht="22.5" customHeight="1" x14ac:dyDescent="0.25">
      <c r="A70" s="18">
        <v>64</v>
      </c>
      <c r="B70" s="25" t="s">
        <v>244</v>
      </c>
      <c r="C70" s="25"/>
      <c r="D70" s="20" t="s">
        <v>90</v>
      </c>
      <c r="E70" s="18" t="s">
        <v>140</v>
      </c>
      <c r="F70" s="18" t="s">
        <v>205</v>
      </c>
      <c r="G70" s="35">
        <v>10610.75</v>
      </c>
      <c r="H70" s="35">
        <v>11</v>
      </c>
      <c r="I70" s="35">
        <v>6</v>
      </c>
      <c r="J70" s="35">
        <v>5</v>
      </c>
      <c r="K70" s="35">
        <v>11</v>
      </c>
      <c r="L70" s="35">
        <v>11</v>
      </c>
      <c r="M70" s="35">
        <v>0</v>
      </c>
      <c r="N70" s="35">
        <f t="shared" si="1"/>
        <v>100</v>
      </c>
      <c r="O70" s="23">
        <v>17054.46</v>
      </c>
      <c r="P70" s="23">
        <v>17054.46</v>
      </c>
      <c r="Q70" s="29">
        <f t="shared" si="2"/>
        <v>100</v>
      </c>
      <c r="R70" s="23">
        <v>10610.75</v>
      </c>
      <c r="S70" s="29">
        <f t="shared" si="3"/>
        <v>62.216862920315272</v>
      </c>
      <c r="T70" s="23">
        <f t="shared" si="4"/>
        <v>6443.7099999999991</v>
      </c>
      <c r="U70" s="29">
        <f t="shared" si="5"/>
        <v>37.783137079684728</v>
      </c>
      <c r="V70" s="28">
        <v>0</v>
      </c>
      <c r="W70" s="28">
        <v>0</v>
      </c>
      <c r="X70" s="28">
        <v>0</v>
      </c>
      <c r="Y70" s="29">
        <f t="shared" si="6"/>
        <v>0</v>
      </c>
      <c r="Z70" s="29">
        <v>0</v>
      </c>
      <c r="AA70" s="29">
        <f t="shared" si="11"/>
        <v>6443.7099999999991</v>
      </c>
      <c r="AB70" s="29">
        <f t="shared" si="7"/>
        <v>100</v>
      </c>
      <c r="AC70" s="29">
        <v>6443.71</v>
      </c>
      <c r="AD70" s="29">
        <f t="shared" si="10"/>
        <v>100.00000000000003</v>
      </c>
      <c r="AE70" s="29">
        <f t="shared" si="8"/>
        <v>0</v>
      </c>
      <c r="AF70" s="29">
        <f t="shared" si="9"/>
        <v>0</v>
      </c>
    </row>
    <row r="71" spans="1:32" ht="22.5" customHeight="1" x14ac:dyDescent="0.25">
      <c r="A71" s="18">
        <v>65</v>
      </c>
      <c r="B71" s="25" t="s">
        <v>244</v>
      </c>
      <c r="C71" s="25"/>
      <c r="D71" s="20" t="s">
        <v>91</v>
      </c>
      <c r="E71" s="18" t="s">
        <v>124</v>
      </c>
      <c r="F71" s="18" t="s">
        <v>206</v>
      </c>
      <c r="G71" s="35">
        <v>10032.36</v>
      </c>
      <c r="H71" s="35">
        <v>17</v>
      </c>
      <c r="I71" s="35">
        <v>5</v>
      </c>
      <c r="J71" s="35">
        <v>11</v>
      </c>
      <c r="K71" s="35">
        <v>16</v>
      </c>
      <c r="L71" s="35">
        <v>16</v>
      </c>
      <c r="M71" s="35">
        <v>0</v>
      </c>
      <c r="N71" s="35">
        <f t="shared" ref="N71:N99" si="12">IF(H71=0,0,K71/H71)*100</f>
        <v>94.117647058823522</v>
      </c>
      <c r="O71" s="23">
        <v>10032.36</v>
      </c>
      <c r="P71" s="23">
        <v>10032.36</v>
      </c>
      <c r="Q71" s="29">
        <f t="shared" ref="Q71:Q99" si="13">IF(O71=0,0,P71/O71)*100</f>
        <v>100</v>
      </c>
      <c r="R71" s="23">
        <v>9666.9600000000009</v>
      </c>
      <c r="S71" s="29">
        <f t="shared" ref="S71:S99" si="14">IF(P71=0,0,R71/P71)*100</f>
        <v>96.35778620384437</v>
      </c>
      <c r="T71" s="23">
        <f t="shared" ref="T71:T98" si="15">P71-R71</f>
        <v>365.39999999999964</v>
      </c>
      <c r="U71" s="29">
        <f t="shared" ref="U71:U99" si="16">IF(P71=0,0,T71/P71)*100</f>
        <v>3.6422137961556365</v>
      </c>
      <c r="V71" s="28">
        <v>0</v>
      </c>
      <c r="W71" s="28">
        <v>0</v>
      </c>
      <c r="X71" s="28">
        <v>0</v>
      </c>
      <c r="Y71" s="29">
        <f t="shared" ref="Y71:Y99" si="17">IF(H71=0,0,V71/H71)*100</f>
        <v>0</v>
      </c>
      <c r="Z71" s="29">
        <v>602.91</v>
      </c>
      <c r="AA71" s="29">
        <f t="shared" si="11"/>
        <v>968.3099999999996</v>
      </c>
      <c r="AB71" s="29">
        <f t="shared" ref="AB71:AB86" si="18">IF(((Z71+T71))=0,0,AA71/(Z71+T71)*100)</f>
        <v>100</v>
      </c>
      <c r="AC71" s="29">
        <v>365.4</v>
      </c>
      <c r="AD71" s="29">
        <f t="shared" si="10"/>
        <v>37.73584905660379</v>
      </c>
      <c r="AE71" s="29">
        <f t="shared" ref="AE71:AE98" si="19">AA71-AC71</f>
        <v>602.90999999999963</v>
      </c>
      <c r="AF71" s="29">
        <f t="shared" ref="AF71:AF99" si="20">IF(AA71=0,0,AE71/AA71)*100</f>
        <v>62.26415094339621</v>
      </c>
    </row>
    <row r="72" spans="1:32" ht="22.5" customHeight="1" x14ac:dyDescent="0.25">
      <c r="A72" s="18">
        <v>66</v>
      </c>
      <c r="B72" s="25" t="s">
        <v>244</v>
      </c>
      <c r="C72" s="25"/>
      <c r="D72" s="20" t="s">
        <v>92</v>
      </c>
      <c r="E72" s="18" t="s">
        <v>120</v>
      </c>
      <c r="F72" s="18" t="s">
        <v>207</v>
      </c>
      <c r="G72" s="35">
        <v>6852.7199999999993</v>
      </c>
      <c r="H72" s="35">
        <v>8</v>
      </c>
      <c r="I72" s="35">
        <v>1</v>
      </c>
      <c r="J72" s="35">
        <v>6</v>
      </c>
      <c r="K72" s="35">
        <v>7</v>
      </c>
      <c r="L72" s="35">
        <v>7</v>
      </c>
      <c r="M72" s="35">
        <v>0</v>
      </c>
      <c r="N72" s="35">
        <f t="shared" si="12"/>
        <v>87.5</v>
      </c>
      <c r="O72" s="23">
        <v>9317.619999999999</v>
      </c>
      <c r="P72" s="23">
        <v>9317.619999999999</v>
      </c>
      <c r="Q72" s="29">
        <f t="shared" si="13"/>
        <v>100</v>
      </c>
      <c r="R72" s="23">
        <v>6852.7199999999993</v>
      </c>
      <c r="S72" s="29">
        <f t="shared" si="14"/>
        <v>73.545819640637845</v>
      </c>
      <c r="T72" s="23">
        <f t="shared" si="15"/>
        <v>2464.8999999999996</v>
      </c>
      <c r="U72" s="29">
        <f t="shared" si="16"/>
        <v>26.454180359362155</v>
      </c>
      <c r="V72" s="28">
        <v>0</v>
      </c>
      <c r="W72" s="28">
        <v>0</v>
      </c>
      <c r="X72" s="28">
        <v>0</v>
      </c>
      <c r="Y72" s="29">
        <f t="shared" si="17"/>
        <v>0</v>
      </c>
      <c r="Z72" s="29">
        <v>0</v>
      </c>
      <c r="AA72" s="29">
        <f t="shared" si="11"/>
        <v>2464.8999999999996</v>
      </c>
      <c r="AB72" s="29">
        <f t="shared" si="18"/>
        <v>100</v>
      </c>
      <c r="AC72" s="29">
        <v>0</v>
      </c>
      <c r="AD72" s="29">
        <f t="shared" ref="AD72:AD98" si="21">IF(AA72=0,0,AC72/AA72*100)</f>
        <v>0</v>
      </c>
      <c r="AE72" s="29">
        <f t="shared" si="19"/>
        <v>2464.8999999999996</v>
      </c>
      <c r="AF72" s="29">
        <f t="shared" si="20"/>
        <v>100</v>
      </c>
    </row>
    <row r="73" spans="1:32" ht="22.5" customHeight="1" x14ac:dyDescent="0.25">
      <c r="A73" s="18">
        <v>67</v>
      </c>
      <c r="B73" s="25" t="s">
        <v>244</v>
      </c>
      <c r="C73" s="25"/>
      <c r="D73" s="20" t="s">
        <v>93</v>
      </c>
      <c r="E73" s="18" t="s">
        <v>124</v>
      </c>
      <c r="F73" s="18" t="s">
        <v>208</v>
      </c>
      <c r="G73" s="35">
        <v>8861.92</v>
      </c>
      <c r="H73" s="35">
        <v>14</v>
      </c>
      <c r="I73" s="35">
        <v>3</v>
      </c>
      <c r="J73" s="35">
        <v>8</v>
      </c>
      <c r="K73" s="35">
        <v>12</v>
      </c>
      <c r="L73" s="35">
        <v>12</v>
      </c>
      <c r="M73" s="35">
        <v>0</v>
      </c>
      <c r="N73" s="35">
        <f t="shared" si="12"/>
        <v>85.714285714285708</v>
      </c>
      <c r="O73" s="23">
        <v>8861.92</v>
      </c>
      <c r="P73" s="23">
        <v>8861.92</v>
      </c>
      <c r="Q73" s="29">
        <f t="shared" si="13"/>
        <v>100</v>
      </c>
      <c r="R73" s="23">
        <v>8861.92</v>
      </c>
      <c r="S73" s="29">
        <f t="shared" si="14"/>
        <v>100</v>
      </c>
      <c r="T73" s="23">
        <f t="shared" si="15"/>
        <v>0</v>
      </c>
      <c r="U73" s="29">
        <f t="shared" si="16"/>
        <v>0</v>
      </c>
      <c r="V73" s="28">
        <v>0</v>
      </c>
      <c r="W73" s="28">
        <v>0</v>
      </c>
      <c r="X73" s="28">
        <v>0</v>
      </c>
      <c r="Y73" s="29">
        <f t="shared" si="17"/>
        <v>0</v>
      </c>
      <c r="Z73" s="29">
        <v>5087.67</v>
      </c>
      <c r="AA73" s="29">
        <f t="shared" si="11"/>
        <v>5087.67</v>
      </c>
      <c r="AB73" s="29">
        <f t="shared" si="18"/>
        <v>100</v>
      </c>
      <c r="AC73" s="29">
        <v>5087.67</v>
      </c>
      <c r="AD73" s="29">
        <f t="shared" si="21"/>
        <v>100</v>
      </c>
      <c r="AE73" s="29">
        <f t="shared" si="19"/>
        <v>0</v>
      </c>
      <c r="AF73" s="29">
        <f t="shared" si="20"/>
        <v>0</v>
      </c>
    </row>
    <row r="74" spans="1:32" ht="22.5" customHeight="1" x14ac:dyDescent="0.25">
      <c r="A74" s="18">
        <v>68</v>
      </c>
      <c r="B74" s="25" t="s">
        <v>244</v>
      </c>
      <c r="C74" s="25"/>
      <c r="D74" s="20" t="s">
        <v>94</v>
      </c>
      <c r="E74" s="18" t="s">
        <v>124</v>
      </c>
      <c r="F74" s="18" t="s">
        <v>209</v>
      </c>
      <c r="G74" s="35">
        <v>29258.73</v>
      </c>
      <c r="H74" s="35">
        <v>20</v>
      </c>
      <c r="I74" s="35">
        <v>6</v>
      </c>
      <c r="J74" s="35">
        <v>12</v>
      </c>
      <c r="K74" s="35">
        <v>14</v>
      </c>
      <c r="L74" s="35">
        <v>16</v>
      </c>
      <c r="M74" s="35">
        <v>0</v>
      </c>
      <c r="N74" s="35">
        <f t="shared" si="12"/>
        <v>70</v>
      </c>
      <c r="O74" s="23">
        <v>29258.73</v>
      </c>
      <c r="P74" s="23">
        <v>29258.73</v>
      </c>
      <c r="Q74" s="29">
        <f t="shared" si="13"/>
        <v>100</v>
      </c>
      <c r="R74" s="23">
        <v>28120.5</v>
      </c>
      <c r="S74" s="29">
        <f t="shared" si="14"/>
        <v>96.109776466716085</v>
      </c>
      <c r="T74" s="23">
        <f t="shared" si="15"/>
        <v>1138.2299999999996</v>
      </c>
      <c r="U74" s="29">
        <f t="shared" si="16"/>
        <v>3.890223533283911</v>
      </c>
      <c r="V74" s="28">
        <v>0</v>
      </c>
      <c r="W74" s="28">
        <v>0</v>
      </c>
      <c r="X74" s="28">
        <v>0</v>
      </c>
      <c r="Y74" s="29">
        <f t="shared" si="17"/>
        <v>0</v>
      </c>
      <c r="Z74" s="29">
        <v>13998.470000000001</v>
      </c>
      <c r="AA74" s="29">
        <f t="shared" ref="AA74:AA98" si="22">SUM(T74+Z74)</f>
        <v>15136.7</v>
      </c>
      <c r="AB74" s="29">
        <f t="shared" si="18"/>
        <v>100</v>
      </c>
      <c r="AC74" s="29">
        <v>9969.52</v>
      </c>
      <c r="AD74" s="29">
        <f t="shared" si="21"/>
        <v>65.863233069295163</v>
      </c>
      <c r="AE74" s="29">
        <f t="shared" si="19"/>
        <v>5167.18</v>
      </c>
      <c r="AF74" s="29">
        <f t="shared" si="20"/>
        <v>34.136766930704844</v>
      </c>
    </row>
    <row r="75" spans="1:32" ht="22.5" customHeight="1" x14ac:dyDescent="0.25">
      <c r="A75" s="18">
        <v>69</v>
      </c>
      <c r="B75" s="25" t="s">
        <v>244</v>
      </c>
      <c r="C75" s="25"/>
      <c r="D75" s="20" t="s">
        <v>95</v>
      </c>
      <c r="E75" s="18" t="s">
        <v>123</v>
      </c>
      <c r="F75" s="18" t="s">
        <v>210</v>
      </c>
      <c r="G75" s="35">
        <v>12980.09</v>
      </c>
      <c r="H75" s="35">
        <v>12</v>
      </c>
      <c r="I75" s="35">
        <v>3</v>
      </c>
      <c r="J75" s="35">
        <v>9</v>
      </c>
      <c r="K75" s="35">
        <v>8</v>
      </c>
      <c r="L75" s="35">
        <v>8</v>
      </c>
      <c r="M75" s="35">
        <v>0</v>
      </c>
      <c r="N75" s="35">
        <f t="shared" si="12"/>
        <v>66.666666666666657</v>
      </c>
      <c r="O75" s="23">
        <v>12980.09</v>
      </c>
      <c r="P75" s="23">
        <v>12980.09</v>
      </c>
      <c r="Q75" s="29">
        <f t="shared" si="13"/>
        <v>100</v>
      </c>
      <c r="R75" s="23">
        <v>12980.09</v>
      </c>
      <c r="S75" s="29">
        <f t="shared" si="14"/>
        <v>100</v>
      </c>
      <c r="T75" s="23">
        <f t="shared" si="15"/>
        <v>0</v>
      </c>
      <c r="U75" s="29">
        <f t="shared" si="16"/>
        <v>0</v>
      </c>
      <c r="V75" s="28">
        <v>0</v>
      </c>
      <c r="W75" s="28">
        <v>0</v>
      </c>
      <c r="X75" s="28">
        <v>0</v>
      </c>
      <c r="Y75" s="29">
        <f t="shared" si="17"/>
        <v>0</v>
      </c>
      <c r="Z75" s="29">
        <v>0</v>
      </c>
      <c r="AA75" s="29">
        <f t="shared" si="22"/>
        <v>0</v>
      </c>
      <c r="AB75" s="29">
        <f t="shared" si="18"/>
        <v>0</v>
      </c>
      <c r="AC75" s="29">
        <v>0</v>
      </c>
      <c r="AD75" s="29">
        <f t="shared" si="21"/>
        <v>0</v>
      </c>
      <c r="AE75" s="29">
        <f t="shared" si="19"/>
        <v>0</v>
      </c>
      <c r="AF75" s="29">
        <f t="shared" si="20"/>
        <v>0</v>
      </c>
    </row>
    <row r="76" spans="1:32" ht="22.5" customHeight="1" x14ac:dyDescent="0.25">
      <c r="A76" s="18">
        <v>70</v>
      </c>
      <c r="B76" s="25" t="s">
        <v>244</v>
      </c>
      <c r="C76" s="25"/>
      <c r="D76" s="20" t="s">
        <v>96</v>
      </c>
      <c r="E76" s="18" t="s">
        <v>124</v>
      </c>
      <c r="F76" s="18" t="s">
        <v>211</v>
      </c>
      <c r="G76" s="35">
        <v>2227.91</v>
      </c>
      <c r="H76" s="35">
        <v>1</v>
      </c>
      <c r="I76" s="35">
        <v>0</v>
      </c>
      <c r="J76" s="35">
        <v>1</v>
      </c>
      <c r="K76" s="35">
        <v>1</v>
      </c>
      <c r="L76" s="35">
        <v>1</v>
      </c>
      <c r="M76" s="35">
        <v>0</v>
      </c>
      <c r="N76" s="35">
        <f t="shared" si="12"/>
        <v>100</v>
      </c>
      <c r="O76" s="23">
        <v>2227.91</v>
      </c>
      <c r="P76" s="23">
        <v>2227.91</v>
      </c>
      <c r="Q76" s="29">
        <f t="shared" si="13"/>
        <v>100</v>
      </c>
      <c r="R76" s="23">
        <v>2227.91</v>
      </c>
      <c r="S76" s="29">
        <f t="shared" si="14"/>
        <v>100</v>
      </c>
      <c r="T76" s="23">
        <f t="shared" si="15"/>
        <v>0</v>
      </c>
      <c r="U76" s="29">
        <f t="shared" si="16"/>
        <v>0</v>
      </c>
      <c r="V76" s="28">
        <v>0</v>
      </c>
      <c r="W76" s="28">
        <v>0</v>
      </c>
      <c r="X76" s="28">
        <v>0</v>
      </c>
      <c r="Y76" s="29">
        <f t="shared" si="17"/>
        <v>0</v>
      </c>
      <c r="Z76" s="29">
        <v>0</v>
      </c>
      <c r="AA76" s="29">
        <f t="shared" si="22"/>
        <v>0</v>
      </c>
      <c r="AB76" s="29">
        <f t="shared" si="18"/>
        <v>0</v>
      </c>
      <c r="AC76" s="29">
        <v>0</v>
      </c>
      <c r="AD76" s="29">
        <f t="shared" si="21"/>
        <v>0</v>
      </c>
      <c r="AE76" s="29">
        <f t="shared" si="19"/>
        <v>0</v>
      </c>
      <c r="AF76" s="29">
        <f t="shared" si="20"/>
        <v>0</v>
      </c>
    </row>
    <row r="77" spans="1:32" ht="22.5" customHeight="1" x14ac:dyDescent="0.25">
      <c r="A77" s="18">
        <v>71</v>
      </c>
      <c r="B77" s="25" t="s">
        <v>244</v>
      </c>
      <c r="C77" s="25"/>
      <c r="D77" s="20" t="s">
        <v>118</v>
      </c>
      <c r="E77" s="18" t="s">
        <v>142</v>
      </c>
      <c r="F77" s="18" t="s">
        <v>233</v>
      </c>
      <c r="G77" s="35">
        <v>0</v>
      </c>
      <c r="H77" s="35">
        <v>1</v>
      </c>
      <c r="I77" s="35">
        <v>1</v>
      </c>
      <c r="J77" s="35">
        <v>0</v>
      </c>
      <c r="K77" s="35">
        <v>1</v>
      </c>
      <c r="L77" s="35">
        <v>1</v>
      </c>
      <c r="M77" s="35">
        <v>0</v>
      </c>
      <c r="N77" s="35">
        <f t="shared" si="12"/>
        <v>100</v>
      </c>
      <c r="O77" s="23">
        <v>91.35</v>
      </c>
      <c r="P77" s="23">
        <v>91.35</v>
      </c>
      <c r="Q77" s="29">
        <f t="shared" si="13"/>
        <v>100</v>
      </c>
      <c r="R77" s="23">
        <v>0</v>
      </c>
      <c r="S77" s="29">
        <f t="shared" si="14"/>
        <v>0</v>
      </c>
      <c r="T77" s="23">
        <f t="shared" si="15"/>
        <v>91.35</v>
      </c>
      <c r="U77" s="29">
        <f t="shared" si="16"/>
        <v>100</v>
      </c>
      <c r="V77" s="28">
        <v>0</v>
      </c>
      <c r="W77" s="28">
        <v>0</v>
      </c>
      <c r="X77" s="28">
        <v>0</v>
      </c>
      <c r="Y77" s="29">
        <f t="shared" si="17"/>
        <v>0</v>
      </c>
      <c r="Z77" s="29">
        <v>0</v>
      </c>
      <c r="AA77" s="29">
        <f t="shared" si="22"/>
        <v>91.35</v>
      </c>
      <c r="AB77" s="29">
        <f t="shared" si="18"/>
        <v>100</v>
      </c>
      <c r="AC77" s="29">
        <v>91.35</v>
      </c>
      <c r="AD77" s="29">
        <f t="shared" si="21"/>
        <v>100</v>
      </c>
      <c r="AE77" s="29">
        <f t="shared" si="19"/>
        <v>0</v>
      </c>
      <c r="AF77" s="29">
        <f t="shared" si="20"/>
        <v>0</v>
      </c>
    </row>
    <row r="78" spans="1:32" ht="22.5" customHeight="1" x14ac:dyDescent="0.25">
      <c r="A78" s="18">
        <v>72</v>
      </c>
      <c r="B78" s="25" t="s">
        <v>244</v>
      </c>
      <c r="C78" s="25"/>
      <c r="D78" s="20" t="s">
        <v>117</v>
      </c>
      <c r="E78" s="18" t="s">
        <v>130</v>
      </c>
      <c r="F78" s="18" t="s">
        <v>232</v>
      </c>
      <c r="G78" s="35">
        <v>0</v>
      </c>
      <c r="H78" s="35">
        <v>3</v>
      </c>
      <c r="I78" s="35">
        <v>1</v>
      </c>
      <c r="J78" s="35">
        <v>2</v>
      </c>
      <c r="K78" s="35">
        <v>0</v>
      </c>
      <c r="L78" s="35">
        <v>2</v>
      </c>
      <c r="M78" s="35">
        <v>0</v>
      </c>
      <c r="N78" s="35">
        <f t="shared" si="12"/>
        <v>0</v>
      </c>
      <c r="O78" s="23">
        <v>0</v>
      </c>
      <c r="P78" s="23">
        <v>0</v>
      </c>
      <c r="Q78" s="29">
        <f t="shared" si="13"/>
        <v>0</v>
      </c>
      <c r="R78" s="23">
        <v>0</v>
      </c>
      <c r="S78" s="29">
        <f t="shared" si="14"/>
        <v>0</v>
      </c>
      <c r="T78" s="23">
        <f t="shared" si="15"/>
        <v>0</v>
      </c>
      <c r="U78" s="29">
        <f t="shared" si="16"/>
        <v>0</v>
      </c>
      <c r="V78" s="28">
        <v>0</v>
      </c>
      <c r="W78" s="28">
        <v>0</v>
      </c>
      <c r="X78" s="28">
        <v>0</v>
      </c>
      <c r="Y78" s="29">
        <f t="shared" si="17"/>
        <v>0</v>
      </c>
      <c r="Z78" s="29">
        <v>306.02</v>
      </c>
      <c r="AA78" s="29">
        <f t="shared" si="22"/>
        <v>306.02</v>
      </c>
      <c r="AB78" s="29">
        <f t="shared" si="18"/>
        <v>100</v>
      </c>
      <c r="AC78" s="29">
        <v>0</v>
      </c>
      <c r="AD78" s="29">
        <f t="shared" si="21"/>
        <v>0</v>
      </c>
      <c r="AE78" s="29">
        <f t="shared" si="19"/>
        <v>306.02</v>
      </c>
      <c r="AF78" s="29">
        <f t="shared" si="20"/>
        <v>100</v>
      </c>
    </row>
    <row r="79" spans="1:32" ht="22.5" customHeight="1" x14ac:dyDescent="0.25">
      <c r="A79" s="18">
        <v>73</v>
      </c>
      <c r="B79" s="25" t="s">
        <v>244</v>
      </c>
      <c r="C79" s="25"/>
      <c r="D79" s="20" t="s">
        <v>97</v>
      </c>
      <c r="E79" s="18" t="s">
        <v>130</v>
      </c>
      <c r="F79" s="18" t="s">
        <v>212</v>
      </c>
      <c r="G79" s="35">
        <v>11847.22</v>
      </c>
      <c r="H79" s="35">
        <v>10</v>
      </c>
      <c r="I79" s="35">
        <v>2</v>
      </c>
      <c r="J79" s="35">
        <v>7</v>
      </c>
      <c r="K79" s="35">
        <v>9</v>
      </c>
      <c r="L79" s="35">
        <v>9</v>
      </c>
      <c r="M79" s="35">
        <v>0</v>
      </c>
      <c r="N79" s="35">
        <f t="shared" si="12"/>
        <v>90</v>
      </c>
      <c r="O79" s="23">
        <v>11847.22</v>
      </c>
      <c r="P79" s="23">
        <v>11847.22</v>
      </c>
      <c r="Q79" s="29">
        <f t="shared" si="13"/>
        <v>100</v>
      </c>
      <c r="R79" s="23">
        <v>11847.220000000001</v>
      </c>
      <c r="S79" s="29">
        <f t="shared" si="14"/>
        <v>100.00000000000003</v>
      </c>
      <c r="T79" s="23">
        <f t="shared" si="15"/>
        <v>0</v>
      </c>
      <c r="U79" s="29">
        <f t="shared" si="16"/>
        <v>0</v>
      </c>
      <c r="V79" s="28">
        <v>0</v>
      </c>
      <c r="W79" s="28">
        <v>0</v>
      </c>
      <c r="X79" s="28">
        <v>0</v>
      </c>
      <c r="Y79" s="29">
        <f t="shared" si="17"/>
        <v>0</v>
      </c>
      <c r="Z79" s="29">
        <v>1033.78</v>
      </c>
      <c r="AA79" s="29">
        <f t="shared" si="22"/>
        <v>1033.78</v>
      </c>
      <c r="AB79" s="29">
        <f t="shared" si="18"/>
        <v>100</v>
      </c>
      <c r="AC79" s="29">
        <v>1033.78</v>
      </c>
      <c r="AD79" s="29">
        <f t="shared" si="21"/>
        <v>100</v>
      </c>
      <c r="AE79" s="29">
        <f t="shared" si="19"/>
        <v>0</v>
      </c>
      <c r="AF79" s="29">
        <f t="shared" si="20"/>
        <v>0</v>
      </c>
    </row>
    <row r="80" spans="1:32" ht="22.5" customHeight="1" x14ac:dyDescent="0.25">
      <c r="A80" s="18">
        <v>74</v>
      </c>
      <c r="B80" s="25" t="s">
        <v>244</v>
      </c>
      <c r="C80" s="25"/>
      <c r="D80" s="20" t="s">
        <v>98</v>
      </c>
      <c r="E80" s="18" t="s">
        <v>121</v>
      </c>
      <c r="F80" s="18" t="s">
        <v>213</v>
      </c>
      <c r="G80" s="35">
        <v>5134.43</v>
      </c>
      <c r="H80" s="35">
        <v>6</v>
      </c>
      <c r="I80" s="35">
        <v>1</v>
      </c>
      <c r="J80" s="35">
        <v>5</v>
      </c>
      <c r="K80" s="35">
        <v>5</v>
      </c>
      <c r="L80" s="35">
        <v>5</v>
      </c>
      <c r="M80" s="35">
        <v>0</v>
      </c>
      <c r="N80" s="35">
        <f t="shared" si="12"/>
        <v>83.333333333333343</v>
      </c>
      <c r="O80" s="23">
        <v>5134.43</v>
      </c>
      <c r="P80" s="23">
        <v>5134.43</v>
      </c>
      <c r="Q80" s="29">
        <f t="shared" si="13"/>
        <v>100</v>
      </c>
      <c r="R80" s="23">
        <v>3195.79</v>
      </c>
      <c r="S80" s="29">
        <f t="shared" si="14"/>
        <v>62.242352120878067</v>
      </c>
      <c r="T80" s="23">
        <f t="shared" si="15"/>
        <v>1938.6400000000003</v>
      </c>
      <c r="U80" s="29">
        <f t="shared" si="16"/>
        <v>37.757647879121933</v>
      </c>
      <c r="V80" s="28">
        <v>0</v>
      </c>
      <c r="W80" s="28">
        <v>0</v>
      </c>
      <c r="X80" s="28">
        <v>0</v>
      </c>
      <c r="Y80" s="29">
        <f t="shared" si="17"/>
        <v>0</v>
      </c>
      <c r="Z80" s="29">
        <v>0</v>
      </c>
      <c r="AA80" s="29">
        <f t="shared" si="22"/>
        <v>1938.6400000000003</v>
      </c>
      <c r="AB80" s="29">
        <f t="shared" si="18"/>
        <v>100</v>
      </c>
      <c r="AC80" s="29">
        <v>1938.64</v>
      </c>
      <c r="AD80" s="29">
        <f t="shared" si="21"/>
        <v>99.999999999999986</v>
      </c>
      <c r="AE80" s="29">
        <f t="shared" si="19"/>
        <v>0</v>
      </c>
      <c r="AF80" s="29">
        <f t="shared" si="20"/>
        <v>0</v>
      </c>
    </row>
    <row r="81" spans="1:32" ht="22.5" customHeight="1" x14ac:dyDescent="0.25">
      <c r="A81" s="18">
        <v>75</v>
      </c>
      <c r="B81" s="25" t="s">
        <v>244</v>
      </c>
      <c r="C81" s="25"/>
      <c r="D81" s="22" t="s">
        <v>119</v>
      </c>
      <c r="E81" s="18" t="s">
        <v>140</v>
      </c>
      <c r="F81" s="18" t="s">
        <v>234</v>
      </c>
      <c r="G81" s="35">
        <v>0</v>
      </c>
      <c r="H81" s="35">
        <v>1</v>
      </c>
      <c r="I81" s="35">
        <v>0</v>
      </c>
      <c r="J81" s="35">
        <v>1</v>
      </c>
      <c r="K81" s="35">
        <v>0</v>
      </c>
      <c r="L81" s="35">
        <v>0</v>
      </c>
      <c r="M81" s="35">
        <v>0</v>
      </c>
      <c r="N81" s="35">
        <f t="shared" si="12"/>
        <v>0</v>
      </c>
      <c r="O81" s="23">
        <v>0</v>
      </c>
      <c r="P81" s="23">
        <v>0</v>
      </c>
      <c r="Q81" s="29">
        <f t="shared" si="13"/>
        <v>0</v>
      </c>
      <c r="R81" s="23">
        <v>0</v>
      </c>
      <c r="S81" s="29">
        <f t="shared" si="14"/>
        <v>0</v>
      </c>
      <c r="T81" s="23">
        <f t="shared" si="15"/>
        <v>0</v>
      </c>
      <c r="U81" s="29">
        <f t="shared" si="16"/>
        <v>0</v>
      </c>
      <c r="V81" s="28">
        <v>0</v>
      </c>
      <c r="W81" s="28">
        <v>0</v>
      </c>
      <c r="X81" s="28">
        <v>0</v>
      </c>
      <c r="Y81" s="29">
        <f t="shared" si="17"/>
        <v>0</v>
      </c>
      <c r="Z81" s="29">
        <v>0</v>
      </c>
      <c r="AA81" s="29">
        <f t="shared" si="22"/>
        <v>0</v>
      </c>
      <c r="AB81" s="29">
        <f t="shared" si="18"/>
        <v>0</v>
      </c>
      <c r="AC81" s="29">
        <v>0</v>
      </c>
      <c r="AD81" s="29">
        <f t="shared" si="21"/>
        <v>0</v>
      </c>
      <c r="AE81" s="29">
        <f t="shared" si="19"/>
        <v>0</v>
      </c>
      <c r="AF81" s="29">
        <f t="shared" si="20"/>
        <v>0</v>
      </c>
    </row>
    <row r="82" spans="1:32" ht="22.5" customHeight="1" x14ac:dyDescent="0.25">
      <c r="A82" s="18">
        <v>76</v>
      </c>
      <c r="B82" s="25" t="s">
        <v>244</v>
      </c>
      <c r="C82" s="25"/>
      <c r="D82" s="20" t="s">
        <v>99</v>
      </c>
      <c r="E82" s="18" t="s">
        <v>120</v>
      </c>
      <c r="F82" s="18" t="s">
        <v>214</v>
      </c>
      <c r="G82" s="35">
        <v>8327.77</v>
      </c>
      <c r="H82" s="35">
        <v>11</v>
      </c>
      <c r="I82" s="35">
        <v>3</v>
      </c>
      <c r="J82" s="35">
        <v>8</v>
      </c>
      <c r="K82" s="35">
        <v>11</v>
      </c>
      <c r="L82" s="35">
        <v>11</v>
      </c>
      <c r="M82" s="35">
        <v>0</v>
      </c>
      <c r="N82" s="35">
        <f t="shared" si="12"/>
        <v>100</v>
      </c>
      <c r="O82" s="23">
        <v>12091.150000000001</v>
      </c>
      <c r="P82" s="23">
        <v>12091.150000000001</v>
      </c>
      <c r="Q82" s="29">
        <f t="shared" si="13"/>
        <v>100</v>
      </c>
      <c r="R82" s="23">
        <v>8327.77</v>
      </c>
      <c r="S82" s="29">
        <f t="shared" si="14"/>
        <v>68.874920913229914</v>
      </c>
      <c r="T82" s="23">
        <f t="shared" si="15"/>
        <v>3763.380000000001</v>
      </c>
      <c r="U82" s="29">
        <f t="shared" si="16"/>
        <v>31.125079086770079</v>
      </c>
      <c r="V82" s="28">
        <v>0</v>
      </c>
      <c r="W82" s="28">
        <v>0</v>
      </c>
      <c r="X82" s="28">
        <v>0</v>
      </c>
      <c r="Y82" s="29">
        <f t="shared" si="17"/>
        <v>0</v>
      </c>
      <c r="Z82" s="29">
        <v>0</v>
      </c>
      <c r="AA82" s="29">
        <f t="shared" si="22"/>
        <v>3763.380000000001</v>
      </c>
      <c r="AB82" s="29">
        <f t="shared" si="18"/>
        <v>100</v>
      </c>
      <c r="AC82" s="29">
        <v>3763.38</v>
      </c>
      <c r="AD82" s="29">
        <f t="shared" si="21"/>
        <v>99.999999999999972</v>
      </c>
      <c r="AE82" s="29">
        <f t="shared" si="19"/>
        <v>0</v>
      </c>
      <c r="AF82" s="29">
        <f t="shared" si="20"/>
        <v>0</v>
      </c>
    </row>
    <row r="83" spans="1:32" ht="22.5" customHeight="1" x14ac:dyDescent="0.25">
      <c r="A83" s="18">
        <v>77</v>
      </c>
      <c r="B83" s="25" t="s">
        <v>244</v>
      </c>
      <c r="C83" s="25"/>
      <c r="D83" s="20" t="s">
        <v>100</v>
      </c>
      <c r="E83" s="18" t="s">
        <v>124</v>
      </c>
      <c r="F83" s="18" t="s">
        <v>215</v>
      </c>
      <c r="G83" s="35">
        <v>9950.94</v>
      </c>
      <c r="H83" s="35">
        <v>15</v>
      </c>
      <c r="I83" s="35">
        <v>5</v>
      </c>
      <c r="J83" s="35">
        <v>9</v>
      </c>
      <c r="K83" s="35">
        <v>11</v>
      </c>
      <c r="L83" s="35">
        <v>11</v>
      </c>
      <c r="M83" s="35">
        <v>0</v>
      </c>
      <c r="N83" s="35">
        <f t="shared" si="12"/>
        <v>73.333333333333329</v>
      </c>
      <c r="O83" s="23">
        <v>10392.470000000001</v>
      </c>
      <c r="P83" s="23">
        <v>10392.470000000001</v>
      </c>
      <c r="Q83" s="29">
        <f t="shared" si="13"/>
        <v>100</v>
      </c>
      <c r="R83" s="23">
        <v>9859.59</v>
      </c>
      <c r="S83" s="29">
        <f t="shared" si="14"/>
        <v>94.872441296438666</v>
      </c>
      <c r="T83" s="23">
        <f t="shared" si="15"/>
        <v>532.88000000000102</v>
      </c>
      <c r="U83" s="29">
        <f t="shared" si="16"/>
        <v>5.1275587035613377</v>
      </c>
      <c r="V83" s="28">
        <v>0</v>
      </c>
      <c r="W83" s="28">
        <v>0</v>
      </c>
      <c r="X83" s="28">
        <v>0</v>
      </c>
      <c r="Y83" s="29">
        <f t="shared" si="17"/>
        <v>0</v>
      </c>
      <c r="Z83" s="29">
        <v>200.97</v>
      </c>
      <c r="AA83" s="29">
        <f t="shared" si="22"/>
        <v>733.85000000000105</v>
      </c>
      <c r="AB83" s="29">
        <f t="shared" si="18"/>
        <v>100</v>
      </c>
      <c r="AC83" s="29">
        <v>441.53</v>
      </c>
      <c r="AD83" s="29">
        <f t="shared" si="21"/>
        <v>60.166246508141896</v>
      </c>
      <c r="AE83" s="29">
        <f t="shared" si="19"/>
        <v>292.32000000000107</v>
      </c>
      <c r="AF83" s="29">
        <f t="shared" si="20"/>
        <v>39.833753491858097</v>
      </c>
    </row>
    <row r="84" spans="1:32" ht="22.5" customHeight="1" x14ac:dyDescent="0.25">
      <c r="A84" s="18">
        <v>78</v>
      </c>
      <c r="B84" s="25" t="s">
        <v>244</v>
      </c>
      <c r="C84" s="25"/>
      <c r="D84" s="20" t="s">
        <v>101</v>
      </c>
      <c r="E84" s="18" t="s">
        <v>124</v>
      </c>
      <c r="F84" s="18" t="s">
        <v>216</v>
      </c>
      <c r="G84" s="35">
        <v>26626.03</v>
      </c>
      <c r="H84" s="35">
        <v>25</v>
      </c>
      <c r="I84" s="35">
        <v>7</v>
      </c>
      <c r="J84" s="35">
        <v>16</v>
      </c>
      <c r="K84" s="35">
        <v>24</v>
      </c>
      <c r="L84" s="35">
        <v>24</v>
      </c>
      <c r="M84" s="35">
        <v>0</v>
      </c>
      <c r="N84" s="35">
        <f t="shared" si="12"/>
        <v>96</v>
      </c>
      <c r="O84" s="23">
        <v>28780.43</v>
      </c>
      <c r="P84" s="23">
        <v>28780.43</v>
      </c>
      <c r="Q84" s="29">
        <f t="shared" si="13"/>
        <v>100</v>
      </c>
      <c r="R84" s="23">
        <v>18782.61</v>
      </c>
      <c r="S84" s="29">
        <f t="shared" si="14"/>
        <v>65.261742093498952</v>
      </c>
      <c r="T84" s="23">
        <f t="shared" si="15"/>
        <v>9997.82</v>
      </c>
      <c r="U84" s="29">
        <f t="shared" si="16"/>
        <v>34.738257906501048</v>
      </c>
      <c r="V84" s="28">
        <v>0</v>
      </c>
      <c r="W84" s="28">
        <v>0</v>
      </c>
      <c r="X84" s="28">
        <v>0</v>
      </c>
      <c r="Y84" s="29">
        <f t="shared" si="17"/>
        <v>0</v>
      </c>
      <c r="Z84" s="29">
        <v>5233.2199999999993</v>
      </c>
      <c r="AA84" s="29">
        <f t="shared" si="22"/>
        <v>15231.039999999999</v>
      </c>
      <c r="AB84" s="29">
        <f t="shared" si="18"/>
        <v>100</v>
      </c>
      <c r="AC84" s="29">
        <v>15231.039999999999</v>
      </c>
      <c r="AD84" s="29">
        <f t="shared" si="21"/>
        <v>100</v>
      </c>
      <c r="AE84" s="29">
        <f t="shared" si="19"/>
        <v>0</v>
      </c>
      <c r="AF84" s="29">
        <f t="shared" si="20"/>
        <v>0</v>
      </c>
    </row>
    <row r="85" spans="1:32" ht="22.5" customHeight="1" x14ac:dyDescent="0.25">
      <c r="A85" s="18">
        <v>79</v>
      </c>
      <c r="B85" s="25" t="s">
        <v>244</v>
      </c>
      <c r="C85" s="25"/>
      <c r="D85" s="20" t="s">
        <v>102</v>
      </c>
      <c r="E85" s="18" t="s">
        <v>136</v>
      </c>
      <c r="F85" s="18" t="s">
        <v>217</v>
      </c>
      <c r="G85" s="35">
        <v>18975.900000000001</v>
      </c>
      <c r="H85" s="35">
        <v>14</v>
      </c>
      <c r="I85" s="35">
        <v>6</v>
      </c>
      <c r="J85" s="35">
        <v>8</v>
      </c>
      <c r="K85" s="35">
        <v>11</v>
      </c>
      <c r="L85" s="35">
        <v>12</v>
      </c>
      <c r="M85" s="35">
        <v>0</v>
      </c>
      <c r="N85" s="35">
        <f t="shared" si="12"/>
        <v>78.571428571428569</v>
      </c>
      <c r="O85" s="23">
        <v>18975.900000000001</v>
      </c>
      <c r="P85" s="23">
        <v>18975.900000000001</v>
      </c>
      <c r="Q85" s="29">
        <f t="shared" si="13"/>
        <v>100</v>
      </c>
      <c r="R85" s="23">
        <v>18975.900000000001</v>
      </c>
      <c r="S85" s="29">
        <f t="shared" si="14"/>
        <v>100</v>
      </c>
      <c r="T85" s="23">
        <f t="shared" si="15"/>
        <v>0</v>
      </c>
      <c r="U85" s="29">
        <f t="shared" si="16"/>
        <v>0</v>
      </c>
      <c r="V85" s="28">
        <v>0</v>
      </c>
      <c r="W85" s="28">
        <v>0</v>
      </c>
      <c r="X85" s="28">
        <v>0</v>
      </c>
      <c r="Y85" s="29">
        <f t="shared" si="17"/>
        <v>0</v>
      </c>
      <c r="Z85" s="29">
        <v>0</v>
      </c>
      <c r="AA85" s="29">
        <f t="shared" si="22"/>
        <v>0</v>
      </c>
      <c r="AB85" s="29">
        <f t="shared" si="18"/>
        <v>0</v>
      </c>
      <c r="AC85" s="29">
        <v>0</v>
      </c>
      <c r="AD85" s="29">
        <f t="shared" si="21"/>
        <v>0</v>
      </c>
      <c r="AE85" s="29">
        <f t="shared" si="19"/>
        <v>0</v>
      </c>
      <c r="AF85" s="29">
        <f t="shared" si="20"/>
        <v>0</v>
      </c>
    </row>
    <row r="86" spans="1:32" ht="22.5" customHeight="1" x14ac:dyDescent="0.25">
      <c r="A86" s="18">
        <v>80</v>
      </c>
      <c r="B86" s="25" t="s">
        <v>244</v>
      </c>
      <c r="C86" s="25"/>
      <c r="D86" s="20" t="s">
        <v>103</v>
      </c>
      <c r="E86" s="18" t="s">
        <v>136</v>
      </c>
      <c r="F86" s="18" t="s">
        <v>218</v>
      </c>
      <c r="G86" s="35">
        <v>9699.93</v>
      </c>
      <c r="H86" s="35">
        <v>12</v>
      </c>
      <c r="I86" s="35">
        <v>5</v>
      </c>
      <c r="J86" s="35">
        <v>7</v>
      </c>
      <c r="K86" s="35">
        <v>11</v>
      </c>
      <c r="L86" s="35">
        <v>11</v>
      </c>
      <c r="M86" s="35">
        <v>0</v>
      </c>
      <c r="N86" s="35">
        <f t="shared" si="12"/>
        <v>91.666666666666657</v>
      </c>
      <c r="O86" s="23">
        <v>11423.86</v>
      </c>
      <c r="P86" s="23">
        <v>11423.86</v>
      </c>
      <c r="Q86" s="29">
        <f t="shared" si="13"/>
        <v>100</v>
      </c>
      <c r="R86" s="23">
        <v>8884.84</v>
      </c>
      <c r="S86" s="29">
        <f t="shared" si="14"/>
        <v>77.774412501553755</v>
      </c>
      <c r="T86" s="23">
        <f t="shared" si="15"/>
        <v>2539.0200000000004</v>
      </c>
      <c r="U86" s="29">
        <f t="shared" si="16"/>
        <v>22.225587498446238</v>
      </c>
      <c r="V86" s="28">
        <v>0</v>
      </c>
      <c r="W86" s="28">
        <v>0</v>
      </c>
      <c r="X86" s="28">
        <v>0</v>
      </c>
      <c r="Y86" s="29">
        <f t="shared" si="17"/>
        <v>0</v>
      </c>
      <c r="Z86" s="29">
        <v>0</v>
      </c>
      <c r="AA86" s="29">
        <f t="shared" si="22"/>
        <v>2539.0200000000004</v>
      </c>
      <c r="AB86" s="29">
        <f t="shared" si="18"/>
        <v>100</v>
      </c>
      <c r="AC86" s="29">
        <v>2539.02</v>
      </c>
      <c r="AD86" s="29">
        <f t="shared" si="21"/>
        <v>99.999999999999972</v>
      </c>
      <c r="AE86" s="29">
        <f t="shared" si="19"/>
        <v>0</v>
      </c>
      <c r="AF86" s="29">
        <f t="shared" si="20"/>
        <v>0</v>
      </c>
    </row>
    <row r="87" spans="1:32" ht="22.5" customHeight="1" x14ac:dyDescent="0.25">
      <c r="A87" s="18">
        <v>81</v>
      </c>
      <c r="B87" s="25" t="s">
        <v>244</v>
      </c>
      <c r="C87" s="25"/>
      <c r="D87" s="20" t="s">
        <v>104</v>
      </c>
      <c r="E87" s="18" t="s">
        <v>125</v>
      </c>
      <c r="F87" s="18" t="s">
        <v>219</v>
      </c>
      <c r="G87" s="35">
        <v>10040.950000000001</v>
      </c>
      <c r="H87" s="35">
        <v>12</v>
      </c>
      <c r="I87" s="35">
        <v>4</v>
      </c>
      <c r="J87" s="35">
        <v>8</v>
      </c>
      <c r="K87" s="35">
        <v>10</v>
      </c>
      <c r="L87" s="35">
        <v>10</v>
      </c>
      <c r="M87" s="35">
        <v>0</v>
      </c>
      <c r="N87" s="35">
        <f t="shared" si="12"/>
        <v>83.333333333333343</v>
      </c>
      <c r="O87" s="23">
        <v>10040.950000000001</v>
      </c>
      <c r="P87" s="23">
        <v>10040.950000000001</v>
      </c>
      <c r="Q87" s="29">
        <f t="shared" si="13"/>
        <v>100</v>
      </c>
      <c r="R87" s="23">
        <v>215.07</v>
      </c>
      <c r="S87" s="29">
        <f t="shared" si="14"/>
        <v>2.1419288015576212</v>
      </c>
      <c r="T87" s="23">
        <f t="shared" si="15"/>
        <v>9825.880000000001</v>
      </c>
      <c r="U87" s="29">
        <f t="shared" si="16"/>
        <v>97.858071198442389</v>
      </c>
      <c r="V87" s="28">
        <v>0</v>
      </c>
      <c r="W87" s="28">
        <v>0</v>
      </c>
      <c r="X87" s="28">
        <v>0</v>
      </c>
      <c r="Y87" s="29">
        <f t="shared" si="17"/>
        <v>0</v>
      </c>
      <c r="Z87" s="29">
        <v>1166.69</v>
      </c>
      <c r="AA87" s="29">
        <f t="shared" si="22"/>
        <v>10992.570000000002</v>
      </c>
      <c r="AB87" s="29">
        <f>IF(((Z87+T87))=0,0,AA87/(Z87+T87)*100)</f>
        <v>100</v>
      </c>
      <c r="AC87" s="29">
        <v>10992.57</v>
      </c>
      <c r="AD87" s="29">
        <f t="shared" si="21"/>
        <v>99.999999999999986</v>
      </c>
      <c r="AE87" s="29">
        <f t="shared" si="19"/>
        <v>0</v>
      </c>
      <c r="AF87" s="29">
        <f t="shared" si="20"/>
        <v>0</v>
      </c>
    </row>
    <row r="88" spans="1:32" ht="22.5" customHeight="1" x14ac:dyDescent="0.25">
      <c r="A88" s="18">
        <v>82</v>
      </c>
      <c r="B88" s="25" t="s">
        <v>244</v>
      </c>
      <c r="C88" s="25"/>
      <c r="D88" s="20" t="s">
        <v>105</v>
      </c>
      <c r="E88" s="18" t="s">
        <v>124</v>
      </c>
      <c r="F88" s="18" t="s">
        <v>220</v>
      </c>
      <c r="G88" s="35">
        <v>25458.53</v>
      </c>
      <c r="H88" s="35">
        <v>34</v>
      </c>
      <c r="I88" s="35">
        <v>6</v>
      </c>
      <c r="J88" s="35">
        <v>28</v>
      </c>
      <c r="K88" s="35">
        <v>24</v>
      </c>
      <c r="L88" s="35">
        <v>24</v>
      </c>
      <c r="M88" s="35">
        <v>0</v>
      </c>
      <c r="N88" s="35">
        <f t="shared" si="12"/>
        <v>70.588235294117652</v>
      </c>
      <c r="O88" s="23">
        <v>25458.53</v>
      </c>
      <c r="P88" s="23">
        <v>25458.53</v>
      </c>
      <c r="Q88" s="29">
        <f t="shared" si="13"/>
        <v>100</v>
      </c>
      <c r="R88" s="23">
        <v>25458.53</v>
      </c>
      <c r="S88" s="29">
        <f t="shared" si="14"/>
        <v>100</v>
      </c>
      <c r="T88" s="23">
        <f t="shared" si="15"/>
        <v>0</v>
      </c>
      <c r="U88" s="29">
        <f t="shared" si="16"/>
        <v>0</v>
      </c>
      <c r="V88" s="28">
        <v>0</v>
      </c>
      <c r="W88" s="28">
        <v>0</v>
      </c>
      <c r="X88" s="28">
        <v>0</v>
      </c>
      <c r="Y88" s="29">
        <f t="shared" si="17"/>
        <v>0</v>
      </c>
      <c r="Z88" s="29">
        <v>0</v>
      </c>
      <c r="AA88" s="29">
        <f t="shared" si="22"/>
        <v>0</v>
      </c>
      <c r="AB88" s="29">
        <f t="shared" ref="AB88:AB98" si="23">IF(((Z88+T88))=0,0,AA88/(Z88+T88)*100)</f>
        <v>0</v>
      </c>
      <c r="AC88" s="29">
        <v>0</v>
      </c>
      <c r="AD88" s="29">
        <f t="shared" si="21"/>
        <v>0</v>
      </c>
      <c r="AE88" s="29">
        <f t="shared" si="19"/>
        <v>0</v>
      </c>
      <c r="AF88" s="29">
        <f t="shared" si="20"/>
        <v>0</v>
      </c>
    </row>
    <row r="89" spans="1:32" ht="22.5" customHeight="1" x14ac:dyDescent="0.25">
      <c r="A89" s="18">
        <v>83</v>
      </c>
      <c r="B89" s="25" t="s">
        <v>244</v>
      </c>
      <c r="C89" s="25"/>
      <c r="D89" s="20" t="s">
        <v>106</v>
      </c>
      <c r="E89" s="18" t="s">
        <v>125</v>
      </c>
      <c r="F89" s="18" t="s">
        <v>221</v>
      </c>
      <c r="G89" s="35">
        <v>21681.89</v>
      </c>
      <c r="H89" s="35">
        <v>22</v>
      </c>
      <c r="I89" s="35">
        <v>5</v>
      </c>
      <c r="J89" s="35">
        <v>15</v>
      </c>
      <c r="K89" s="35">
        <v>16</v>
      </c>
      <c r="L89" s="35">
        <v>16</v>
      </c>
      <c r="M89" s="35">
        <v>0</v>
      </c>
      <c r="N89" s="35">
        <f t="shared" si="12"/>
        <v>72.727272727272734</v>
      </c>
      <c r="O89" s="23">
        <v>24316.61</v>
      </c>
      <c r="P89" s="23">
        <v>24316.61</v>
      </c>
      <c r="Q89" s="29">
        <f t="shared" si="13"/>
        <v>100</v>
      </c>
      <c r="R89" s="23">
        <v>20765.34</v>
      </c>
      <c r="S89" s="29">
        <f t="shared" si="14"/>
        <v>85.39570277271379</v>
      </c>
      <c r="T89" s="23">
        <f t="shared" si="15"/>
        <v>3551.2700000000004</v>
      </c>
      <c r="U89" s="29">
        <f t="shared" si="16"/>
        <v>14.604297227286207</v>
      </c>
      <c r="V89" s="28">
        <v>0</v>
      </c>
      <c r="W89" s="28">
        <v>0</v>
      </c>
      <c r="X89" s="28">
        <v>0</v>
      </c>
      <c r="Y89" s="29">
        <f t="shared" si="17"/>
        <v>0</v>
      </c>
      <c r="Z89" s="29">
        <v>0</v>
      </c>
      <c r="AA89" s="29">
        <f t="shared" si="22"/>
        <v>3551.2700000000004</v>
      </c>
      <c r="AB89" s="29">
        <f t="shared" si="23"/>
        <v>100</v>
      </c>
      <c r="AC89" s="29">
        <v>3551.2699999999995</v>
      </c>
      <c r="AD89" s="29">
        <f t="shared" si="21"/>
        <v>99.999999999999972</v>
      </c>
      <c r="AE89" s="29">
        <f t="shared" si="19"/>
        <v>0</v>
      </c>
      <c r="AF89" s="29">
        <f t="shared" si="20"/>
        <v>0</v>
      </c>
    </row>
    <row r="90" spans="1:32" ht="22.5" customHeight="1" x14ac:dyDescent="0.25">
      <c r="A90" s="18">
        <v>84</v>
      </c>
      <c r="B90" s="25" t="s">
        <v>244</v>
      </c>
      <c r="C90" s="25"/>
      <c r="D90" s="20" t="s">
        <v>107</v>
      </c>
      <c r="E90" s="18" t="s">
        <v>130</v>
      </c>
      <c r="F90" s="18" t="s">
        <v>222</v>
      </c>
      <c r="G90" s="35">
        <v>25734.73</v>
      </c>
      <c r="H90" s="35">
        <v>15</v>
      </c>
      <c r="I90" s="35">
        <v>0</v>
      </c>
      <c r="J90" s="35">
        <v>15</v>
      </c>
      <c r="K90" s="35">
        <v>12</v>
      </c>
      <c r="L90" s="35">
        <v>12</v>
      </c>
      <c r="M90" s="35">
        <v>0</v>
      </c>
      <c r="N90" s="35">
        <f t="shared" si="12"/>
        <v>80</v>
      </c>
      <c r="O90" s="23">
        <v>25734.73</v>
      </c>
      <c r="P90" s="23">
        <v>25734.73</v>
      </c>
      <c r="Q90" s="29">
        <f t="shared" si="13"/>
        <v>100</v>
      </c>
      <c r="R90" s="23">
        <v>25734.729999999996</v>
      </c>
      <c r="S90" s="29">
        <f t="shared" si="14"/>
        <v>99.999999999999986</v>
      </c>
      <c r="T90" s="23">
        <f t="shared" si="15"/>
        <v>0</v>
      </c>
      <c r="U90" s="29">
        <f t="shared" si="16"/>
        <v>0</v>
      </c>
      <c r="V90" s="28">
        <v>0</v>
      </c>
      <c r="W90" s="28">
        <v>0</v>
      </c>
      <c r="X90" s="28">
        <v>0</v>
      </c>
      <c r="Y90" s="29">
        <f t="shared" si="17"/>
        <v>0</v>
      </c>
      <c r="Z90" s="29">
        <v>0</v>
      </c>
      <c r="AA90" s="29">
        <f t="shared" si="22"/>
        <v>0</v>
      </c>
      <c r="AB90" s="29">
        <f t="shared" si="23"/>
        <v>0</v>
      </c>
      <c r="AC90" s="29">
        <v>0</v>
      </c>
      <c r="AD90" s="29">
        <f t="shared" si="21"/>
        <v>0</v>
      </c>
      <c r="AE90" s="29">
        <f t="shared" si="19"/>
        <v>0</v>
      </c>
      <c r="AF90" s="29">
        <f t="shared" si="20"/>
        <v>0</v>
      </c>
    </row>
    <row r="91" spans="1:32" ht="22.5" customHeight="1" x14ac:dyDescent="0.25">
      <c r="A91" s="18">
        <v>85</v>
      </c>
      <c r="B91" s="25" t="s">
        <v>244</v>
      </c>
      <c r="C91" s="25"/>
      <c r="D91" s="20" t="s">
        <v>108</v>
      </c>
      <c r="E91" s="18" t="s">
        <v>125</v>
      </c>
      <c r="F91" s="18" t="s">
        <v>223</v>
      </c>
      <c r="G91" s="35">
        <v>9574.32</v>
      </c>
      <c r="H91" s="35">
        <v>19</v>
      </c>
      <c r="I91" s="35">
        <v>3</v>
      </c>
      <c r="J91" s="35">
        <v>16</v>
      </c>
      <c r="K91" s="35">
        <v>13</v>
      </c>
      <c r="L91" s="35">
        <v>13</v>
      </c>
      <c r="M91" s="35">
        <v>0</v>
      </c>
      <c r="N91" s="35">
        <f t="shared" si="12"/>
        <v>68.421052631578945</v>
      </c>
      <c r="O91" s="23">
        <v>9574.32</v>
      </c>
      <c r="P91" s="23">
        <v>9574.32</v>
      </c>
      <c r="Q91" s="29">
        <f t="shared" si="13"/>
        <v>100</v>
      </c>
      <c r="R91" s="23">
        <v>9574.32</v>
      </c>
      <c r="S91" s="29">
        <f t="shared" si="14"/>
        <v>100</v>
      </c>
      <c r="T91" s="23">
        <f t="shared" si="15"/>
        <v>0</v>
      </c>
      <c r="U91" s="29">
        <f t="shared" si="16"/>
        <v>0</v>
      </c>
      <c r="V91" s="28">
        <v>0</v>
      </c>
      <c r="W91" s="28">
        <v>0</v>
      </c>
      <c r="X91" s="28">
        <v>0</v>
      </c>
      <c r="Y91" s="29">
        <f t="shared" si="17"/>
        <v>0</v>
      </c>
      <c r="Z91" s="29">
        <v>0</v>
      </c>
      <c r="AA91" s="29">
        <f t="shared" si="22"/>
        <v>0</v>
      </c>
      <c r="AB91" s="29">
        <f t="shared" si="23"/>
        <v>0</v>
      </c>
      <c r="AC91" s="29">
        <v>0</v>
      </c>
      <c r="AD91" s="29">
        <f t="shared" si="21"/>
        <v>0</v>
      </c>
      <c r="AE91" s="29">
        <f t="shared" si="19"/>
        <v>0</v>
      </c>
      <c r="AF91" s="29">
        <f t="shared" si="20"/>
        <v>0</v>
      </c>
    </row>
    <row r="92" spans="1:32" ht="22.5" customHeight="1" x14ac:dyDescent="0.25">
      <c r="A92" s="18">
        <v>86</v>
      </c>
      <c r="B92" s="25" t="s">
        <v>244</v>
      </c>
      <c r="C92" s="25"/>
      <c r="D92" s="20" t="s">
        <v>109</v>
      </c>
      <c r="E92" s="18" t="s">
        <v>124</v>
      </c>
      <c r="F92" s="18" t="s">
        <v>224</v>
      </c>
      <c r="G92" s="35">
        <v>16538.98</v>
      </c>
      <c r="H92" s="35">
        <v>19</v>
      </c>
      <c r="I92" s="35">
        <v>2</v>
      </c>
      <c r="J92" s="35">
        <v>15</v>
      </c>
      <c r="K92" s="35">
        <v>20</v>
      </c>
      <c r="L92" s="35">
        <v>20</v>
      </c>
      <c r="M92" s="35">
        <v>0</v>
      </c>
      <c r="N92" s="35">
        <f t="shared" si="12"/>
        <v>105.26315789473684</v>
      </c>
      <c r="O92" s="23">
        <v>16538.98</v>
      </c>
      <c r="P92" s="23">
        <v>16538.98</v>
      </c>
      <c r="Q92" s="29">
        <f t="shared" si="13"/>
        <v>100</v>
      </c>
      <c r="R92" s="23">
        <v>16538.98</v>
      </c>
      <c r="S92" s="29">
        <f t="shared" si="14"/>
        <v>100</v>
      </c>
      <c r="T92" s="23">
        <f t="shared" si="15"/>
        <v>0</v>
      </c>
      <c r="U92" s="29">
        <f t="shared" si="16"/>
        <v>0</v>
      </c>
      <c r="V92" s="28">
        <v>0</v>
      </c>
      <c r="W92" s="28">
        <v>0</v>
      </c>
      <c r="X92" s="28">
        <v>0</v>
      </c>
      <c r="Y92" s="29">
        <f t="shared" si="17"/>
        <v>0</v>
      </c>
      <c r="Z92" s="29">
        <v>9018.09</v>
      </c>
      <c r="AA92" s="29">
        <f t="shared" si="22"/>
        <v>9018.09</v>
      </c>
      <c r="AB92" s="29">
        <f t="shared" si="23"/>
        <v>100</v>
      </c>
      <c r="AC92" s="29">
        <v>9018.09</v>
      </c>
      <c r="AD92" s="29">
        <f t="shared" si="21"/>
        <v>100</v>
      </c>
      <c r="AE92" s="29">
        <f t="shared" si="19"/>
        <v>0</v>
      </c>
      <c r="AF92" s="29">
        <f t="shared" si="20"/>
        <v>0</v>
      </c>
    </row>
    <row r="93" spans="1:32" ht="22.5" customHeight="1" x14ac:dyDescent="0.25">
      <c r="A93" s="18">
        <v>87</v>
      </c>
      <c r="B93" s="25" t="s">
        <v>244</v>
      </c>
      <c r="C93" s="25"/>
      <c r="D93" s="20" t="s">
        <v>110</v>
      </c>
      <c r="E93" s="18" t="s">
        <v>124</v>
      </c>
      <c r="F93" s="18" t="s">
        <v>225</v>
      </c>
      <c r="G93" s="35">
        <v>5909.3700000000008</v>
      </c>
      <c r="H93" s="35">
        <v>11</v>
      </c>
      <c r="I93" s="35">
        <v>2</v>
      </c>
      <c r="J93" s="35">
        <v>8</v>
      </c>
      <c r="K93" s="35">
        <v>8</v>
      </c>
      <c r="L93" s="35">
        <v>8</v>
      </c>
      <c r="M93" s="35">
        <v>0</v>
      </c>
      <c r="N93" s="35">
        <f t="shared" si="12"/>
        <v>72.727272727272734</v>
      </c>
      <c r="O93" s="23">
        <v>5909.3700000000008</v>
      </c>
      <c r="P93" s="23">
        <v>5909.3700000000008</v>
      </c>
      <c r="Q93" s="29">
        <f t="shared" si="13"/>
        <v>100</v>
      </c>
      <c r="R93" s="23">
        <v>5909.3700000000008</v>
      </c>
      <c r="S93" s="29">
        <f t="shared" si="14"/>
        <v>100</v>
      </c>
      <c r="T93" s="23">
        <f t="shared" si="15"/>
        <v>0</v>
      </c>
      <c r="U93" s="29">
        <f t="shared" si="16"/>
        <v>0</v>
      </c>
      <c r="V93" s="28">
        <v>0</v>
      </c>
      <c r="W93" s="28">
        <v>0</v>
      </c>
      <c r="X93" s="28">
        <v>0</v>
      </c>
      <c r="Y93" s="29">
        <f t="shared" si="17"/>
        <v>0</v>
      </c>
      <c r="Z93" s="29">
        <v>0</v>
      </c>
      <c r="AA93" s="29">
        <f t="shared" si="22"/>
        <v>0</v>
      </c>
      <c r="AB93" s="29">
        <f t="shared" si="23"/>
        <v>0</v>
      </c>
      <c r="AC93" s="29">
        <v>0</v>
      </c>
      <c r="AD93" s="29">
        <f t="shared" si="21"/>
        <v>0</v>
      </c>
      <c r="AE93" s="29">
        <f t="shared" si="19"/>
        <v>0</v>
      </c>
      <c r="AF93" s="29">
        <f t="shared" si="20"/>
        <v>0</v>
      </c>
    </row>
    <row r="94" spans="1:32" ht="22.5" customHeight="1" x14ac:dyDescent="0.25">
      <c r="A94" s="18">
        <v>88</v>
      </c>
      <c r="B94" s="25" t="s">
        <v>244</v>
      </c>
      <c r="C94" s="25"/>
      <c r="D94" s="20" t="s">
        <v>111</v>
      </c>
      <c r="E94" s="18" t="s">
        <v>141</v>
      </c>
      <c r="F94" s="18" t="s">
        <v>226</v>
      </c>
      <c r="G94" s="35">
        <v>38782.550000000003</v>
      </c>
      <c r="H94" s="35">
        <v>34</v>
      </c>
      <c r="I94" s="35">
        <v>5</v>
      </c>
      <c r="J94" s="35">
        <v>28</v>
      </c>
      <c r="K94" s="35">
        <v>28</v>
      </c>
      <c r="L94" s="35">
        <v>28</v>
      </c>
      <c r="M94" s="35">
        <v>0</v>
      </c>
      <c r="N94" s="35">
        <f t="shared" si="12"/>
        <v>82.35294117647058</v>
      </c>
      <c r="O94" s="23">
        <v>38782.550000000003</v>
      </c>
      <c r="P94" s="23">
        <v>38782.550000000003</v>
      </c>
      <c r="Q94" s="29">
        <f t="shared" si="13"/>
        <v>100</v>
      </c>
      <c r="R94" s="23">
        <v>38782.549999999996</v>
      </c>
      <c r="S94" s="29">
        <f t="shared" si="14"/>
        <v>99.999999999999972</v>
      </c>
      <c r="T94" s="23">
        <f t="shared" si="15"/>
        <v>0</v>
      </c>
      <c r="U94" s="29">
        <f t="shared" si="16"/>
        <v>0</v>
      </c>
      <c r="V94" s="28">
        <v>0</v>
      </c>
      <c r="W94" s="28">
        <v>0</v>
      </c>
      <c r="X94" s="28">
        <v>0</v>
      </c>
      <c r="Y94" s="29">
        <f t="shared" si="17"/>
        <v>0</v>
      </c>
      <c r="Z94" s="29">
        <v>1206.3699999999999</v>
      </c>
      <c r="AA94" s="29">
        <f t="shared" si="22"/>
        <v>1206.3699999999999</v>
      </c>
      <c r="AB94" s="29">
        <f t="shared" si="23"/>
        <v>100</v>
      </c>
      <c r="AC94" s="29">
        <v>1206.3699999999999</v>
      </c>
      <c r="AD94" s="29">
        <f t="shared" si="21"/>
        <v>100</v>
      </c>
      <c r="AE94" s="29">
        <f t="shared" si="19"/>
        <v>0</v>
      </c>
      <c r="AF94" s="29">
        <f t="shared" si="20"/>
        <v>0</v>
      </c>
    </row>
    <row r="95" spans="1:32" ht="22.5" customHeight="1" x14ac:dyDescent="0.25">
      <c r="A95" s="18">
        <v>89</v>
      </c>
      <c r="B95" s="25" t="s">
        <v>244</v>
      </c>
      <c r="C95" s="25"/>
      <c r="D95" s="20" t="s">
        <v>112</v>
      </c>
      <c r="E95" s="18" t="s">
        <v>125</v>
      </c>
      <c r="F95" s="18" t="s">
        <v>227</v>
      </c>
      <c r="G95" s="35">
        <v>19710.68</v>
      </c>
      <c r="H95" s="35">
        <v>25</v>
      </c>
      <c r="I95" s="35">
        <v>6</v>
      </c>
      <c r="J95" s="35">
        <v>19</v>
      </c>
      <c r="K95" s="35">
        <v>21</v>
      </c>
      <c r="L95" s="35">
        <v>21</v>
      </c>
      <c r="M95" s="35">
        <v>0</v>
      </c>
      <c r="N95" s="35">
        <f t="shared" si="12"/>
        <v>84</v>
      </c>
      <c r="O95" s="23">
        <v>21121.99</v>
      </c>
      <c r="P95" s="23">
        <v>21121.99</v>
      </c>
      <c r="Q95" s="29">
        <f t="shared" si="13"/>
        <v>100</v>
      </c>
      <c r="R95" s="23">
        <v>18157.73</v>
      </c>
      <c r="S95" s="29">
        <f t="shared" si="14"/>
        <v>85.966000362655208</v>
      </c>
      <c r="T95" s="23">
        <f t="shared" si="15"/>
        <v>2964.260000000002</v>
      </c>
      <c r="U95" s="29">
        <f t="shared" si="16"/>
        <v>14.033999637344785</v>
      </c>
      <c r="V95" s="28">
        <v>0</v>
      </c>
      <c r="W95" s="28">
        <v>0</v>
      </c>
      <c r="X95" s="28">
        <v>0</v>
      </c>
      <c r="Y95" s="29">
        <f t="shared" si="17"/>
        <v>0</v>
      </c>
      <c r="Z95" s="29">
        <v>243.6</v>
      </c>
      <c r="AA95" s="29">
        <f t="shared" si="22"/>
        <v>3207.8600000000019</v>
      </c>
      <c r="AB95" s="29">
        <f t="shared" si="23"/>
        <v>100</v>
      </c>
      <c r="AC95" s="29">
        <v>2964.26</v>
      </c>
      <c r="AD95" s="29">
        <f t="shared" si="21"/>
        <v>92.406152388196432</v>
      </c>
      <c r="AE95" s="29">
        <f t="shared" si="19"/>
        <v>243.60000000000173</v>
      </c>
      <c r="AF95" s="29">
        <f t="shared" si="20"/>
        <v>7.5938476118035574</v>
      </c>
    </row>
    <row r="96" spans="1:32" ht="22.5" customHeight="1" x14ac:dyDescent="0.25">
      <c r="A96" s="18">
        <v>90</v>
      </c>
      <c r="B96" s="25" t="s">
        <v>244</v>
      </c>
      <c r="C96" s="25"/>
      <c r="D96" s="20" t="s">
        <v>113</v>
      </c>
      <c r="E96" s="18" t="s">
        <v>125</v>
      </c>
      <c r="F96" s="18" t="s">
        <v>228</v>
      </c>
      <c r="G96" s="35">
        <v>21391.43</v>
      </c>
      <c r="H96" s="35">
        <v>23</v>
      </c>
      <c r="I96" s="35">
        <v>5</v>
      </c>
      <c r="J96" s="35">
        <v>18</v>
      </c>
      <c r="K96" s="35">
        <v>18</v>
      </c>
      <c r="L96" s="35">
        <v>18</v>
      </c>
      <c r="M96" s="35">
        <v>0</v>
      </c>
      <c r="N96" s="35">
        <f t="shared" si="12"/>
        <v>78.260869565217391</v>
      </c>
      <c r="O96" s="23">
        <v>21391.43</v>
      </c>
      <c r="P96" s="23">
        <v>21391.43</v>
      </c>
      <c r="Q96" s="29">
        <f t="shared" si="13"/>
        <v>100</v>
      </c>
      <c r="R96" s="23">
        <v>21391.43</v>
      </c>
      <c r="S96" s="29">
        <f t="shared" si="14"/>
        <v>100</v>
      </c>
      <c r="T96" s="23">
        <f t="shared" si="15"/>
        <v>0</v>
      </c>
      <c r="U96" s="29">
        <f t="shared" si="16"/>
        <v>0</v>
      </c>
      <c r="V96" s="28">
        <v>0</v>
      </c>
      <c r="W96" s="28">
        <v>0</v>
      </c>
      <c r="X96" s="28">
        <v>0</v>
      </c>
      <c r="Y96" s="29">
        <f t="shared" si="17"/>
        <v>0</v>
      </c>
      <c r="Z96" s="29">
        <v>0</v>
      </c>
      <c r="AA96" s="29">
        <f t="shared" si="22"/>
        <v>0</v>
      </c>
      <c r="AB96" s="29">
        <f t="shared" si="23"/>
        <v>0</v>
      </c>
      <c r="AC96" s="29">
        <v>0</v>
      </c>
      <c r="AD96" s="29">
        <f t="shared" si="21"/>
        <v>0</v>
      </c>
      <c r="AE96" s="29">
        <f t="shared" si="19"/>
        <v>0</v>
      </c>
      <c r="AF96" s="29">
        <f t="shared" si="20"/>
        <v>0</v>
      </c>
    </row>
    <row r="97" spans="1:32" ht="22.5" customHeight="1" x14ac:dyDescent="0.25">
      <c r="A97" s="18">
        <v>91</v>
      </c>
      <c r="B97" s="25" t="s">
        <v>244</v>
      </c>
      <c r="C97" s="25"/>
      <c r="D97" s="20" t="s">
        <v>114</v>
      </c>
      <c r="E97" s="18" t="s">
        <v>124</v>
      </c>
      <c r="F97" s="18" t="s">
        <v>229</v>
      </c>
      <c r="G97" s="35">
        <v>7105.5900000000011</v>
      </c>
      <c r="H97" s="35">
        <v>10</v>
      </c>
      <c r="I97" s="35">
        <v>0</v>
      </c>
      <c r="J97" s="35">
        <v>10</v>
      </c>
      <c r="K97" s="35">
        <v>10</v>
      </c>
      <c r="L97" s="35">
        <v>10</v>
      </c>
      <c r="M97" s="35">
        <v>0</v>
      </c>
      <c r="N97" s="35">
        <f t="shared" si="12"/>
        <v>100</v>
      </c>
      <c r="O97" s="23">
        <v>7105.5900000000011</v>
      </c>
      <c r="P97" s="23">
        <v>7105.5900000000011</v>
      </c>
      <c r="Q97" s="29">
        <f t="shared" si="13"/>
        <v>100</v>
      </c>
      <c r="R97" s="23">
        <v>7105.5900000000011</v>
      </c>
      <c r="S97" s="29">
        <f t="shared" si="14"/>
        <v>100</v>
      </c>
      <c r="T97" s="23">
        <f t="shared" si="15"/>
        <v>0</v>
      </c>
      <c r="U97" s="29">
        <f t="shared" si="16"/>
        <v>0</v>
      </c>
      <c r="V97" s="28">
        <v>0</v>
      </c>
      <c r="W97" s="28">
        <v>0</v>
      </c>
      <c r="X97" s="28">
        <v>0</v>
      </c>
      <c r="Y97" s="29">
        <f t="shared" si="17"/>
        <v>0</v>
      </c>
      <c r="Z97" s="29">
        <v>3080.37</v>
      </c>
      <c r="AA97" s="29">
        <f t="shared" si="22"/>
        <v>3080.37</v>
      </c>
      <c r="AB97" s="29">
        <f t="shared" si="23"/>
        <v>100</v>
      </c>
      <c r="AC97" s="29">
        <v>2440.91</v>
      </c>
      <c r="AD97" s="29">
        <f t="shared" si="21"/>
        <v>79.240805487652452</v>
      </c>
      <c r="AE97" s="29">
        <f t="shared" si="19"/>
        <v>639.46</v>
      </c>
      <c r="AF97" s="29">
        <f t="shared" si="20"/>
        <v>20.759194512347545</v>
      </c>
    </row>
    <row r="98" spans="1:32" ht="22.5" customHeight="1" x14ac:dyDescent="0.25">
      <c r="A98" s="19">
        <v>92</v>
      </c>
      <c r="B98" s="25" t="s">
        <v>244</v>
      </c>
      <c r="C98" s="25"/>
      <c r="D98" s="20" t="s">
        <v>115</v>
      </c>
      <c r="E98" s="18" t="s">
        <v>142</v>
      </c>
      <c r="F98" s="18" t="s">
        <v>230</v>
      </c>
      <c r="G98" s="35">
        <v>24019.38</v>
      </c>
      <c r="H98" s="35">
        <v>24</v>
      </c>
      <c r="I98" s="35">
        <v>4</v>
      </c>
      <c r="J98" s="35">
        <v>20</v>
      </c>
      <c r="K98" s="35">
        <v>18</v>
      </c>
      <c r="L98" s="35">
        <v>18</v>
      </c>
      <c r="M98" s="35">
        <v>0</v>
      </c>
      <c r="N98" s="35">
        <f t="shared" si="12"/>
        <v>75</v>
      </c>
      <c r="O98" s="23">
        <v>24019.38</v>
      </c>
      <c r="P98" s="23">
        <v>24019.38</v>
      </c>
      <c r="Q98" s="29">
        <f t="shared" si="13"/>
        <v>100</v>
      </c>
      <c r="R98" s="23">
        <v>24019.38</v>
      </c>
      <c r="S98" s="29">
        <f t="shared" si="14"/>
        <v>100</v>
      </c>
      <c r="T98" s="23">
        <f t="shared" si="15"/>
        <v>0</v>
      </c>
      <c r="U98" s="29">
        <f t="shared" si="16"/>
        <v>0</v>
      </c>
      <c r="V98" s="28">
        <v>0</v>
      </c>
      <c r="W98" s="28">
        <v>0</v>
      </c>
      <c r="X98" s="28">
        <v>0</v>
      </c>
      <c r="Y98" s="29">
        <f t="shared" si="17"/>
        <v>0</v>
      </c>
      <c r="Z98" s="29">
        <v>0</v>
      </c>
      <c r="AA98" s="29">
        <f t="shared" si="22"/>
        <v>0</v>
      </c>
      <c r="AB98" s="29">
        <f t="shared" si="23"/>
        <v>0</v>
      </c>
      <c r="AC98" s="29">
        <v>0</v>
      </c>
      <c r="AD98" s="29">
        <f t="shared" si="21"/>
        <v>0</v>
      </c>
      <c r="AE98" s="29">
        <f t="shared" si="19"/>
        <v>0</v>
      </c>
      <c r="AF98" s="29">
        <f t="shared" si="20"/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f>SUM(H7:H98)</f>
        <v>1329</v>
      </c>
      <c r="I99" s="32">
        <f t="shared" ref="I99:M99" si="24">SUM(I7:I98)</f>
        <v>301</v>
      </c>
      <c r="J99" s="32">
        <f t="shared" si="24"/>
        <v>980</v>
      </c>
      <c r="K99" s="32">
        <f t="shared" si="24"/>
        <v>1121</v>
      </c>
      <c r="L99" s="32">
        <f t="shared" si="24"/>
        <v>1128</v>
      </c>
      <c r="M99" s="32">
        <f t="shared" si="24"/>
        <v>0</v>
      </c>
      <c r="N99" s="29">
        <f t="shared" si="12"/>
        <v>84.349134687735145</v>
      </c>
      <c r="O99" s="33">
        <f>SUM(O7:O98)</f>
        <v>1385412.2399999998</v>
      </c>
      <c r="P99" s="33">
        <f>SUM(P7:P98)</f>
        <v>1385412.2399999998</v>
      </c>
      <c r="Q99" s="29">
        <f t="shared" si="13"/>
        <v>100</v>
      </c>
      <c r="R99" s="33">
        <f>SUM(R7:R98)</f>
        <v>1278218.78</v>
      </c>
      <c r="S99" s="29">
        <f t="shared" si="14"/>
        <v>92.262702977129777</v>
      </c>
      <c r="T99" s="33">
        <f>SUM(T7:T98)</f>
        <v>107193.46000000005</v>
      </c>
      <c r="U99" s="29">
        <f t="shared" si="16"/>
        <v>7.7372970228702513</v>
      </c>
      <c r="V99" s="32">
        <f>SUM(V7:V98)</f>
        <v>0</v>
      </c>
      <c r="W99" s="32">
        <f>SUM(W7:W98)</f>
        <v>0</v>
      </c>
      <c r="X99" s="32">
        <f>SUM(X7:X98)</f>
        <v>0</v>
      </c>
      <c r="Y99" s="29">
        <f t="shared" si="17"/>
        <v>0</v>
      </c>
      <c r="Z99" s="33">
        <f>SUM(Z7:Z98)</f>
        <v>113153.87</v>
      </c>
      <c r="AA99" s="33">
        <f>SUM(AA7:AA98)</f>
        <v>220347.33000000002</v>
      </c>
      <c r="AB99" s="29">
        <f t="shared" ref="AB99" si="25">AA99/(Z99+T99)*100</f>
        <v>99.999999999999986</v>
      </c>
      <c r="AC99" s="33">
        <f>SUM(AC7:AC98)</f>
        <v>190315.17</v>
      </c>
      <c r="AD99" s="29">
        <f t="shared" ref="AD99" si="26">AC99/AA99*100</f>
        <v>86.37053600785633</v>
      </c>
      <c r="AE99" s="33">
        <f>SUM(AE7:AE98)</f>
        <v>30032.160000000003</v>
      </c>
      <c r="AF99" s="29">
        <f t="shared" si="20"/>
        <v>13.629463992143675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activeCell="I12" sqref="I12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247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 t="s">
        <v>244</v>
      </c>
      <c r="C7" s="25"/>
      <c r="D7" s="20" t="s">
        <v>28</v>
      </c>
      <c r="E7" s="18" t="s">
        <v>120</v>
      </c>
      <c r="F7" s="18" t="s">
        <v>143</v>
      </c>
      <c r="G7" s="35">
        <f>O7</f>
        <v>17648.77</v>
      </c>
      <c r="H7" s="35">
        <v>14</v>
      </c>
      <c r="I7" s="35">
        <v>3</v>
      </c>
      <c r="J7" s="35">
        <v>6</v>
      </c>
      <c r="K7" s="35">
        <v>13</v>
      </c>
      <c r="L7" s="35">
        <v>13</v>
      </c>
      <c r="M7" s="35">
        <v>0</v>
      </c>
      <c r="N7" s="35">
        <f t="shared" ref="N7:N70" si="1">IF(H7=0,0,K7/H7)*100</f>
        <v>92.857142857142861</v>
      </c>
      <c r="O7" s="23">
        <v>17648.77</v>
      </c>
      <c r="P7" s="23">
        <v>17648.77</v>
      </c>
      <c r="Q7" s="29">
        <f t="shared" ref="Q7:Q70" si="2">IF(O7=0,0,P7/O7)*100</f>
        <v>100</v>
      </c>
      <c r="R7" s="23">
        <v>17648.77</v>
      </c>
      <c r="S7" s="29">
        <f t="shared" ref="S7:S70" si="3">IF(P7=0,0,R7/P7)*100</f>
        <v>100</v>
      </c>
      <c r="T7" s="23">
        <f t="shared" ref="T7:T70" si="4">P7-R7</f>
        <v>0</v>
      </c>
      <c r="U7" s="29">
        <f t="shared" ref="U7:U70" si="5">IF(P7=0,0,T7/P7)*100</f>
        <v>0</v>
      </c>
      <c r="V7" s="28">
        <v>0</v>
      </c>
      <c r="W7" s="28">
        <v>0</v>
      </c>
      <c r="X7" s="28">
        <v>0</v>
      </c>
      <c r="Y7" s="29">
        <f t="shared" ref="Y7:Y70" si="6">IF(H7=0,0,V7/H7)*100</f>
        <v>0</v>
      </c>
      <c r="Z7" s="29">
        <v>1033.73</v>
      </c>
      <c r="AA7" s="29">
        <f>SUM(T7+Z7)</f>
        <v>1033.73</v>
      </c>
      <c r="AB7" s="29">
        <f t="shared" ref="AB7:AB70" si="7">IF(((Z7+T7))=0,0,AA7/(Z7+T7)*100)</f>
        <v>100</v>
      </c>
      <c r="AC7" s="29">
        <v>207.06</v>
      </c>
      <c r="AD7" s="29">
        <f>IF(AA7=0,0,AC7/AA7*100)</f>
        <v>20.030375436525979</v>
      </c>
      <c r="AE7" s="29">
        <f t="shared" ref="AE7:AE70" si="8">AA7-AC7</f>
        <v>826.67000000000007</v>
      </c>
      <c r="AF7" s="29">
        <f t="shared" ref="AF7:AF70" si="9">IF(AA7=0,0,AE7/AA7)*100</f>
        <v>79.969624563474028</v>
      </c>
    </row>
    <row r="8" spans="1:32" ht="22.5" customHeight="1" x14ac:dyDescent="0.25">
      <c r="A8" s="18">
        <v>2</v>
      </c>
      <c r="B8" s="25" t="s">
        <v>244</v>
      </c>
      <c r="C8" s="25"/>
      <c r="D8" s="20" t="s">
        <v>29</v>
      </c>
      <c r="E8" s="18" t="s">
        <v>121</v>
      </c>
      <c r="F8" s="18" t="s">
        <v>144</v>
      </c>
      <c r="G8" s="35">
        <f t="shared" ref="G8:G71" si="10">O8</f>
        <v>17355.38</v>
      </c>
      <c r="H8" s="35">
        <v>13</v>
      </c>
      <c r="I8" s="35">
        <v>4</v>
      </c>
      <c r="J8" s="35">
        <v>9</v>
      </c>
      <c r="K8" s="35">
        <v>12</v>
      </c>
      <c r="L8" s="35">
        <v>12</v>
      </c>
      <c r="M8" s="35">
        <v>0</v>
      </c>
      <c r="N8" s="35">
        <f t="shared" si="1"/>
        <v>92.307692307692307</v>
      </c>
      <c r="O8" s="23">
        <v>17355.38</v>
      </c>
      <c r="P8" s="23">
        <v>17355.38</v>
      </c>
      <c r="Q8" s="29">
        <f t="shared" si="2"/>
        <v>100</v>
      </c>
      <c r="R8" s="23">
        <v>17355.38</v>
      </c>
      <c r="S8" s="29">
        <f t="shared" si="3"/>
        <v>100</v>
      </c>
      <c r="T8" s="23">
        <f t="shared" si="4"/>
        <v>0</v>
      </c>
      <c r="U8" s="29">
        <f t="shared" si="5"/>
        <v>0</v>
      </c>
      <c r="V8" s="28">
        <v>0</v>
      </c>
      <c r="W8" s="28">
        <v>0</v>
      </c>
      <c r="X8" s="28">
        <v>0</v>
      </c>
      <c r="Y8" s="29">
        <f t="shared" si="6"/>
        <v>0</v>
      </c>
      <c r="Z8" s="29">
        <v>3315.04</v>
      </c>
      <c r="AA8" s="29">
        <f>SUM(T8+Z8)</f>
        <v>3315.04</v>
      </c>
      <c r="AB8" s="29">
        <f t="shared" si="7"/>
        <v>100</v>
      </c>
      <c r="AC8" s="29">
        <v>3315.04</v>
      </c>
      <c r="AD8" s="29">
        <f t="shared" ref="AD8:AD71" si="11">IF(AA8=0,0,AC8/AA8*100)</f>
        <v>100</v>
      </c>
      <c r="AE8" s="29">
        <f t="shared" si="8"/>
        <v>0</v>
      </c>
      <c r="AF8" s="29">
        <f t="shared" si="9"/>
        <v>0</v>
      </c>
    </row>
    <row r="9" spans="1:32" ht="22.5" customHeight="1" x14ac:dyDescent="0.25">
      <c r="A9" s="18">
        <v>3</v>
      </c>
      <c r="B9" s="25" t="s">
        <v>244</v>
      </c>
      <c r="C9" s="25"/>
      <c r="D9" s="20" t="s">
        <v>116</v>
      </c>
      <c r="E9" s="18" t="s">
        <v>124</v>
      </c>
      <c r="F9" s="18" t="s">
        <v>231</v>
      </c>
      <c r="G9" s="35">
        <f t="shared" si="10"/>
        <v>4194.87</v>
      </c>
      <c r="H9" s="35">
        <v>4</v>
      </c>
      <c r="I9" s="35">
        <v>0</v>
      </c>
      <c r="J9" s="35">
        <v>4</v>
      </c>
      <c r="K9" s="35">
        <v>4</v>
      </c>
      <c r="L9" s="35">
        <v>4</v>
      </c>
      <c r="M9" s="35">
        <v>0</v>
      </c>
      <c r="N9" s="35">
        <f t="shared" si="1"/>
        <v>100</v>
      </c>
      <c r="O9" s="23">
        <v>4194.87</v>
      </c>
      <c r="P9" s="23">
        <v>4194.87</v>
      </c>
      <c r="Q9" s="29">
        <f t="shared" si="2"/>
        <v>100</v>
      </c>
      <c r="R9" s="23">
        <v>0</v>
      </c>
      <c r="S9" s="29">
        <f t="shared" si="3"/>
        <v>0</v>
      </c>
      <c r="T9" s="23">
        <f t="shared" si="4"/>
        <v>4194.87</v>
      </c>
      <c r="U9" s="29">
        <f t="shared" si="5"/>
        <v>100</v>
      </c>
      <c r="V9" s="28">
        <v>0</v>
      </c>
      <c r="W9" s="28">
        <v>0</v>
      </c>
      <c r="X9" s="28">
        <v>0</v>
      </c>
      <c r="Y9" s="29">
        <f t="shared" si="6"/>
        <v>0</v>
      </c>
      <c r="Z9" s="29">
        <v>4757.3</v>
      </c>
      <c r="AA9" s="29">
        <f>SUM(T9+Z9)</f>
        <v>8952.17</v>
      </c>
      <c r="AB9" s="29">
        <f t="shared" si="7"/>
        <v>100</v>
      </c>
      <c r="AC9" s="29">
        <v>7495.71</v>
      </c>
      <c r="AD9" s="29">
        <f t="shared" si="11"/>
        <v>83.730648546665222</v>
      </c>
      <c r="AE9" s="29">
        <f t="shared" si="8"/>
        <v>1456.46</v>
      </c>
      <c r="AF9" s="29">
        <f t="shared" si="9"/>
        <v>16.269351453334778</v>
      </c>
    </row>
    <row r="10" spans="1:32" ht="22.5" customHeight="1" x14ac:dyDescent="0.25">
      <c r="A10" s="18">
        <v>4</v>
      </c>
      <c r="B10" s="25" t="s">
        <v>244</v>
      </c>
      <c r="C10" s="25"/>
      <c r="D10" s="20" t="s">
        <v>30</v>
      </c>
      <c r="E10" s="18" t="s">
        <v>122</v>
      </c>
      <c r="F10" s="18" t="s">
        <v>145</v>
      </c>
      <c r="G10" s="35">
        <f t="shared" si="10"/>
        <v>32831.71</v>
      </c>
      <c r="H10" s="35">
        <v>19</v>
      </c>
      <c r="I10" s="35">
        <v>2</v>
      </c>
      <c r="J10" s="35">
        <v>17</v>
      </c>
      <c r="K10" s="35">
        <v>19</v>
      </c>
      <c r="L10" s="35">
        <v>19</v>
      </c>
      <c r="M10" s="35">
        <v>0</v>
      </c>
      <c r="N10" s="35">
        <f t="shared" si="1"/>
        <v>100</v>
      </c>
      <c r="O10" s="23">
        <v>32831.71</v>
      </c>
      <c r="P10" s="23">
        <v>32831.71</v>
      </c>
      <c r="Q10" s="29">
        <f t="shared" si="2"/>
        <v>100</v>
      </c>
      <c r="R10" s="23">
        <v>32831.71</v>
      </c>
      <c r="S10" s="29">
        <f t="shared" si="3"/>
        <v>100</v>
      </c>
      <c r="T10" s="23">
        <f t="shared" si="4"/>
        <v>0</v>
      </c>
      <c r="U10" s="29">
        <f t="shared" si="5"/>
        <v>0</v>
      </c>
      <c r="V10" s="28">
        <v>0</v>
      </c>
      <c r="W10" s="28">
        <v>0</v>
      </c>
      <c r="X10" s="28">
        <v>0</v>
      </c>
      <c r="Y10" s="29">
        <f t="shared" si="6"/>
        <v>0</v>
      </c>
      <c r="Z10" s="29">
        <v>2056.61</v>
      </c>
      <c r="AA10" s="29">
        <f t="shared" ref="AA10:AA73" si="12">SUM(T10+Z10)</f>
        <v>2056.61</v>
      </c>
      <c r="AB10" s="29">
        <f t="shared" si="7"/>
        <v>100</v>
      </c>
      <c r="AC10" s="29">
        <v>2056.61</v>
      </c>
      <c r="AD10" s="29">
        <f t="shared" si="11"/>
        <v>100</v>
      </c>
      <c r="AE10" s="29">
        <f t="shared" si="8"/>
        <v>0</v>
      </c>
      <c r="AF10" s="29">
        <f t="shared" si="9"/>
        <v>0</v>
      </c>
    </row>
    <row r="11" spans="1:32" ht="22.5" customHeight="1" x14ac:dyDescent="0.25">
      <c r="A11" s="18">
        <v>5</v>
      </c>
      <c r="B11" s="25" t="s">
        <v>244</v>
      </c>
      <c r="C11" s="25"/>
      <c r="D11" s="20" t="s">
        <v>32</v>
      </c>
      <c r="E11" s="18" t="s">
        <v>124</v>
      </c>
      <c r="F11" s="18" t="s">
        <v>147</v>
      </c>
      <c r="G11" s="35">
        <f t="shared" si="10"/>
        <v>10725.08</v>
      </c>
      <c r="H11" s="35">
        <v>10</v>
      </c>
      <c r="I11" s="35">
        <v>3</v>
      </c>
      <c r="J11" s="35">
        <v>6</v>
      </c>
      <c r="K11" s="35">
        <v>8</v>
      </c>
      <c r="L11" s="35">
        <v>8</v>
      </c>
      <c r="M11" s="35">
        <v>0</v>
      </c>
      <c r="N11" s="35">
        <f t="shared" si="1"/>
        <v>80</v>
      </c>
      <c r="O11" s="23">
        <v>10725.08</v>
      </c>
      <c r="P11" s="23">
        <v>10725.08</v>
      </c>
      <c r="Q11" s="29">
        <f t="shared" si="2"/>
        <v>100</v>
      </c>
      <c r="R11" s="23">
        <v>6615.71</v>
      </c>
      <c r="S11" s="29">
        <f t="shared" si="3"/>
        <v>61.684481607596396</v>
      </c>
      <c r="T11" s="23">
        <f t="shared" si="4"/>
        <v>4109.37</v>
      </c>
      <c r="U11" s="29">
        <f t="shared" si="5"/>
        <v>38.315518392403597</v>
      </c>
      <c r="V11" s="28">
        <v>0</v>
      </c>
      <c r="W11" s="28">
        <v>0</v>
      </c>
      <c r="X11" s="28">
        <v>0</v>
      </c>
      <c r="Y11" s="29">
        <f t="shared" si="6"/>
        <v>0</v>
      </c>
      <c r="Z11" s="29">
        <v>0</v>
      </c>
      <c r="AA11" s="29">
        <f t="shared" si="12"/>
        <v>4109.37</v>
      </c>
      <c r="AB11" s="29">
        <f t="shared" si="7"/>
        <v>100</v>
      </c>
      <c r="AC11" s="29">
        <v>4109.37</v>
      </c>
      <c r="AD11" s="29">
        <f t="shared" si="11"/>
        <v>100</v>
      </c>
      <c r="AE11" s="29">
        <f t="shared" si="8"/>
        <v>0</v>
      </c>
      <c r="AF11" s="29">
        <f t="shared" si="9"/>
        <v>0</v>
      </c>
    </row>
    <row r="12" spans="1:32" ht="22.5" customHeight="1" x14ac:dyDescent="0.25">
      <c r="A12" s="18">
        <v>6</v>
      </c>
      <c r="B12" s="25" t="s">
        <v>244</v>
      </c>
      <c r="C12" s="25"/>
      <c r="D12" s="20" t="s">
        <v>31</v>
      </c>
      <c r="E12" s="18" t="s">
        <v>123</v>
      </c>
      <c r="F12" s="18" t="s">
        <v>146</v>
      </c>
      <c r="G12" s="35">
        <f t="shared" si="10"/>
        <v>683.3</v>
      </c>
      <c r="H12" s="35">
        <v>3</v>
      </c>
      <c r="I12" s="35">
        <v>0</v>
      </c>
      <c r="J12" s="35">
        <v>3</v>
      </c>
      <c r="K12" s="35">
        <v>2</v>
      </c>
      <c r="L12" s="35">
        <v>2</v>
      </c>
      <c r="M12" s="35">
        <v>0</v>
      </c>
      <c r="N12" s="35">
        <f t="shared" si="1"/>
        <v>66.666666666666657</v>
      </c>
      <c r="O12" s="23">
        <v>683.3</v>
      </c>
      <c r="P12" s="23">
        <v>683.3</v>
      </c>
      <c r="Q12" s="29">
        <f t="shared" si="2"/>
        <v>100</v>
      </c>
      <c r="R12" s="23">
        <v>683.3</v>
      </c>
      <c r="S12" s="29">
        <f t="shared" si="3"/>
        <v>100</v>
      </c>
      <c r="T12" s="23">
        <f t="shared" si="4"/>
        <v>0</v>
      </c>
      <c r="U12" s="29">
        <f t="shared" si="5"/>
        <v>0</v>
      </c>
      <c r="V12" s="28">
        <v>0</v>
      </c>
      <c r="W12" s="28">
        <v>0</v>
      </c>
      <c r="X12" s="28">
        <v>0</v>
      </c>
      <c r="Y12" s="29">
        <f t="shared" si="6"/>
        <v>0</v>
      </c>
      <c r="Z12" s="29">
        <v>0</v>
      </c>
      <c r="AA12" s="29">
        <f t="shared" si="12"/>
        <v>0</v>
      </c>
      <c r="AB12" s="29">
        <f t="shared" si="7"/>
        <v>0</v>
      </c>
      <c r="AC12" s="29">
        <v>0</v>
      </c>
      <c r="AD12" s="29">
        <f t="shared" si="11"/>
        <v>0</v>
      </c>
      <c r="AE12" s="29">
        <f t="shared" si="8"/>
        <v>0</v>
      </c>
      <c r="AF12" s="29">
        <f t="shared" si="9"/>
        <v>0</v>
      </c>
    </row>
    <row r="13" spans="1:32" ht="22.5" customHeight="1" x14ac:dyDescent="0.25">
      <c r="A13" s="18">
        <v>7</v>
      </c>
      <c r="B13" s="25" t="s">
        <v>244</v>
      </c>
      <c r="C13" s="25"/>
      <c r="D13" s="20" t="s">
        <v>33</v>
      </c>
      <c r="E13" s="18" t="s">
        <v>124</v>
      </c>
      <c r="F13" s="18" t="s">
        <v>148</v>
      </c>
      <c r="G13" s="35">
        <f t="shared" si="10"/>
        <v>26690.21</v>
      </c>
      <c r="H13" s="35">
        <v>20</v>
      </c>
      <c r="I13" s="35">
        <v>9</v>
      </c>
      <c r="J13" s="35">
        <v>10</v>
      </c>
      <c r="K13" s="35">
        <v>17</v>
      </c>
      <c r="L13" s="35">
        <v>17</v>
      </c>
      <c r="M13" s="35">
        <v>0</v>
      </c>
      <c r="N13" s="35">
        <f t="shared" si="1"/>
        <v>85</v>
      </c>
      <c r="O13" s="23">
        <v>26690.21</v>
      </c>
      <c r="P13" s="23">
        <v>26690.21</v>
      </c>
      <c r="Q13" s="29">
        <f t="shared" si="2"/>
        <v>100</v>
      </c>
      <c r="R13" s="23">
        <v>26690.21</v>
      </c>
      <c r="S13" s="29">
        <f t="shared" si="3"/>
        <v>100</v>
      </c>
      <c r="T13" s="23">
        <f t="shared" si="4"/>
        <v>0</v>
      </c>
      <c r="U13" s="29">
        <f t="shared" si="5"/>
        <v>0</v>
      </c>
      <c r="V13" s="28">
        <v>0</v>
      </c>
      <c r="W13" s="28">
        <v>0</v>
      </c>
      <c r="X13" s="28">
        <v>0</v>
      </c>
      <c r="Y13" s="29">
        <f t="shared" si="6"/>
        <v>0</v>
      </c>
      <c r="Z13" s="29">
        <v>1688.85</v>
      </c>
      <c r="AA13" s="29">
        <f t="shared" si="12"/>
        <v>1688.85</v>
      </c>
      <c r="AB13" s="29">
        <f t="shared" si="7"/>
        <v>100</v>
      </c>
      <c r="AC13" s="29">
        <v>1688.85</v>
      </c>
      <c r="AD13" s="29">
        <f t="shared" si="11"/>
        <v>100</v>
      </c>
      <c r="AE13" s="29">
        <f t="shared" si="8"/>
        <v>0</v>
      </c>
      <c r="AF13" s="29">
        <f t="shared" si="9"/>
        <v>0</v>
      </c>
    </row>
    <row r="14" spans="1:32" ht="22.5" customHeight="1" x14ac:dyDescent="0.25">
      <c r="A14" s="18">
        <v>8</v>
      </c>
      <c r="B14" s="25" t="s">
        <v>244</v>
      </c>
      <c r="C14" s="25"/>
      <c r="D14" s="20" t="s">
        <v>34</v>
      </c>
      <c r="E14" s="18" t="s">
        <v>125</v>
      </c>
      <c r="F14" s="18" t="s">
        <v>149</v>
      </c>
      <c r="G14" s="35">
        <f t="shared" si="10"/>
        <v>44732.36</v>
      </c>
      <c r="H14" s="35">
        <v>30</v>
      </c>
      <c r="I14" s="35">
        <v>14</v>
      </c>
      <c r="J14" s="35">
        <v>16</v>
      </c>
      <c r="K14" s="35">
        <v>27</v>
      </c>
      <c r="L14" s="35">
        <v>27</v>
      </c>
      <c r="M14" s="35">
        <v>0</v>
      </c>
      <c r="N14" s="35">
        <f t="shared" si="1"/>
        <v>90</v>
      </c>
      <c r="O14" s="23">
        <v>44732.36</v>
      </c>
      <c r="P14" s="23">
        <v>44732.36</v>
      </c>
      <c r="Q14" s="29">
        <f t="shared" si="2"/>
        <v>100</v>
      </c>
      <c r="R14" s="23">
        <v>40428.949999999997</v>
      </c>
      <c r="S14" s="29">
        <f t="shared" si="3"/>
        <v>90.379649095196399</v>
      </c>
      <c r="T14" s="23">
        <f t="shared" si="4"/>
        <v>4303.4100000000035</v>
      </c>
      <c r="U14" s="29">
        <f t="shared" si="5"/>
        <v>9.6203509048035993</v>
      </c>
      <c r="V14" s="28">
        <v>0</v>
      </c>
      <c r="W14" s="28">
        <v>0</v>
      </c>
      <c r="X14" s="28">
        <v>0</v>
      </c>
      <c r="Y14" s="29">
        <f t="shared" si="6"/>
        <v>0</v>
      </c>
      <c r="Z14" s="29">
        <v>0</v>
      </c>
      <c r="AA14" s="29">
        <f t="shared" si="12"/>
        <v>4303.4100000000035</v>
      </c>
      <c r="AB14" s="29">
        <f t="shared" si="7"/>
        <v>100</v>
      </c>
      <c r="AC14" s="29">
        <v>4303.41</v>
      </c>
      <c r="AD14" s="29">
        <f t="shared" si="11"/>
        <v>99.999999999999915</v>
      </c>
      <c r="AE14" s="29">
        <f t="shared" si="8"/>
        <v>0</v>
      </c>
      <c r="AF14" s="29">
        <f t="shared" si="9"/>
        <v>0</v>
      </c>
    </row>
    <row r="15" spans="1:32" ht="22.5" customHeight="1" x14ac:dyDescent="0.25">
      <c r="A15" s="18">
        <v>9</v>
      </c>
      <c r="B15" s="25" t="s">
        <v>244</v>
      </c>
      <c r="C15" s="25"/>
      <c r="D15" s="20" t="s">
        <v>35</v>
      </c>
      <c r="E15" s="18" t="s">
        <v>125</v>
      </c>
      <c r="F15" s="18" t="s">
        <v>150</v>
      </c>
      <c r="G15" s="35">
        <f t="shared" si="10"/>
        <v>5731.5</v>
      </c>
      <c r="H15" s="35">
        <v>6</v>
      </c>
      <c r="I15" s="35">
        <v>0</v>
      </c>
      <c r="J15" s="35">
        <v>6</v>
      </c>
      <c r="K15" s="35">
        <v>5</v>
      </c>
      <c r="L15" s="35">
        <v>5</v>
      </c>
      <c r="M15" s="35">
        <v>0</v>
      </c>
      <c r="N15" s="35">
        <f t="shared" si="1"/>
        <v>83.333333333333343</v>
      </c>
      <c r="O15" s="23">
        <v>5731.5</v>
      </c>
      <c r="P15" s="23">
        <v>5731.5</v>
      </c>
      <c r="Q15" s="29">
        <f t="shared" si="2"/>
        <v>100</v>
      </c>
      <c r="R15" s="23">
        <v>4659.66</v>
      </c>
      <c r="S15" s="29">
        <f t="shared" si="3"/>
        <v>81.299136351740373</v>
      </c>
      <c r="T15" s="23">
        <f t="shared" si="4"/>
        <v>1071.8400000000001</v>
      </c>
      <c r="U15" s="29">
        <f t="shared" si="5"/>
        <v>18.70086364825962</v>
      </c>
      <c r="V15" s="28">
        <v>0</v>
      </c>
      <c r="W15" s="28">
        <v>0</v>
      </c>
      <c r="X15" s="28">
        <v>0</v>
      </c>
      <c r="Y15" s="29">
        <f t="shared" si="6"/>
        <v>0</v>
      </c>
      <c r="Z15" s="29">
        <v>0</v>
      </c>
      <c r="AA15" s="29">
        <f t="shared" si="12"/>
        <v>1071.8400000000001</v>
      </c>
      <c r="AB15" s="29">
        <f t="shared" si="7"/>
        <v>100</v>
      </c>
      <c r="AC15" s="29">
        <v>1071.8399999999999</v>
      </c>
      <c r="AD15" s="29">
        <f t="shared" si="11"/>
        <v>99.999999999999972</v>
      </c>
      <c r="AE15" s="29">
        <f t="shared" si="8"/>
        <v>0</v>
      </c>
      <c r="AF15" s="29">
        <f t="shared" si="9"/>
        <v>0</v>
      </c>
    </row>
    <row r="16" spans="1:32" ht="22.5" customHeight="1" x14ac:dyDescent="0.25">
      <c r="A16" s="18">
        <v>10</v>
      </c>
      <c r="B16" s="25" t="s">
        <v>244</v>
      </c>
      <c r="C16" s="25"/>
      <c r="D16" s="20" t="s">
        <v>36</v>
      </c>
      <c r="E16" s="18" t="s">
        <v>124</v>
      </c>
      <c r="F16" s="18" t="s">
        <v>151</v>
      </c>
      <c r="G16" s="35">
        <f t="shared" si="10"/>
        <v>35464.200000000004</v>
      </c>
      <c r="H16" s="35">
        <v>35</v>
      </c>
      <c r="I16" s="35">
        <v>14</v>
      </c>
      <c r="J16" s="35">
        <v>19</v>
      </c>
      <c r="K16" s="35">
        <v>34</v>
      </c>
      <c r="L16" s="35">
        <v>34</v>
      </c>
      <c r="M16" s="35">
        <v>0</v>
      </c>
      <c r="N16" s="35">
        <f t="shared" si="1"/>
        <v>97.142857142857139</v>
      </c>
      <c r="O16" s="23">
        <v>35464.200000000004</v>
      </c>
      <c r="P16" s="23">
        <v>35464.200000000004</v>
      </c>
      <c r="Q16" s="29">
        <f t="shared" si="2"/>
        <v>100</v>
      </c>
      <c r="R16" s="23">
        <v>35464.200000000004</v>
      </c>
      <c r="S16" s="29">
        <f t="shared" si="3"/>
        <v>100</v>
      </c>
      <c r="T16" s="23">
        <f t="shared" si="4"/>
        <v>0</v>
      </c>
      <c r="U16" s="29">
        <f t="shared" si="5"/>
        <v>0</v>
      </c>
      <c r="V16" s="28">
        <v>0</v>
      </c>
      <c r="W16" s="28">
        <v>0</v>
      </c>
      <c r="X16" s="28">
        <v>0</v>
      </c>
      <c r="Y16" s="29">
        <f t="shared" si="6"/>
        <v>0</v>
      </c>
      <c r="Z16" s="29">
        <v>0</v>
      </c>
      <c r="AA16" s="29">
        <f t="shared" si="12"/>
        <v>0</v>
      </c>
      <c r="AB16" s="29">
        <f t="shared" si="7"/>
        <v>0</v>
      </c>
      <c r="AC16" s="29">
        <v>0</v>
      </c>
      <c r="AD16" s="29">
        <f t="shared" si="11"/>
        <v>0</v>
      </c>
      <c r="AE16" s="29">
        <f t="shared" si="8"/>
        <v>0</v>
      </c>
      <c r="AF16" s="29">
        <f t="shared" si="9"/>
        <v>0</v>
      </c>
    </row>
    <row r="17" spans="1:32" ht="22.5" customHeight="1" x14ac:dyDescent="0.25">
      <c r="A17" s="18">
        <v>11</v>
      </c>
      <c r="B17" s="25" t="s">
        <v>244</v>
      </c>
      <c r="C17" s="25"/>
      <c r="D17" s="20" t="s">
        <v>37</v>
      </c>
      <c r="E17" s="18" t="s">
        <v>121</v>
      </c>
      <c r="F17" s="18" t="s">
        <v>152</v>
      </c>
      <c r="G17" s="35">
        <f t="shared" si="10"/>
        <v>14981.960000000001</v>
      </c>
      <c r="H17" s="35">
        <v>11</v>
      </c>
      <c r="I17" s="35">
        <v>2</v>
      </c>
      <c r="J17" s="35">
        <v>9</v>
      </c>
      <c r="K17" s="35">
        <v>5</v>
      </c>
      <c r="L17" s="35">
        <v>5</v>
      </c>
      <c r="M17" s="35">
        <v>0</v>
      </c>
      <c r="N17" s="35">
        <f t="shared" si="1"/>
        <v>45.454545454545453</v>
      </c>
      <c r="O17" s="23">
        <v>14981.960000000001</v>
      </c>
      <c r="P17" s="23">
        <v>14981.960000000001</v>
      </c>
      <c r="Q17" s="29">
        <f t="shared" si="2"/>
        <v>100</v>
      </c>
      <c r="R17" s="23">
        <v>14981.960000000001</v>
      </c>
      <c r="S17" s="29">
        <f t="shared" si="3"/>
        <v>100</v>
      </c>
      <c r="T17" s="23">
        <f t="shared" si="4"/>
        <v>0</v>
      </c>
      <c r="U17" s="29">
        <f t="shared" si="5"/>
        <v>0</v>
      </c>
      <c r="V17" s="28">
        <v>0</v>
      </c>
      <c r="W17" s="28">
        <v>0</v>
      </c>
      <c r="X17" s="28">
        <v>0</v>
      </c>
      <c r="Y17" s="29">
        <f t="shared" si="6"/>
        <v>0</v>
      </c>
      <c r="Z17" s="29">
        <v>0</v>
      </c>
      <c r="AA17" s="29">
        <f t="shared" si="12"/>
        <v>0</v>
      </c>
      <c r="AB17" s="29">
        <f t="shared" si="7"/>
        <v>0</v>
      </c>
      <c r="AC17" s="29">
        <v>0</v>
      </c>
      <c r="AD17" s="29">
        <f t="shared" si="11"/>
        <v>0</v>
      </c>
      <c r="AE17" s="29">
        <f t="shared" si="8"/>
        <v>0</v>
      </c>
      <c r="AF17" s="29">
        <f t="shared" si="9"/>
        <v>0</v>
      </c>
    </row>
    <row r="18" spans="1:32" ht="22.5" customHeight="1" x14ac:dyDescent="0.25">
      <c r="A18" s="18">
        <v>12</v>
      </c>
      <c r="B18" s="25" t="s">
        <v>244</v>
      </c>
      <c r="C18" s="25"/>
      <c r="D18" s="20" t="s">
        <v>38</v>
      </c>
      <c r="E18" s="18" t="s">
        <v>125</v>
      </c>
      <c r="F18" s="18" t="s">
        <v>153</v>
      </c>
      <c r="G18" s="35">
        <f t="shared" si="10"/>
        <v>8384.7800000000007</v>
      </c>
      <c r="H18" s="35">
        <v>9</v>
      </c>
      <c r="I18" s="35">
        <v>0</v>
      </c>
      <c r="J18" s="35">
        <v>9</v>
      </c>
      <c r="K18" s="35">
        <v>7</v>
      </c>
      <c r="L18" s="35">
        <v>7</v>
      </c>
      <c r="M18" s="35">
        <v>0</v>
      </c>
      <c r="N18" s="35">
        <f t="shared" si="1"/>
        <v>77.777777777777786</v>
      </c>
      <c r="O18" s="23">
        <v>8384.7800000000007</v>
      </c>
      <c r="P18" s="23">
        <v>8384.7800000000007</v>
      </c>
      <c r="Q18" s="29">
        <f t="shared" si="2"/>
        <v>100</v>
      </c>
      <c r="R18" s="23">
        <v>7650.33</v>
      </c>
      <c r="S18" s="29">
        <f t="shared" si="3"/>
        <v>91.240676559194156</v>
      </c>
      <c r="T18" s="23">
        <f t="shared" si="4"/>
        <v>734.45000000000073</v>
      </c>
      <c r="U18" s="29">
        <f t="shared" si="5"/>
        <v>8.7593234408058489</v>
      </c>
      <c r="V18" s="28">
        <v>0</v>
      </c>
      <c r="W18" s="28">
        <v>0</v>
      </c>
      <c r="X18" s="28">
        <v>0</v>
      </c>
      <c r="Y18" s="29">
        <f t="shared" si="6"/>
        <v>0</v>
      </c>
      <c r="Z18" s="29">
        <v>0</v>
      </c>
      <c r="AA18" s="29">
        <f t="shared" si="12"/>
        <v>734.45000000000073</v>
      </c>
      <c r="AB18" s="29">
        <f t="shared" si="7"/>
        <v>100</v>
      </c>
      <c r="AC18" s="29">
        <v>734.45</v>
      </c>
      <c r="AD18" s="29">
        <f t="shared" si="11"/>
        <v>99.999999999999915</v>
      </c>
      <c r="AE18" s="29">
        <f t="shared" si="8"/>
        <v>0</v>
      </c>
      <c r="AF18" s="29">
        <f t="shared" si="9"/>
        <v>0</v>
      </c>
    </row>
    <row r="19" spans="1:32" ht="22.5" customHeight="1" x14ac:dyDescent="0.25">
      <c r="A19" s="18">
        <v>13</v>
      </c>
      <c r="B19" s="25" t="s">
        <v>244</v>
      </c>
      <c r="C19" s="25"/>
      <c r="D19" s="20" t="s">
        <v>39</v>
      </c>
      <c r="E19" s="18" t="s">
        <v>126</v>
      </c>
      <c r="F19" s="18" t="s">
        <v>154</v>
      </c>
      <c r="G19" s="35">
        <f t="shared" si="10"/>
        <v>7748.75</v>
      </c>
      <c r="H19" s="35">
        <v>7</v>
      </c>
      <c r="I19" s="35">
        <v>0</v>
      </c>
      <c r="J19" s="35">
        <v>7</v>
      </c>
      <c r="K19" s="35">
        <v>7</v>
      </c>
      <c r="L19" s="35">
        <v>7</v>
      </c>
      <c r="M19" s="35">
        <v>0</v>
      </c>
      <c r="N19" s="35">
        <f t="shared" si="1"/>
        <v>100</v>
      </c>
      <c r="O19" s="23">
        <v>7748.75</v>
      </c>
      <c r="P19" s="23">
        <v>7748.75</v>
      </c>
      <c r="Q19" s="29">
        <f t="shared" si="2"/>
        <v>100</v>
      </c>
      <c r="R19" s="23">
        <v>7060.58</v>
      </c>
      <c r="S19" s="29">
        <f t="shared" si="3"/>
        <v>91.118954670108081</v>
      </c>
      <c r="T19" s="23">
        <f t="shared" si="4"/>
        <v>688.17000000000007</v>
      </c>
      <c r="U19" s="29">
        <f t="shared" si="5"/>
        <v>8.8810453298919185</v>
      </c>
      <c r="V19" s="28">
        <v>0</v>
      </c>
      <c r="W19" s="28">
        <v>0</v>
      </c>
      <c r="X19" s="28">
        <v>0</v>
      </c>
      <c r="Y19" s="29">
        <f t="shared" si="6"/>
        <v>0</v>
      </c>
      <c r="Z19" s="29">
        <v>0</v>
      </c>
      <c r="AA19" s="29">
        <f t="shared" si="12"/>
        <v>688.17000000000007</v>
      </c>
      <c r="AB19" s="29">
        <f t="shared" si="7"/>
        <v>100</v>
      </c>
      <c r="AC19" s="29">
        <v>688.17</v>
      </c>
      <c r="AD19" s="29">
        <f t="shared" si="11"/>
        <v>99.999999999999986</v>
      </c>
      <c r="AE19" s="29">
        <f t="shared" si="8"/>
        <v>0</v>
      </c>
      <c r="AF19" s="29">
        <f t="shared" si="9"/>
        <v>0</v>
      </c>
    </row>
    <row r="20" spans="1:32" ht="22.5" customHeight="1" x14ac:dyDescent="0.25">
      <c r="A20" s="18">
        <v>14</v>
      </c>
      <c r="B20" s="25" t="s">
        <v>244</v>
      </c>
      <c r="C20" s="25"/>
      <c r="D20" s="20" t="s">
        <v>40</v>
      </c>
      <c r="E20" s="18" t="s">
        <v>124</v>
      </c>
      <c r="F20" s="18" t="s">
        <v>155</v>
      </c>
      <c r="G20" s="35">
        <f t="shared" si="10"/>
        <v>48047.07</v>
      </c>
      <c r="H20" s="35">
        <v>36</v>
      </c>
      <c r="I20" s="35">
        <v>8</v>
      </c>
      <c r="J20" s="35">
        <v>27</v>
      </c>
      <c r="K20" s="35">
        <v>37</v>
      </c>
      <c r="L20" s="35">
        <v>37</v>
      </c>
      <c r="M20" s="35">
        <v>0</v>
      </c>
      <c r="N20" s="35">
        <f t="shared" si="1"/>
        <v>102.77777777777777</v>
      </c>
      <c r="O20" s="23">
        <v>48047.07</v>
      </c>
      <c r="P20" s="23">
        <v>48047.07</v>
      </c>
      <c r="Q20" s="29">
        <f t="shared" si="2"/>
        <v>100</v>
      </c>
      <c r="R20" s="23">
        <v>44618.01</v>
      </c>
      <c r="S20" s="29">
        <f t="shared" si="3"/>
        <v>92.863123599420334</v>
      </c>
      <c r="T20" s="23">
        <f t="shared" si="4"/>
        <v>3429.0599999999977</v>
      </c>
      <c r="U20" s="29">
        <f t="shared" si="5"/>
        <v>7.136876400579677</v>
      </c>
      <c r="V20" s="28">
        <v>0</v>
      </c>
      <c r="W20" s="28">
        <v>0</v>
      </c>
      <c r="X20" s="28">
        <v>0</v>
      </c>
      <c r="Y20" s="29">
        <f t="shared" si="6"/>
        <v>0</v>
      </c>
      <c r="Z20" s="29">
        <v>3482.3399999999997</v>
      </c>
      <c r="AA20" s="29">
        <f t="shared" si="12"/>
        <v>6911.3999999999978</v>
      </c>
      <c r="AB20" s="29">
        <f t="shared" si="7"/>
        <v>100</v>
      </c>
      <c r="AC20" s="29">
        <v>6911.4</v>
      </c>
      <c r="AD20" s="29">
        <f t="shared" si="11"/>
        <v>100.00000000000003</v>
      </c>
      <c r="AE20" s="29">
        <f t="shared" si="8"/>
        <v>0</v>
      </c>
      <c r="AF20" s="29">
        <f t="shared" si="9"/>
        <v>0</v>
      </c>
    </row>
    <row r="21" spans="1:32" ht="22.5" customHeight="1" x14ac:dyDescent="0.25">
      <c r="A21" s="18">
        <v>15</v>
      </c>
      <c r="B21" s="25" t="s">
        <v>244</v>
      </c>
      <c r="C21" s="25"/>
      <c r="D21" s="20" t="s">
        <v>42</v>
      </c>
      <c r="E21" s="18" t="s">
        <v>127</v>
      </c>
      <c r="F21" s="18" t="s">
        <v>157</v>
      </c>
      <c r="G21" s="35">
        <f t="shared" si="10"/>
        <v>13314.79</v>
      </c>
      <c r="H21" s="35">
        <v>21</v>
      </c>
      <c r="I21" s="35">
        <v>1</v>
      </c>
      <c r="J21" s="35">
        <v>20</v>
      </c>
      <c r="K21" s="35">
        <v>15</v>
      </c>
      <c r="L21" s="35">
        <v>15</v>
      </c>
      <c r="M21" s="35">
        <v>0</v>
      </c>
      <c r="N21" s="35">
        <f t="shared" si="1"/>
        <v>71.428571428571431</v>
      </c>
      <c r="O21" s="23">
        <v>13314.79</v>
      </c>
      <c r="P21" s="23">
        <v>13314.79</v>
      </c>
      <c r="Q21" s="29">
        <f t="shared" si="2"/>
        <v>100</v>
      </c>
      <c r="R21" s="23">
        <v>12760.369999999999</v>
      </c>
      <c r="S21" s="29">
        <f t="shared" si="3"/>
        <v>95.836058999052923</v>
      </c>
      <c r="T21" s="23">
        <f t="shared" si="4"/>
        <v>554.42000000000189</v>
      </c>
      <c r="U21" s="29">
        <f t="shared" si="5"/>
        <v>4.163941000947081</v>
      </c>
      <c r="V21" s="28">
        <v>0</v>
      </c>
      <c r="W21" s="28">
        <v>0</v>
      </c>
      <c r="X21" s="28">
        <v>0</v>
      </c>
      <c r="Y21" s="29">
        <f t="shared" si="6"/>
        <v>0</v>
      </c>
      <c r="Z21" s="29">
        <v>3843.0800000000004</v>
      </c>
      <c r="AA21" s="29">
        <f t="shared" si="12"/>
        <v>4397.5000000000018</v>
      </c>
      <c r="AB21" s="29">
        <f t="shared" si="7"/>
        <v>100</v>
      </c>
      <c r="AC21" s="29">
        <v>4152.68</v>
      </c>
      <c r="AD21" s="29">
        <f t="shared" si="11"/>
        <v>94.432745878339929</v>
      </c>
      <c r="AE21" s="29">
        <f t="shared" si="8"/>
        <v>244.82000000000153</v>
      </c>
      <c r="AF21" s="29">
        <f t="shared" si="9"/>
        <v>5.5672541216600671</v>
      </c>
    </row>
    <row r="22" spans="1:32" ht="22.5" customHeight="1" x14ac:dyDescent="0.25">
      <c r="A22" s="18">
        <v>16</v>
      </c>
      <c r="B22" s="25" t="s">
        <v>244</v>
      </c>
      <c r="C22" s="25"/>
      <c r="D22" s="20" t="s">
        <v>41</v>
      </c>
      <c r="E22" s="18" t="s">
        <v>127</v>
      </c>
      <c r="F22" s="18" t="s">
        <v>156</v>
      </c>
      <c r="G22" s="35">
        <f t="shared" si="10"/>
        <v>2748.38</v>
      </c>
      <c r="H22" s="35">
        <v>4</v>
      </c>
      <c r="I22" s="35">
        <v>0</v>
      </c>
      <c r="J22" s="35">
        <v>4</v>
      </c>
      <c r="K22" s="35">
        <v>2</v>
      </c>
      <c r="L22" s="35">
        <v>2</v>
      </c>
      <c r="M22" s="35">
        <v>0</v>
      </c>
      <c r="N22" s="35">
        <f t="shared" si="1"/>
        <v>50</v>
      </c>
      <c r="O22" s="23">
        <v>2748.38</v>
      </c>
      <c r="P22" s="23">
        <v>2748.38</v>
      </c>
      <c r="Q22" s="29">
        <f t="shared" si="2"/>
        <v>100</v>
      </c>
      <c r="R22" s="23">
        <v>2748.38</v>
      </c>
      <c r="S22" s="29">
        <f t="shared" si="3"/>
        <v>100</v>
      </c>
      <c r="T22" s="23">
        <f t="shared" si="4"/>
        <v>0</v>
      </c>
      <c r="U22" s="29">
        <f t="shared" si="5"/>
        <v>0</v>
      </c>
      <c r="V22" s="28">
        <v>0</v>
      </c>
      <c r="W22" s="28">
        <v>0</v>
      </c>
      <c r="X22" s="28">
        <v>0</v>
      </c>
      <c r="Y22" s="29">
        <f t="shared" si="6"/>
        <v>0</v>
      </c>
      <c r="Z22" s="29">
        <v>0</v>
      </c>
      <c r="AA22" s="29">
        <f t="shared" si="12"/>
        <v>0</v>
      </c>
      <c r="AB22" s="29">
        <f t="shared" si="7"/>
        <v>0</v>
      </c>
      <c r="AC22" s="29">
        <v>0</v>
      </c>
      <c r="AD22" s="29">
        <f t="shared" si="11"/>
        <v>0</v>
      </c>
      <c r="AE22" s="29">
        <f t="shared" si="8"/>
        <v>0</v>
      </c>
      <c r="AF22" s="29">
        <f t="shared" si="9"/>
        <v>0</v>
      </c>
    </row>
    <row r="23" spans="1:32" ht="22.5" customHeight="1" x14ac:dyDescent="0.25">
      <c r="A23" s="18">
        <v>17</v>
      </c>
      <c r="B23" s="25" t="s">
        <v>244</v>
      </c>
      <c r="C23" s="25"/>
      <c r="D23" s="20" t="s">
        <v>43</v>
      </c>
      <c r="E23" s="18" t="s">
        <v>124</v>
      </c>
      <c r="F23" s="18" t="s">
        <v>158</v>
      </c>
      <c r="G23" s="35">
        <f t="shared" si="10"/>
        <v>2821.83</v>
      </c>
      <c r="H23" s="35">
        <v>10</v>
      </c>
      <c r="I23" s="35">
        <v>2</v>
      </c>
      <c r="J23" s="35">
        <v>8</v>
      </c>
      <c r="K23" s="35">
        <v>7</v>
      </c>
      <c r="L23" s="35">
        <v>7</v>
      </c>
      <c r="M23" s="35">
        <v>0</v>
      </c>
      <c r="N23" s="35">
        <f t="shared" si="1"/>
        <v>70</v>
      </c>
      <c r="O23" s="23">
        <v>2821.83</v>
      </c>
      <c r="P23" s="23">
        <v>2821.83</v>
      </c>
      <c r="Q23" s="29">
        <f t="shared" si="2"/>
        <v>100</v>
      </c>
      <c r="R23" s="23">
        <v>2821.83</v>
      </c>
      <c r="S23" s="29">
        <f t="shared" si="3"/>
        <v>100</v>
      </c>
      <c r="T23" s="23">
        <f t="shared" si="4"/>
        <v>0</v>
      </c>
      <c r="U23" s="29">
        <f t="shared" si="5"/>
        <v>0</v>
      </c>
      <c r="V23" s="28">
        <v>0</v>
      </c>
      <c r="W23" s="28">
        <v>0</v>
      </c>
      <c r="X23" s="28">
        <v>0</v>
      </c>
      <c r="Y23" s="29">
        <f t="shared" si="6"/>
        <v>0</v>
      </c>
      <c r="Z23" s="29">
        <v>2085.7399999999998</v>
      </c>
      <c r="AA23" s="29">
        <f t="shared" si="12"/>
        <v>2085.7399999999998</v>
      </c>
      <c r="AB23" s="29">
        <f t="shared" si="7"/>
        <v>100</v>
      </c>
      <c r="AC23" s="29">
        <v>2085.7399999999998</v>
      </c>
      <c r="AD23" s="29">
        <f t="shared" si="11"/>
        <v>100</v>
      </c>
      <c r="AE23" s="29">
        <f t="shared" si="8"/>
        <v>0</v>
      </c>
      <c r="AF23" s="29">
        <f t="shared" si="9"/>
        <v>0</v>
      </c>
    </row>
    <row r="24" spans="1:32" ht="22.5" customHeight="1" x14ac:dyDescent="0.25">
      <c r="A24" s="18">
        <v>18</v>
      </c>
      <c r="B24" s="25" t="s">
        <v>244</v>
      </c>
      <c r="C24" s="25"/>
      <c r="D24" s="20" t="s">
        <v>44</v>
      </c>
      <c r="E24" s="18" t="s">
        <v>124</v>
      </c>
      <c r="F24" s="18" t="s">
        <v>159</v>
      </c>
      <c r="G24" s="35">
        <f t="shared" si="10"/>
        <v>4470.47</v>
      </c>
      <c r="H24" s="35">
        <v>8</v>
      </c>
      <c r="I24" s="35">
        <v>2</v>
      </c>
      <c r="J24" s="35">
        <v>6</v>
      </c>
      <c r="K24" s="35">
        <v>5</v>
      </c>
      <c r="L24" s="35">
        <v>5</v>
      </c>
      <c r="M24" s="35">
        <v>0</v>
      </c>
      <c r="N24" s="35">
        <f t="shared" si="1"/>
        <v>62.5</v>
      </c>
      <c r="O24" s="23">
        <v>4470.47</v>
      </c>
      <c r="P24" s="23">
        <v>4470.47</v>
      </c>
      <c r="Q24" s="29">
        <f t="shared" si="2"/>
        <v>100</v>
      </c>
      <c r="R24" s="23">
        <v>4470.47</v>
      </c>
      <c r="S24" s="29">
        <f t="shared" si="3"/>
        <v>100</v>
      </c>
      <c r="T24" s="23">
        <f t="shared" si="4"/>
        <v>0</v>
      </c>
      <c r="U24" s="29">
        <f t="shared" si="5"/>
        <v>0</v>
      </c>
      <c r="V24" s="28">
        <v>0</v>
      </c>
      <c r="W24" s="28">
        <v>0</v>
      </c>
      <c r="X24" s="28">
        <v>0</v>
      </c>
      <c r="Y24" s="29">
        <f t="shared" si="6"/>
        <v>0</v>
      </c>
      <c r="Z24" s="29">
        <v>1642.49</v>
      </c>
      <c r="AA24" s="29">
        <f t="shared" si="12"/>
        <v>1642.49</v>
      </c>
      <c r="AB24" s="29">
        <f t="shared" si="7"/>
        <v>100</v>
      </c>
      <c r="AC24" s="29">
        <v>1642.49</v>
      </c>
      <c r="AD24" s="29">
        <f t="shared" si="11"/>
        <v>100</v>
      </c>
      <c r="AE24" s="29">
        <f t="shared" si="8"/>
        <v>0</v>
      </c>
      <c r="AF24" s="29">
        <f t="shared" si="9"/>
        <v>0</v>
      </c>
    </row>
    <row r="25" spans="1:32" ht="22.5" customHeight="1" x14ac:dyDescent="0.25">
      <c r="A25" s="18">
        <v>19</v>
      </c>
      <c r="B25" s="25" t="s">
        <v>244</v>
      </c>
      <c r="C25" s="25"/>
      <c r="D25" s="20" t="s">
        <v>45</v>
      </c>
      <c r="E25" s="18" t="s">
        <v>124</v>
      </c>
      <c r="F25" s="18" t="s">
        <v>160</v>
      </c>
      <c r="G25" s="35">
        <f t="shared" si="10"/>
        <v>7927.77</v>
      </c>
      <c r="H25" s="35">
        <v>9</v>
      </c>
      <c r="I25" s="35">
        <v>2</v>
      </c>
      <c r="J25" s="35">
        <v>7</v>
      </c>
      <c r="K25" s="35">
        <v>8</v>
      </c>
      <c r="L25" s="35">
        <v>8</v>
      </c>
      <c r="M25" s="35">
        <v>0</v>
      </c>
      <c r="N25" s="35">
        <f t="shared" si="1"/>
        <v>88.888888888888886</v>
      </c>
      <c r="O25" s="23">
        <v>7927.77</v>
      </c>
      <c r="P25" s="23">
        <v>7927.77</v>
      </c>
      <c r="Q25" s="29">
        <f t="shared" si="2"/>
        <v>100</v>
      </c>
      <c r="R25" s="23">
        <v>6572.83</v>
      </c>
      <c r="S25" s="29">
        <f t="shared" si="3"/>
        <v>82.908939083752415</v>
      </c>
      <c r="T25" s="23">
        <f t="shared" si="4"/>
        <v>1354.9400000000005</v>
      </c>
      <c r="U25" s="29">
        <f t="shared" si="5"/>
        <v>17.091060916247574</v>
      </c>
      <c r="V25" s="28">
        <v>0</v>
      </c>
      <c r="W25" s="28">
        <v>0</v>
      </c>
      <c r="X25" s="28">
        <v>0</v>
      </c>
      <c r="Y25" s="29">
        <f t="shared" si="6"/>
        <v>0</v>
      </c>
      <c r="Z25" s="29">
        <v>0</v>
      </c>
      <c r="AA25" s="29">
        <f t="shared" si="12"/>
        <v>1354.9400000000005</v>
      </c>
      <c r="AB25" s="29">
        <f t="shared" si="7"/>
        <v>100</v>
      </c>
      <c r="AC25" s="29">
        <v>624.14</v>
      </c>
      <c r="AD25" s="29">
        <f t="shared" si="11"/>
        <v>46.064032355676247</v>
      </c>
      <c r="AE25" s="29">
        <f t="shared" si="8"/>
        <v>730.80000000000052</v>
      </c>
      <c r="AF25" s="29">
        <f t="shared" si="9"/>
        <v>53.935967644323753</v>
      </c>
    </row>
    <row r="26" spans="1:32" ht="22.5" customHeight="1" x14ac:dyDescent="0.25">
      <c r="A26" s="18">
        <v>20</v>
      </c>
      <c r="B26" s="25" t="s">
        <v>244</v>
      </c>
      <c r="C26" s="25"/>
      <c r="D26" s="20" t="s">
        <v>46</v>
      </c>
      <c r="E26" s="18" t="s">
        <v>128</v>
      </c>
      <c r="F26" s="18" t="s">
        <v>161</v>
      </c>
      <c r="G26" s="35">
        <f t="shared" si="10"/>
        <v>21296.61</v>
      </c>
      <c r="H26" s="35">
        <v>17</v>
      </c>
      <c r="I26" s="35">
        <v>0</v>
      </c>
      <c r="J26" s="35">
        <v>17</v>
      </c>
      <c r="K26" s="35">
        <v>15</v>
      </c>
      <c r="L26" s="35">
        <v>15</v>
      </c>
      <c r="M26" s="35">
        <v>0</v>
      </c>
      <c r="N26" s="35">
        <f t="shared" si="1"/>
        <v>88.235294117647058</v>
      </c>
      <c r="O26" s="23">
        <v>21296.61</v>
      </c>
      <c r="P26" s="23">
        <v>21296.61</v>
      </c>
      <c r="Q26" s="29">
        <f t="shared" si="2"/>
        <v>100</v>
      </c>
      <c r="R26" s="23">
        <v>17319.839999999997</v>
      </c>
      <c r="S26" s="29">
        <f t="shared" si="3"/>
        <v>81.326746369492582</v>
      </c>
      <c r="T26" s="23">
        <f t="shared" si="4"/>
        <v>3976.7700000000041</v>
      </c>
      <c r="U26" s="29">
        <f t="shared" si="5"/>
        <v>18.673253630507407</v>
      </c>
      <c r="V26" s="28">
        <v>0</v>
      </c>
      <c r="W26" s="28">
        <v>0</v>
      </c>
      <c r="X26" s="28">
        <v>0</v>
      </c>
      <c r="Y26" s="29">
        <f t="shared" si="6"/>
        <v>0</v>
      </c>
      <c r="Z26" s="29">
        <v>5410.48</v>
      </c>
      <c r="AA26" s="29">
        <f t="shared" si="12"/>
        <v>9387.2500000000036</v>
      </c>
      <c r="AB26" s="29">
        <f t="shared" si="7"/>
        <v>100</v>
      </c>
      <c r="AC26" s="29">
        <v>7232.85</v>
      </c>
      <c r="AD26" s="29">
        <f t="shared" si="11"/>
        <v>77.049721696982587</v>
      </c>
      <c r="AE26" s="29">
        <f t="shared" si="8"/>
        <v>2154.4000000000033</v>
      </c>
      <c r="AF26" s="29">
        <f t="shared" si="9"/>
        <v>22.950278303017416</v>
      </c>
    </row>
    <row r="27" spans="1:32" ht="22.5" customHeight="1" x14ac:dyDescent="0.25">
      <c r="A27" s="18">
        <v>21</v>
      </c>
      <c r="B27" s="25" t="s">
        <v>244</v>
      </c>
      <c r="C27" s="25"/>
      <c r="D27" s="20" t="s">
        <v>47</v>
      </c>
      <c r="E27" s="18" t="s">
        <v>124</v>
      </c>
      <c r="F27" s="18" t="s">
        <v>162</v>
      </c>
      <c r="G27" s="35">
        <f t="shared" si="10"/>
        <v>13793.66</v>
      </c>
      <c r="H27" s="35">
        <v>9</v>
      </c>
      <c r="I27" s="35">
        <v>2</v>
      </c>
      <c r="J27" s="35">
        <v>7</v>
      </c>
      <c r="K27" s="35">
        <v>9</v>
      </c>
      <c r="L27" s="35">
        <v>9</v>
      </c>
      <c r="M27" s="35">
        <v>0</v>
      </c>
      <c r="N27" s="35">
        <f t="shared" si="1"/>
        <v>100</v>
      </c>
      <c r="O27" s="23">
        <v>13793.66</v>
      </c>
      <c r="P27" s="23">
        <v>13793.66</v>
      </c>
      <c r="Q27" s="29">
        <f t="shared" si="2"/>
        <v>100</v>
      </c>
      <c r="R27" s="23">
        <v>13793.66</v>
      </c>
      <c r="S27" s="29">
        <f t="shared" si="3"/>
        <v>100</v>
      </c>
      <c r="T27" s="23">
        <f t="shared" si="4"/>
        <v>0</v>
      </c>
      <c r="U27" s="29">
        <f t="shared" si="5"/>
        <v>0</v>
      </c>
      <c r="V27" s="28">
        <v>0</v>
      </c>
      <c r="W27" s="28">
        <v>0</v>
      </c>
      <c r="X27" s="28">
        <v>0</v>
      </c>
      <c r="Y27" s="29">
        <f t="shared" si="6"/>
        <v>0</v>
      </c>
      <c r="Z27" s="29">
        <v>0</v>
      </c>
      <c r="AA27" s="29">
        <f t="shared" si="12"/>
        <v>0</v>
      </c>
      <c r="AB27" s="29">
        <f t="shared" si="7"/>
        <v>0</v>
      </c>
      <c r="AC27" s="29">
        <v>0</v>
      </c>
      <c r="AD27" s="29">
        <f t="shared" si="11"/>
        <v>0</v>
      </c>
      <c r="AE27" s="29">
        <f t="shared" si="8"/>
        <v>0</v>
      </c>
      <c r="AF27" s="29">
        <f t="shared" si="9"/>
        <v>0</v>
      </c>
    </row>
    <row r="28" spans="1:32" ht="22.5" customHeight="1" x14ac:dyDescent="0.25">
      <c r="A28" s="18">
        <v>22</v>
      </c>
      <c r="B28" s="25" t="s">
        <v>244</v>
      </c>
      <c r="C28" s="25"/>
      <c r="D28" s="20" t="s">
        <v>48</v>
      </c>
      <c r="E28" s="18" t="s">
        <v>129</v>
      </c>
      <c r="F28" s="18" t="s">
        <v>163</v>
      </c>
      <c r="G28" s="35">
        <f t="shared" si="10"/>
        <v>18139.88</v>
      </c>
      <c r="H28" s="35">
        <v>21</v>
      </c>
      <c r="I28" s="35">
        <v>3</v>
      </c>
      <c r="J28" s="35">
        <v>18</v>
      </c>
      <c r="K28" s="35">
        <v>20</v>
      </c>
      <c r="L28" s="35">
        <v>20</v>
      </c>
      <c r="M28" s="35">
        <v>0</v>
      </c>
      <c r="N28" s="35">
        <f t="shared" si="1"/>
        <v>95.238095238095227</v>
      </c>
      <c r="O28" s="23">
        <v>18139.88</v>
      </c>
      <c r="P28" s="23">
        <v>18139.88</v>
      </c>
      <c r="Q28" s="29">
        <f t="shared" si="2"/>
        <v>100</v>
      </c>
      <c r="R28" s="23">
        <v>16884.419999999998</v>
      </c>
      <c r="S28" s="29">
        <f t="shared" si="3"/>
        <v>93.079006035321058</v>
      </c>
      <c r="T28" s="23">
        <f t="shared" si="4"/>
        <v>1255.4600000000028</v>
      </c>
      <c r="U28" s="29">
        <f t="shared" si="5"/>
        <v>6.920993964678944</v>
      </c>
      <c r="V28" s="28">
        <v>0</v>
      </c>
      <c r="W28" s="28">
        <v>0</v>
      </c>
      <c r="X28" s="28">
        <v>0</v>
      </c>
      <c r="Y28" s="29">
        <f t="shared" si="6"/>
        <v>0</v>
      </c>
      <c r="Z28" s="29">
        <v>0</v>
      </c>
      <c r="AA28" s="29">
        <f t="shared" si="12"/>
        <v>1255.4600000000028</v>
      </c>
      <c r="AB28" s="29">
        <f t="shared" si="7"/>
        <v>100</v>
      </c>
      <c r="AC28" s="29">
        <v>1255.46</v>
      </c>
      <c r="AD28" s="29">
        <f t="shared" si="11"/>
        <v>99.999999999999773</v>
      </c>
      <c r="AE28" s="29">
        <f t="shared" si="8"/>
        <v>2.7284841053187847E-12</v>
      </c>
      <c r="AF28" s="29">
        <f t="shared" si="9"/>
        <v>2.1732943346014836E-13</v>
      </c>
    </row>
    <row r="29" spans="1:32" ht="22.5" customHeight="1" x14ac:dyDescent="0.25">
      <c r="A29" s="18">
        <v>23</v>
      </c>
      <c r="B29" s="25" t="s">
        <v>244</v>
      </c>
      <c r="C29" s="25"/>
      <c r="D29" s="20" t="s">
        <v>49</v>
      </c>
      <c r="E29" s="18" t="s">
        <v>120</v>
      </c>
      <c r="F29" s="18" t="s">
        <v>164</v>
      </c>
      <c r="G29" s="35">
        <f t="shared" si="10"/>
        <v>12730.749999999998</v>
      </c>
      <c r="H29" s="35">
        <v>11</v>
      </c>
      <c r="I29" s="35">
        <v>6</v>
      </c>
      <c r="J29" s="35">
        <v>5</v>
      </c>
      <c r="K29" s="35">
        <v>11</v>
      </c>
      <c r="L29" s="35">
        <v>11</v>
      </c>
      <c r="M29" s="35">
        <v>0</v>
      </c>
      <c r="N29" s="35">
        <f t="shared" si="1"/>
        <v>100</v>
      </c>
      <c r="O29" s="23">
        <v>12730.749999999998</v>
      </c>
      <c r="P29" s="23">
        <v>12730.749999999998</v>
      </c>
      <c r="Q29" s="29">
        <f t="shared" si="2"/>
        <v>100</v>
      </c>
      <c r="R29" s="23">
        <v>9620.1899999999987</v>
      </c>
      <c r="S29" s="29">
        <f t="shared" si="3"/>
        <v>75.566561278793472</v>
      </c>
      <c r="T29" s="23">
        <f t="shared" si="4"/>
        <v>3110.5599999999995</v>
      </c>
      <c r="U29" s="29">
        <f t="shared" si="5"/>
        <v>24.433438721206528</v>
      </c>
      <c r="V29" s="28">
        <v>0</v>
      </c>
      <c r="W29" s="28">
        <v>0</v>
      </c>
      <c r="X29" s="28">
        <v>0</v>
      </c>
      <c r="Y29" s="29">
        <f t="shared" si="6"/>
        <v>0</v>
      </c>
      <c r="Z29" s="29">
        <v>749.05</v>
      </c>
      <c r="AA29" s="29">
        <f t="shared" si="12"/>
        <v>3859.6099999999997</v>
      </c>
      <c r="AB29" s="29">
        <f t="shared" si="7"/>
        <v>100</v>
      </c>
      <c r="AC29" s="29">
        <v>2349.31</v>
      </c>
      <c r="AD29" s="29">
        <f t="shared" si="11"/>
        <v>60.869103355002196</v>
      </c>
      <c r="AE29" s="29">
        <f t="shared" si="8"/>
        <v>1510.2999999999997</v>
      </c>
      <c r="AF29" s="29">
        <f t="shared" si="9"/>
        <v>39.130896644997812</v>
      </c>
    </row>
    <row r="30" spans="1:32" ht="22.5" customHeight="1" x14ac:dyDescent="0.25">
      <c r="A30" s="18">
        <v>24</v>
      </c>
      <c r="B30" s="25" t="s">
        <v>244</v>
      </c>
      <c r="C30" s="25"/>
      <c r="D30" s="20" t="s">
        <v>50</v>
      </c>
      <c r="E30" s="18" t="s">
        <v>122</v>
      </c>
      <c r="F30" s="18" t="s">
        <v>165</v>
      </c>
      <c r="G30" s="35">
        <f t="shared" si="10"/>
        <v>12457.580000000002</v>
      </c>
      <c r="H30" s="35">
        <v>11</v>
      </c>
      <c r="I30" s="35">
        <v>2</v>
      </c>
      <c r="J30" s="35">
        <v>8</v>
      </c>
      <c r="K30" s="35">
        <v>10</v>
      </c>
      <c r="L30" s="35">
        <v>10</v>
      </c>
      <c r="M30" s="35">
        <v>0</v>
      </c>
      <c r="N30" s="35">
        <f t="shared" si="1"/>
        <v>90.909090909090907</v>
      </c>
      <c r="O30" s="23">
        <v>12457.580000000002</v>
      </c>
      <c r="P30" s="23">
        <v>12457.580000000002</v>
      </c>
      <c r="Q30" s="29">
        <f t="shared" si="2"/>
        <v>100</v>
      </c>
      <c r="R30" s="23">
        <v>12457.580000000002</v>
      </c>
      <c r="S30" s="29">
        <f t="shared" si="3"/>
        <v>100</v>
      </c>
      <c r="T30" s="23">
        <f t="shared" si="4"/>
        <v>0</v>
      </c>
      <c r="U30" s="29">
        <f t="shared" si="5"/>
        <v>0</v>
      </c>
      <c r="V30" s="28">
        <v>0</v>
      </c>
      <c r="W30" s="28">
        <v>0</v>
      </c>
      <c r="X30" s="28">
        <v>0</v>
      </c>
      <c r="Y30" s="29">
        <f t="shared" si="6"/>
        <v>0</v>
      </c>
      <c r="Z30" s="29">
        <v>0</v>
      </c>
      <c r="AA30" s="29">
        <f t="shared" si="12"/>
        <v>0</v>
      </c>
      <c r="AB30" s="29">
        <f t="shared" si="7"/>
        <v>0</v>
      </c>
      <c r="AC30" s="29">
        <v>0</v>
      </c>
      <c r="AD30" s="29">
        <f t="shared" si="11"/>
        <v>0</v>
      </c>
      <c r="AE30" s="29">
        <f t="shared" si="8"/>
        <v>0</v>
      </c>
      <c r="AF30" s="29">
        <f t="shared" si="9"/>
        <v>0</v>
      </c>
    </row>
    <row r="31" spans="1:32" ht="22.5" customHeight="1" x14ac:dyDescent="0.25">
      <c r="A31" s="18">
        <v>25</v>
      </c>
      <c r="B31" s="25" t="s">
        <v>244</v>
      </c>
      <c r="C31" s="25"/>
      <c r="D31" s="20" t="s">
        <v>51</v>
      </c>
      <c r="E31" s="18" t="s">
        <v>125</v>
      </c>
      <c r="F31" s="18" t="s">
        <v>166</v>
      </c>
      <c r="G31" s="35">
        <f t="shared" si="10"/>
        <v>0</v>
      </c>
      <c r="H31" s="35">
        <v>3</v>
      </c>
      <c r="I31" s="35">
        <v>0</v>
      </c>
      <c r="J31" s="35">
        <v>3</v>
      </c>
      <c r="K31" s="35">
        <v>0</v>
      </c>
      <c r="L31" s="35">
        <v>0</v>
      </c>
      <c r="M31" s="35">
        <v>0</v>
      </c>
      <c r="N31" s="35">
        <f t="shared" si="1"/>
        <v>0</v>
      </c>
      <c r="O31" s="23">
        <v>0</v>
      </c>
      <c r="P31" s="23">
        <v>0</v>
      </c>
      <c r="Q31" s="29">
        <f t="shared" si="2"/>
        <v>0</v>
      </c>
      <c r="R31" s="23">
        <v>0</v>
      </c>
      <c r="S31" s="29">
        <f t="shared" si="3"/>
        <v>0</v>
      </c>
      <c r="T31" s="23">
        <f t="shared" si="4"/>
        <v>0</v>
      </c>
      <c r="U31" s="29">
        <f t="shared" si="5"/>
        <v>0</v>
      </c>
      <c r="V31" s="28">
        <v>0</v>
      </c>
      <c r="W31" s="28">
        <v>0</v>
      </c>
      <c r="X31" s="28">
        <v>0</v>
      </c>
      <c r="Y31" s="29">
        <f t="shared" si="6"/>
        <v>0</v>
      </c>
      <c r="Z31" s="29">
        <v>607.95000000000005</v>
      </c>
      <c r="AA31" s="29">
        <f t="shared" si="12"/>
        <v>607.95000000000005</v>
      </c>
      <c r="AB31" s="29">
        <f t="shared" si="7"/>
        <v>100</v>
      </c>
      <c r="AC31" s="29">
        <v>0</v>
      </c>
      <c r="AD31" s="29">
        <f t="shared" si="11"/>
        <v>0</v>
      </c>
      <c r="AE31" s="29">
        <f t="shared" si="8"/>
        <v>607.95000000000005</v>
      </c>
      <c r="AF31" s="29">
        <f t="shared" si="9"/>
        <v>100</v>
      </c>
    </row>
    <row r="32" spans="1:32" ht="22.5" customHeight="1" x14ac:dyDescent="0.25">
      <c r="A32" s="18">
        <v>26</v>
      </c>
      <c r="B32" s="25" t="s">
        <v>244</v>
      </c>
      <c r="C32" s="25"/>
      <c r="D32" s="20" t="s">
        <v>52</v>
      </c>
      <c r="E32" s="18" t="s">
        <v>124</v>
      </c>
      <c r="F32" s="18" t="s">
        <v>167</v>
      </c>
      <c r="G32" s="35">
        <f t="shared" si="10"/>
        <v>2981.6600000000003</v>
      </c>
      <c r="H32" s="35">
        <v>8</v>
      </c>
      <c r="I32" s="35">
        <v>1</v>
      </c>
      <c r="J32" s="35">
        <v>6</v>
      </c>
      <c r="K32" s="35">
        <v>4</v>
      </c>
      <c r="L32" s="35">
        <v>4</v>
      </c>
      <c r="M32" s="35">
        <v>0</v>
      </c>
      <c r="N32" s="35">
        <f t="shared" si="1"/>
        <v>50</v>
      </c>
      <c r="O32" s="23">
        <v>2981.6600000000003</v>
      </c>
      <c r="P32" s="23">
        <v>2981.6600000000003</v>
      </c>
      <c r="Q32" s="29">
        <f t="shared" si="2"/>
        <v>100</v>
      </c>
      <c r="R32" s="23">
        <v>2981.6600000000003</v>
      </c>
      <c r="S32" s="29">
        <f t="shared" si="3"/>
        <v>100</v>
      </c>
      <c r="T32" s="23">
        <f t="shared" si="4"/>
        <v>0</v>
      </c>
      <c r="U32" s="29">
        <f t="shared" si="5"/>
        <v>0</v>
      </c>
      <c r="V32" s="28">
        <v>0</v>
      </c>
      <c r="W32" s="28">
        <v>0</v>
      </c>
      <c r="X32" s="28">
        <v>0</v>
      </c>
      <c r="Y32" s="29">
        <f t="shared" si="6"/>
        <v>0</v>
      </c>
      <c r="Z32" s="29">
        <v>0</v>
      </c>
      <c r="AA32" s="29">
        <f t="shared" si="12"/>
        <v>0</v>
      </c>
      <c r="AB32" s="29">
        <f t="shared" si="7"/>
        <v>0</v>
      </c>
      <c r="AC32" s="29">
        <v>0</v>
      </c>
      <c r="AD32" s="29">
        <f t="shared" si="11"/>
        <v>0</v>
      </c>
      <c r="AE32" s="29">
        <f t="shared" si="8"/>
        <v>0</v>
      </c>
      <c r="AF32" s="29">
        <f t="shared" si="9"/>
        <v>0</v>
      </c>
    </row>
    <row r="33" spans="1:32" ht="22.5" customHeight="1" x14ac:dyDescent="0.25">
      <c r="A33" s="18">
        <v>27</v>
      </c>
      <c r="B33" s="25" t="s">
        <v>244</v>
      </c>
      <c r="C33" s="25"/>
      <c r="D33" s="20" t="s">
        <v>53</v>
      </c>
      <c r="E33" s="18" t="s">
        <v>130</v>
      </c>
      <c r="F33" s="18" t="s">
        <v>168</v>
      </c>
      <c r="G33" s="35">
        <f t="shared" si="10"/>
        <v>7486.82</v>
      </c>
      <c r="H33" s="35">
        <v>11</v>
      </c>
      <c r="I33" s="35">
        <v>1</v>
      </c>
      <c r="J33" s="35">
        <v>10</v>
      </c>
      <c r="K33" s="35">
        <v>7</v>
      </c>
      <c r="L33" s="35">
        <v>7</v>
      </c>
      <c r="M33" s="35">
        <v>0</v>
      </c>
      <c r="N33" s="35">
        <f t="shared" si="1"/>
        <v>63.636363636363633</v>
      </c>
      <c r="O33" s="23">
        <v>7486.82</v>
      </c>
      <c r="P33" s="23">
        <v>7486.82</v>
      </c>
      <c r="Q33" s="29">
        <f t="shared" si="2"/>
        <v>100</v>
      </c>
      <c r="R33" s="23">
        <v>7486.82</v>
      </c>
      <c r="S33" s="29">
        <f t="shared" si="3"/>
        <v>100</v>
      </c>
      <c r="T33" s="23">
        <f t="shared" si="4"/>
        <v>0</v>
      </c>
      <c r="U33" s="29">
        <f t="shared" si="5"/>
        <v>0</v>
      </c>
      <c r="V33" s="28">
        <v>0</v>
      </c>
      <c r="W33" s="28">
        <v>0</v>
      </c>
      <c r="X33" s="28">
        <v>0</v>
      </c>
      <c r="Y33" s="29">
        <f t="shared" si="6"/>
        <v>0</v>
      </c>
      <c r="Z33" s="29">
        <v>0</v>
      </c>
      <c r="AA33" s="29">
        <f t="shared" si="12"/>
        <v>0</v>
      </c>
      <c r="AB33" s="29">
        <f t="shared" si="7"/>
        <v>0</v>
      </c>
      <c r="AC33" s="29">
        <v>0</v>
      </c>
      <c r="AD33" s="29">
        <f t="shared" si="11"/>
        <v>0</v>
      </c>
      <c r="AE33" s="29">
        <f t="shared" si="8"/>
        <v>0</v>
      </c>
      <c r="AF33" s="29">
        <f t="shared" si="9"/>
        <v>0</v>
      </c>
    </row>
    <row r="34" spans="1:32" ht="22.5" customHeight="1" x14ac:dyDescent="0.25">
      <c r="A34" s="18">
        <v>28</v>
      </c>
      <c r="B34" s="25" t="s">
        <v>244</v>
      </c>
      <c r="C34" s="25"/>
      <c r="D34" s="20" t="s">
        <v>54</v>
      </c>
      <c r="E34" s="18" t="s">
        <v>128</v>
      </c>
      <c r="F34" s="18" t="s">
        <v>169</v>
      </c>
      <c r="G34" s="35">
        <f t="shared" si="10"/>
        <v>25268.97</v>
      </c>
      <c r="H34" s="35">
        <v>15</v>
      </c>
      <c r="I34" s="35">
        <v>3</v>
      </c>
      <c r="J34" s="35">
        <v>12</v>
      </c>
      <c r="K34" s="35">
        <v>13</v>
      </c>
      <c r="L34" s="35">
        <v>15</v>
      </c>
      <c r="M34" s="35">
        <v>0</v>
      </c>
      <c r="N34" s="35">
        <f t="shared" si="1"/>
        <v>86.666666666666671</v>
      </c>
      <c r="O34" s="23">
        <v>25268.97</v>
      </c>
      <c r="P34" s="23">
        <v>25268.969999999998</v>
      </c>
      <c r="Q34" s="29">
        <f t="shared" si="2"/>
        <v>99.999999999999986</v>
      </c>
      <c r="R34" s="23">
        <v>25268.97</v>
      </c>
      <c r="S34" s="29">
        <f t="shared" si="3"/>
        <v>100.00000000000003</v>
      </c>
      <c r="T34" s="23">
        <f t="shared" si="4"/>
        <v>0</v>
      </c>
      <c r="U34" s="29">
        <f t="shared" si="5"/>
        <v>0</v>
      </c>
      <c r="V34" s="28">
        <v>0</v>
      </c>
      <c r="W34" s="28">
        <v>0</v>
      </c>
      <c r="X34" s="28">
        <v>0</v>
      </c>
      <c r="Y34" s="29">
        <f t="shared" si="6"/>
        <v>0</v>
      </c>
      <c r="Z34" s="29">
        <v>2013.6599999999999</v>
      </c>
      <c r="AA34" s="29">
        <f t="shared" si="12"/>
        <v>2013.6599999999999</v>
      </c>
      <c r="AB34" s="29">
        <f t="shared" si="7"/>
        <v>100</v>
      </c>
      <c r="AC34" s="29">
        <v>0</v>
      </c>
      <c r="AD34" s="29">
        <f t="shared" si="11"/>
        <v>0</v>
      </c>
      <c r="AE34" s="29">
        <f t="shared" si="8"/>
        <v>2013.6599999999999</v>
      </c>
      <c r="AF34" s="29">
        <f t="shared" si="9"/>
        <v>100</v>
      </c>
    </row>
    <row r="35" spans="1:32" ht="22.5" customHeight="1" x14ac:dyDescent="0.25">
      <c r="A35" s="18">
        <v>29</v>
      </c>
      <c r="B35" s="25" t="s">
        <v>244</v>
      </c>
      <c r="C35" s="25"/>
      <c r="D35" s="20" t="s">
        <v>55</v>
      </c>
      <c r="E35" s="18" t="s">
        <v>127</v>
      </c>
      <c r="F35" s="18" t="s">
        <v>170</v>
      </c>
      <c r="G35" s="35">
        <f t="shared" si="10"/>
        <v>13844.35</v>
      </c>
      <c r="H35" s="35">
        <v>12</v>
      </c>
      <c r="I35" s="35">
        <v>1</v>
      </c>
      <c r="J35" s="35">
        <v>11</v>
      </c>
      <c r="K35" s="35">
        <v>9</v>
      </c>
      <c r="L35" s="35">
        <v>9</v>
      </c>
      <c r="M35" s="35">
        <v>0</v>
      </c>
      <c r="N35" s="35">
        <f t="shared" si="1"/>
        <v>75</v>
      </c>
      <c r="O35" s="23">
        <v>13844.35</v>
      </c>
      <c r="P35" s="23">
        <v>13844.35</v>
      </c>
      <c r="Q35" s="29">
        <f t="shared" si="2"/>
        <v>100</v>
      </c>
      <c r="R35" s="23">
        <v>13844.35</v>
      </c>
      <c r="S35" s="29">
        <f t="shared" si="3"/>
        <v>100</v>
      </c>
      <c r="T35" s="23">
        <f t="shared" si="4"/>
        <v>0</v>
      </c>
      <c r="U35" s="29">
        <f t="shared" si="5"/>
        <v>0</v>
      </c>
      <c r="V35" s="28">
        <v>0</v>
      </c>
      <c r="W35" s="28">
        <v>0</v>
      </c>
      <c r="X35" s="28">
        <v>0</v>
      </c>
      <c r="Y35" s="29">
        <f t="shared" si="6"/>
        <v>0</v>
      </c>
      <c r="Z35" s="29">
        <v>0</v>
      </c>
      <c r="AA35" s="29">
        <f t="shared" si="12"/>
        <v>0</v>
      </c>
      <c r="AB35" s="29">
        <f t="shared" si="7"/>
        <v>0</v>
      </c>
      <c r="AC35" s="29">
        <v>0</v>
      </c>
      <c r="AD35" s="29">
        <f t="shared" si="11"/>
        <v>0</v>
      </c>
      <c r="AE35" s="29">
        <f t="shared" si="8"/>
        <v>0</v>
      </c>
      <c r="AF35" s="29">
        <f t="shared" si="9"/>
        <v>0</v>
      </c>
    </row>
    <row r="36" spans="1:32" ht="22.5" customHeight="1" x14ac:dyDescent="0.25">
      <c r="A36" s="18">
        <v>30</v>
      </c>
      <c r="B36" s="25" t="s">
        <v>244</v>
      </c>
      <c r="C36" s="25"/>
      <c r="D36" s="20" t="s">
        <v>56</v>
      </c>
      <c r="E36" s="18" t="s">
        <v>131</v>
      </c>
      <c r="F36" s="18" t="s">
        <v>171</v>
      </c>
      <c r="G36" s="35">
        <f t="shared" si="10"/>
        <v>2492.34</v>
      </c>
      <c r="H36" s="35">
        <v>7</v>
      </c>
      <c r="I36" s="35">
        <v>3</v>
      </c>
      <c r="J36" s="35">
        <v>3</v>
      </c>
      <c r="K36" s="35">
        <v>0</v>
      </c>
      <c r="L36" s="35">
        <v>0</v>
      </c>
      <c r="M36" s="35">
        <v>0</v>
      </c>
      <c r="N36" s="35">
        <f t="shared" si="1"/>
        <v>0</v>
      </c>
      <c r="O36" s="23">
        <v>2492.34</v>
      </c>
      <c r="P36" s="23">
        <v>2492.34</v>
      </c>
      <c r="Q36" s="29">
        <f t="shared" si="2"/>
        <v>100</v>
      </c>
      <c r="R36" s="23">
        <v>2492.34</v>
      </c>
      <c r="S36" s="29">
        <f t="shared" si="3"/>
        <v>100</v>
      </c>
      <c r="T36" s="23">
        <f t="shared" si="4"/>
        <v>0</v>
      </c>
      <c r="U36" s="29">
        <f t="shared" si="5"/>
        <v>0</v>
      </c>
      <c r="V36" s="28">
        <v>0</v>
      </c>
      <c r="W36" s="28">
        <v>0</v>
      </c>
      <c r="X36" s="28">
        <v>0</v>
      </c>
      <c r="Y36" s="29">
        <f t="shared" si="6"/>
        <v>0</v>
      </c>
      <c r="Z36" s="29">
        <v>0</v>
      </c>
      <c r="AA36" s="29">
        <f t="shared" si="12"/>
        <v>0</v>
      </c>
      <c r="AB36" s="29">
        <f t="shared" si="7"/>
        <v>0</v>
      </c>
      <c r="AC36" s="29">
        <v>0</v>
      </c>
      <c r="AD36" s="29">
        <f t="shared" si="11"/>
        <v>0</v>
      </c>
      <c r="AE36" s="29">
        <f t="shared" si="8"/>
        <v>0</v>
      </c>
      <c r="AF36" s="29">
        <f t="shared" si="9"/>
        <v>0</v>
      </c>
    </row>
    <row r="37" spans="1:32" ht="22.5" customHeight="1" x14ac:dyDescent="0.25">
      <c r="A37" s="18">
        <v>31</v>
      </c>
      <c r="B37" s="25" t="s">
        <v>244</v>
      </c>
      <c r="C37" s="25"/>
      <c r="D37" s="21" t="s">
        <v>58</v>
      </c>
      <c r="E37" s="34" t="s">
        <v>124</v>
      </c>
      <c r="F37" s="34" t="s">
        <v>173</v>
      </c>
      <c r="G37" s="35">
        <f t="shared" si="10"/>
        <v>3019.75</v>
      </c>
      <c r="H37" s="35">
        <v>9</v>
      </c>
      <c r="I37" s="35">
        <v>3</v>
      </c>
      <c r="J37" s="35">
        <v>6</v>
      </c>
      <c r="K37" s="35">
        <v>5</v>
      </c>
      <c r="L37" s="35">
        <v>5</v>
      </c>
      <c r="M37" s="35">
        <v>0</v>
      </c>
      <c r="N37" s="35">
        <f t="shared" si="1"/>
        <v>55.555555555555557</v>
      </c>
      <c r="O37" s="23">
        <v>3019.75</v>
      </c>
      <c r="P37" s="23">
        <v>3019.75</v>
      </c>
      <c r="Q37" s="29">
        <f t="shared" si="2"/>
        <v>100</v>
      </c>
      <c r="R37" s="23">
        <v>3019.75</v>
      </c>
      <c r="S37" s="29">
        <f t="shared" si="3"/>
        <v>100</v>
      </c>
      <c r="T37" s="23">
        <f t="shared" si="4"/>
        <v>0</v>
      </c>
      <c r="U37" s="29">
        <f t="shared" si="5"/>
        <v>0</v>
      </c>
      <c r="V37" s="28">
        <v>0</v>
      </c>
      <c r="W37" s="28">
        <v>0</v>
      </c>
      <c r="X37" s="28">
        <v>0</v>
      </c>
      <c r="Y37" s="29">
        <f t="shared" si="6"/>
        <v>0</v>
      </c>
      <c r="Z37" s="29">
        <v>0</v>
      </c>
      <c r="AA37" s="29">
        <f t="shared" si="12"/>
        <v>0</v>
      </c>
      <c r="AB37" s="29">
        <f t="shared" si="7"/>
        <v>0</v>
      </c>
      <c r="AC37" s="29">
        <v>0</v>
      </c>
      <c r="AD37" s="29">
        <f t="shared" si="11"/>
        <v>0</v>
      </c>
      <c r="AE37" s="29">
        <f t="shared" si="8"/>
        <v>0</v>
      </c>
      <c r="AF37" s="29">
        <f t="shared" si="9"/>
        <v>0</v>
      </c>
    </row>
    <row r="38" spans="1:32" ht="22.5" customHeight="1" x14ac:dyDescent="0.25">
      <c r="A38" s="18">
        <v>32</v>
      </c>
      <c r="B38" s="25" t="s">
        <v>244</v>
      </c>
      <c r="C38" s="25"/>
      <c r="D38" s="20" t="s">
        <v>57</v>
      </c>
      <c r="E38" s="18" t="s">
        <v>124</v>
      </c>
      <c r="F38" s="18" t="s">
        <v>172</v>
      </c>
      <c r="G38" s="35">
        <f t="shared" si="10"/>
        <v>0</v>
      </c>
      <c r="H38" s="35">
        <v>2</v>
      </c>
      <c r="I38" s="35">
        <v>1</v>
      </c>
      <c r="J38" s="35">
        <v>1</v>
      </c>
      <c r="K38" s="35">
        <v>0</v>
      </c>
      <c r="L38" s="35">
        <v>0</v>
      </c>
      <c r="M38" s="35">
        <v>0</v>
      </c>
      <c r="N38" s="35">
        <f t="shared" si="1"/>
        <v>0</v>
      </c>
      <c r="O38" s="23">
        <v>0</v>
      </c>
      <c r="P38" s="23">
        <v>0</v>
      </c>
      <c r="Q38" s="29">
        <f t="shared" si="2"/>
        <v>0</v>
      </c>
      <c r="R38" s="23">
        <v>0</v>
      </c>
      <c r="S38" s="29">
        <f t="shared" si="3"/>
        <v>0</v>
      </c>
      <c r="T38" s="23">
        <f t="shared" si="4"/>
        <v>0</v>
      </c>
      <c r="U38" s="29">
        <f t="shared" si="5"/>
        <v>0</v>
      </c>
      <c r="V38" s="28">
        <v>0</v>
      </c>
      <c r="W38" s="28">
        <v>0</v>
      </c>
      <c r="X38" s="28">
        <v>0</v>
      </c>
      <c r="Y38" s="29">
        <f t="shared" si="6"/>
        <v>0</v>
      </c>
      <c r="Z38" s="29">
        <v>0</v>
      </c>
      <c r="AA38" s="29">
        <f t="shared" si="12"/>
        <v>0</v>
      </c>
      <c r="AB38" s="29">
        <f t="shared" si="7"/>
        <v>0</v>
      </c>
      <c r="AC38" s="29">
        <v>0</v>
      </c>
      <c r="AD38" s="29">
        <f t="shared" si="11"/>
        <v>0</v>
      </c>
      <c r="AE38" s="29">
        <f t="shared" si="8"/>
        <v>0</v>
      </c>
      <c r="AF38" s="29">
        <f t="shared" si="9"/>
        <v>0</v>
      </c>
    </row>
    <row r="39" spans="1:32" ht="22.5" customHeight="1" x14ac:dyDescent="0.25">
      <c r="A39" s="18">
        <v>33</v>
      </c>
      <c r="B39" s="25" t="s">
        <v>244</v>
      </c>
      <c r="C39" s="25"/>
      <c r="D39" s="20" t="s">
        <v>59</v>
      </c>
      <c r="E39" s="18" t="s">
        <v>127</v>
      </c>
      <c r="F39" s="18" t="s">
        <v>174</v>
      </c>
      <c r="G39" s="35">
        <f t="shared" si="10"/>
        <v>19435.18</v>
      </c>
      <c r="H39" s="35">
        <v>20</v>
      </c>
      <c r="I39" s="35">
        <v>2</v>
      </c>
      <c r="J39" s="35">
        <v>18</v>
      </c>
      <c r="K39" s="35">
        <v>17</v>
      </c>
      <c r="L39" s="35">
        <v>17</v>
      </c>
      <c r="M39" s="35">
        <v>0</v>
      </c>
      <c r="N39" s="35">
        <f t="shared" si="1"/>
        <v>85</v>
      </c>
      <c r="O39" s="23">
        <v>19435.18</v>
      </c>
      <c r="P39" s="23">
        <v>19435.18</v>
      </c>
      <c r="Q39" s="29">
        <f t="shared" si="2"/>
        <v>100</v>
      </c>
      <c r="R39" s="23">
        <v>17383.59</v>
      </c>
      <c r="S39" s="29">
        <f t="shared" si="3"/>
        <v>89.443936202288839</v>
      </c>
      <c r="T39" s="23">
        <f t="shared" si="4"/>
        <v>2051.59</v>
      </c>
      <c r="U39" s="29">
        <f t="shared" si="5"/>
        <v>10.556063797711161</v>
      </c>
      <c r="V39" s="28">
        <v>0</v>
      </c>
      <c r="W39" s="28">
        <v>0</v>
      </c>
      <c r="X39" s="28">
        <v>0</v>
      </c>
      <c r="Y39" s="29">
        <f t="shared" si="6"/>
        <v>0</v>
      </c>
      <c r="Z39" s="29">
        <v>4110.33</v>
      </c>
      <c r="AA39" s="29">
        <f t="shared" si="12"/>
        <v>6161.92</v>
      </c>
      <c r="AB39" s="29">
        <f t="shared" si="7"/>
        <v>100</v>
      </c>
      <c r="AC39" s="29">
        <v>2327.4700000000003</v>
      </c>
      <c r="AD39" s="29">
        <f t="shared" si="11"/>
        <v>37.771830857914416</v>
      </c>
      <c r="AE39" s="29">
        <f t="shared" si="8"/>
        <v>3834.45</v>
      </c>
      <c r="AF39" s="29">
        <f t="shared" si="9"/>
        <v>62.228169142085576</v>
      </c>
    </row>
    <row r="40" spans="1:32" ht="22.5" customHeight="1" x14ac:dyDescent="0.25">
      <c r="A40" s="18">
        <v>34</v>
      </c>
      <c r="B40" s="25" t="s">
        <v>244</v>
      </c>
      <c r="C40" s="25"/>
      <c r="D40" s="20" t="s">
        <v>60</v>
      </c>
      <c r="E40" s="18" t="s">
        <v>124</v>
      </c>
      <c r="F40" s="18" t="s">
        <v>175</v>
      </c>
      <c r="G40" s="35">
        <f t="shared" si="10"/>
        <v>15098.460000000001</v>
      </c>
      <c r="H40" s="35">
        <v>17</v>
      </c>
      <c r="I40" s="35">
        <v>6</v>
      </c>
      <c r="J40" s="35">
        <v>9</v>
      </c>
      <c r="K40" s="35">
        <v>17</v>
      </c>
      <c r="L40" s="35">
        <v>17</v>
      </c>
      <c r="M40" s="35">
        <v>0</v>
      </c>
      <c r="N40" s="35">
        <f t="shared" si="1"/>
        <v>100</v>
      </c>
      <c r="O40" s="23">
        <v>15098.460000000001</v>
      </c>
      <c r="P40" s="23">
        <v>15098.460000000001</v>
      </c>
      <c r="Q40" s="29">
        <f t="shared" si="2"/>
        <v>100</v>
      </c>
      <c r="R40" s="23">
        <v>14854.859999999999</v>
      </c>
      <c r="S40" s="29">
        <f t="shared" si="3"/>
        <v>98.386590420479962</v>
      </c>
      <c r="T40" s="23">
        <f t="shared" si="4"/>
        <v>243.60000000000218</v>
      </c>
      <c r="U40" s="29">
        <f t="shared" si="5"/>
        <v>1.6134095795200447</v>
      </c>
      <c r="V40" s="28">
        <v>0</v>
      </c>
      <c r="W40" s="28">
        <v>0</v>
      </c>
      <c r="X40" s="28">
        <v>0</v>
      </c>
      <c r="Y40" s="29">
        <f t="shared" si="6"/>
        <v>0</v>
      </c>
      <c r="Z40" s="29">
        <v>0</v>
      </c>
      <c r="AA40" s="29">
        <f t="shared" si="12"/>
        <v>243.60000000000218</v>
      </c>
      <c r="AB40" s="29">
        <f t="shared" si="7"/>
        <v>100</v>
      </c>
      <c r="AC40" s="29">
        <v>243.6</v>
      </c>
      <c r="AD40" s="29">
        <f t="shared" si="11"/>
        <v>99.999999999999105</v>
      </c>
      <c r="AE40" s="29">
        <f t="shared" si="8"/>
        <v>2.1884716261411086E-12</v>
      </c>
      <c r="AF40" s="29">
        <f t="shared" si="9"/>
        <v>8.9838736705299219E-13</v>
      </c>
    </row>
    <row r="41" spans="1:32" ht="22.5" customHeight="1" x14ac:dyDescent="0.25">
      <c r="A41" s="18">
        <v>35</v>
      </c>
      <c r="B41" s="25" t="s">
        <v>244</v>
      </c>
      <c r="C41" s="25"/>
      <c r="D41" s="20" t="s">
        <v>61</v>
      </c>
      <c r="E41" s="18" t="s">
        <v>124</v>
      </c>
      <c r="F41" s="18" t="s">
        <v>176</v>
      </c>
      <c r="G41" s="35">
        <f t="shared" si="10"/>
        <v>27168.720000000001</v>
      </c>
      <c r="H41" s="35">
        <v>26</v>
      </c>
      <c r="I41" s="35">
        <v>8</v>
      </c>
      <c r="J41" s="35">
        <v>15</v>
      </c>
      <c r="K41" s="35">
        <v>24</v>
      </c>
      <c r="L41" s="35">
        <v>24</v>
      </c>
      <c r="M41" s="35">
        <v>0</v>
      </c>
      <c r="N41" s="35">
        <f t="shared" si="1"/>
        <v>92.307692307692307</v>
      </c>
      <c r="O41" s="23">
        <v>27168.720000000001</v>
      </c>
      <c r="P41" s="23">
        <v>27168.720000000001</v>
      </c>
      <c r="Q41" s="29">
        <f t="shared" si="2"/>
        <v>100</v>
      </c>
      <c r="R41" s="23">
        <v>27168.720000000001</v>
      </c>
      <c r="S41" s="29">
        <f t="shared" si="3"/>
        <v>100</v>
      </c>
      <c r="T41" s="23">
        <f t="shared" si="4"/>
        <v>0</v>
      </c>
      <c r="U41" s="29">
        <f t="shared" si="5"/>
        <v>0</v>
      </c>
      <c r="V41" s="28">
        <v>0</v>
      </c>
      <c r="W41" s="28">
        <v>0</v>
      </c>
      <c r="X41" s="28">
        <v>0</v>
      </c>
      <c r="Y41" s="29">
        <f t="shared" si="6"/>
        <v>0</v>
      </c>
      <c r="Z41" s="29">
        <v>3348.24</v>
      </c>
      <c r="AA41" s="29">
        <f t="shared" si="12"/>
        <v>3348.24</v>
      </c>
      <c r="AB41" s="29">
        <f t="shared" si="7"/>
        <v>100</v>
      </c>
      <c r="AC41" s="29">
        <v>3348.24</v>
      </c>
      <c r="AD41" s="29">
        <f t="shared" si="11"/>
        <v>100</v>
      </c>
      <c r="AE41" s="29">
        <f t="shared" si="8"/>
        <v>0</v>
      </c>
      <c r="AF41" s="29">
        <f t="shared" si="9"/>
        <v>0</v>
      </c>
    </row>
    <row r="42" spans="1:32" ht="22.5" customHeight="1" x14ac:dyDescent="0.25">
      <c r="A42" s="18">
        <v>36</v>
      </c>
      <c r="B42" s="25" t="s">
        <v>244</v>
      </c>
      <c r="C42" s="25"/>
      <c r="D42" s="20" t="s">
        <v>62</v>
      </c>
      <c r="E42" s="18" t="s">
        <v>132</v>
      </c>
      <c r="F42" s="18" t="s">
        <v>177</v>
      </c>
      <c r="G42" s="35">
        <f t="shared" si="10"/>
        <v>9538.17</v>
      </c>
      <c r="H42" s="35">
        <v>10</v>
      </c>
      <c r="I42" s="35">
        <v>4</v>
      </c>
      <c r="J42" s="35">
        <v>6</v>
      </c>
      <c r="K42" s="35">
        <v>10</v>
      </c>
      <c r="L42" s="35">
        <v>10</v>
      </c>
      <c r="M42" s="35">
        <v>0</v>
      </c>
      <c r="N42" s="35">
        <f t="shared" si="1"/>
        <v>100</v>
      </c>
      <c r="O42" s="23">
        <v>9538.17</v>
      </c>
      <c r="P42" s="23">
        <v>9538.17</v>
      </c>
      <c r="Q42" s="29">
        <f t="shared" si="2"/>
        <v>100</v>
      </c>
      <c r="R42" s="23">
        <v>8030.89</v>
      </c>
      <c r="S42" s="29">
        <f t="shared" si="3"/>
        <v>84.197387968551624</v>
      </c>
      <c r="T42" s="23">
        <f t="shared" si="4"/>
        <v>1507.2799999999997</v>
      </c>
      <c r="U42" s="29">
        <f t="shared" si="5"/>
        <v>15.802612031448376</v>
      </c>
      <c r="V42" s="28">
        <v>0</v>
      </c>
      <c r="W42" s="28">
        <v>0</v>
      </c>
      <c r="X42" s="28">
        <v>0</v>
      </c>
      <c r="Y42" s="29">
        <f t="shared" si="6"/>
        <v>0</v>
      </c>
      <c r="Z42" s="29">
        <v>0</v>
      </c>
      <c r="AA42" s="29">
        <f t="shared" si="12"/>
        <v>1507.2799999999997</v>
      </c>
      <c r="AB42" s="29">
        <f t="shared" si="7"/>
        <v>100</v>
      </c>
      <c r="AC42" s="29">
        <v>1507.28</v>
      </c>
      <c r="AD42" s="29">
        <f t="shared" si="11"/>
        <v>100.00000000000003</v>
      </c>
      <c r="AE42" s="29">
        <f t="shared" si="8"/>
        <v>0</v>
      </c>
      <c r="AF42" s="29">
        <f t="shared" si="9"/>
        <v>0</v>
      </c>
    </row>
    <row r="43" spans="1:32" ht="22.5" customHeight="1" x14ac:dyDescent="0.25">
      <c r="A43" s="18">
        <v>37</v>
      </c>
      <c r="B43" s="25" t="s">
        <v>244</v>
      </c>
      <c r="C43" s="25"/>
      <c r="D43" s="20" t="s">
        <v>63</v>
      </c>
      <c r="E43" s="18" t="s">
        <v>124</v>
      </c>
      <c r="F43" s="18" t="s">
        <v>178</v>
      </c>
      <c r="G43" s="35">
        <f t="shared" si="10"/>
        <v>15784.42</v>
      </c>
      <c r="H43" s="35">
        <v>15</v>
      </c>
      <c r="I43" s="35">
        <v>3</v>
      </c>
      <c r="J43" s="35">
        <v>12</v>
      </c>
      <c r="K43" s="35">
        <v>13</v>
      </c>
      <c r="L43" s="35">
        <v>13</v>
      </c>
      <c r="M43" s="35">
        <v>0</v>
      </c>
      <c r="N43" s="35">
        <f t="shared" si="1"/>
        <v>86.666666666666671</v>
      </c>
      <c r="O43" s="23">
        <v>15784.42</v>
      </c>
      <c r="P43" s="23">
        <v>15784.42</v>
      </c>
      <c r="Q43" s="29">
        <f t="shared" si="2"/>
        <v>100</v>
      </c>
      <c r="R43" s="23">
        <v>15784.419999999998</v>
      </c>
      <c r="S43" s="29">
        <f t="shared" si="3"/>
        <v>99.999999999999986</v>
      </c>
      <c r="T43" s="23">
        <f t="shared" si="4"/>
        <v>0</v>
      </c>
      <c r="U43" s="29">
        <f t="shared" si="5"/>
        <v>0</v>
      </c>
      <c r="V43" s="28">
        <v>0</v>
      </c>
      <c r="W43" s="28">
        <v>0</v>
      </c>
      <c r="X43" s="28">
        <v>0</v>
      </c>
      <c r="Y43" s="29">
        <f t="shared" si="6"/>
        <v>0</v>
      </c>
      <c r="Z43" s="29">
        <v>1182.1300000000001</v>
      </c>
      <c r="AA43" s="29">
        <f t="shared" si="12"/>
        <v>1182.1300000000001</v>
      </c>
      <c r="AB43" s="29">
        <f t="shared" si="7"/>
        <v>100</v>
      </c>
      <c r="AC43" s="29">
        <v>1182.1300000000001</v>
      </c>
      <c r="AD43" s="29">
        <f t="shared" si="11"/>
        <v>100</v>
      </c>
      <c r="AE43" s="29">
        <f t="shared" si="8"/>
        <v>0</v>
      </c>
      <c r="AF43" s="29">
        <f t="shared" si="9"/>
        <v>0</v>
      </c>
    </row>
    <row r="44" spans="1:32" ht="22.5" customHeight="1" x14ac:dyDescent="0.25">
      <c r="A44" s="18">
        <v>38</v>
      </c>
      <c r="B44" s="25" t="s">
        <v>244</v>
      </c>
      <c r="C44" s="25"/>
      <c r="D44" s="21" t="s">
        <v>65</v>
      </c>
      <c r="E44" s="34" t="s">
        <v>124</v>
      </c>
      <c r="F44" s="34" t="s">
        <v>180</v>
      </c>
      <c r="G44" s="35">
        <f t="shared" si="10"/>
        <v>0</v>
      </c>
      <c r="H44" s="35">
        <v>2</v>
      </c>
      <c r="I44" s="35">
        <v>0</v>
      </c>
      <c r="J44" s="35">
        <v>2</v>
      </c>
      <c r="K44" s="35">
        <v>0</v>
      </c>
      <c r="L44" s="35">
        <v>0</v>
      </c>
      <c r="M44" s="35">
        <v>0</v>
      </c>
      <c r="N44" s="35">
        <f t="shared" si="1"/>
        <v>0</v>
      </c>
      <c r="O44" s="23">
        <v>0</v>
      </c>
      <c r="P44" s="23">
        <v>0</v>
      </c>
      <c r="Q44" s="29">
        <f t="shared" si="2"/>
        <v>0</v>
      </c>
      <c r="R44" s="23">
        <v>0</v>
      </c>
      <c r="S44" s="29">
        <f t="shared" si="3"/>
        <v>0</v>
      </c>
      <c r="T44" s="23">
        <f t="shared" si="4"/>
        <v>0</v>
      </c>
      <c r="U44" s="29">
        <f t="shared" si="5"/>
        <v>0</v>
      </c>
      <c r="V44" s="28">
        <v>0</v>
      </c>
      <c r="W44" s="28">
        <v>0</v>
      </c>
      <c r="X44" s="28">
        <v>0</v>
      </c>
      <c r="Y44" s="29">
        <f t="shared" si="6"/>
        <v>0</v>
      </c>
      <c r="Z44" s="29">
        <v>0</v>
      </c>
      <c r="AA44" s="29">
        <f t="shared" si="12"/>
        <v>0</v>
      </c>
      <c r="AB44" s="29">
        <f t="shared" si="7"/>
        <v>0</v>
      </c>
      <c r="AC44" s="29">
        <v>0</v>
      </c>
      <c r="AD44" s="29">
        <f t="shared" si="11"/>
        <v>0</v>
      </c>
      <c r="AE44" s="29">
        <f t="shared" si="8"/>
        <v>0</v>
      </c>
      <c r="AF44" s="29">
        <f t="shared" si="9"/>
        <v>0</v>
      </c>
    </row>
    <row r="45" spans="1:32" ht="22.5" customHeight="1" x14ac:dyDescent="0.25">
      <c r="A45" s="18">
        <v>39</v>
      </c>
      <c r="B45" s="25" t="s">
        <v>244</v>
      </c>
      <c r="C45" s="25"/>
      <c r="D45" s="20" t="s">
        <v>64</v>
      </c>
      <c r="E45" s="18" t="s">
        <v>124</v>
      </c>
      <c r="F45" s="18" t="s">
        <v>179</v>
      </c>
      <c r="G45" s="35">
        <f t="shared" si="10"/>
        <v>624.23</v>
      </c>
      <c r="H45" s="35">
        <v>2</v>
      </c>
      <c r="I45" s="35">
        <v>1</v>
      </c>
      <c r="J45" s="35">
        <v>1</v>
      </c>
      <c r="K45" s="35">
        <v>2</v>
      </c>
      <c r="L45" s="35">
        <v>2</v>
      </c>
      <c r="M45" s="35">
        <v>0</v>
      </c>
      <c r="N45" s="35">
        <f t="shared" si="1"/>
        <v>100</v>
      </c>
      <c r="O45" s="23">
        <v>624.23</v>
      </c>
      <c r="P45" s="23">
        <v>624.23</v>
      </c>
      <c r="Q45" s="29">
        <f t="shared" si="2"/>
        <v>100</v>
      </c>
      <c r="R45" s="23">
        <v>624.23</v>
      </c>
      <c r="S45" s="29">
        <f t="shared" si="3"/>
        <v>100</v>
      </c>
      <c r="T45" s="23">
        <f t="shared" si="4"/>
        <v>0</v>
      </c>
      <c r="U45" s="29">
        <f t="shared" si="5"/>
        <v>0</v>
      </c>
      <c r="V45" s="28">
        <v>0</v>
      </c>
      <c r="W45" s="28">
        <v>0</v>
      </c>
      <c r="X45" s="28">
        <v>0</v>
      </c>
      <c r="Y45" s="29">
        <f t="shared" si="6"/>
        <v>0</v>
      </c>
      <c r="Z45" s="29">
        <v>0</v>
      </c>
      <c r="AA45" s="29">
        <f t="shared" si="12"/>
        <v>0</v>
      </c>
      <c r="AB45" s="29">
        <f t="shared" si="7"/>
        <v>0</v>
      </c>
      <c r="AC45" s="29">
        <v>0</v>
      </c>
      <c r="AD45" s="29">
        <f t="shared" si="11"/>
        <v>0</v>
      </c>
      <c r="AE45" s="29">
        <f t="shared" si="8"/>
        <v>0</v>
      </c>
      <c r="AF45" s="29">
        <f t="shared" si="9"/>
        <v>0</v>
      </c>
    </row>
    <row r="46" spans="1:32" ht="22.5" customHeight="1" x14ac:dyDescent="0.25">
      <c r="A46" s="18">
        <v>40</v>
      </c>
      <c r="B46" s="25" t="s">
        <v>244</v>
      </c>
      <c r="C46" s="25"/>
      <c r="D46" s="20" t="s">
        <v>66</v>
      </c>
      <c r="E46" s="18" t="s">
        <v>126</v>
      </c>
      <c r="F46" s="18" t="s">
        <v>181</v>
      </c>
      <c r="G46" s="35">
        <f t="shared" si="10"/>
        <v>9181.1</v>
      </c>
      <c r="H46" s="35">
        <v>14</v>
      </c>
      <c r="I46" s="35">
        <v>2</v>
      </c>
      <c r="J46" s="35">
        <v>12</v>
      </c>
      <c r="K46" s="35">
        <v>13</v>
      </c>
      <c r="L46" s="35">
        <v>14</v>
      </c>
      <c r="M46" s="35">
        <v>0</v>
      </c>
      <c r="N46" s="35">
        <f t="shared" si="1"/>
        <v>92.857142857142861</v>
      </c>
      <c r="O46" s="23">
        <v>9181.1</v>
      </c>
      <c r="P46" s="23">
        <v>9181.1</v>
      </c>
      <c r="Q46" s="29">
        <f t="shared" si="2"/>
        <v>100</v>
      </c>
      <c r="R46" s="23">
        <v>9181.1</v>
      </c>
      <c r="S46" s="29">
        <f t="shared" si="3"/>
        <v>100</v>
      </c>
      <c r="T46" s="23">
        <f t="shared" si="4"/>
        <v>0</v>
      </c>
      <c r="U46" s="29">
        <f t="shared" si="5"/>
        <v>0</v>
      </c>
      <c r="V46" s="28">
        <v>0</v>
      </c>
      <c r="W46" s="28">
        <v>0</v>
      </c>
      <c r="X46" s="28">
        <v>0</v>
      </c>
      <c r="Y46" s="29">
        <f t="shared" si="6"/>
        <v>0</v>
      </c>
      <c r="Z46" s="29">
        <v>1607.8</v>
      </c>
      <c r="AA46" s="29">
        <f t="shared" si="12"/>
        <v>1607.8</v>
      </c>
      <c r="AB46" s="29">
        <f t="shared" si="7"/>
        <v>100</v>
      </c>
      <c r="AC46" s="29">
        <v>0</v>
      </c>
      <c r="AD46" s="29">
        <f t="shared" si="11"/>
        <v>0</v>
      </c>
      <c r="AE46" s="29">
        <f t="shared" si="8"/>
        <v>1607.8</v>
      </c>
      <c r="AF46" s="29">
        <f t="shared" si="9"/>
        <v>100</v>
      </c>
    </row>
    <row r="47" spans="1:32" ht="22.5" customHeight="1" x14ac:dyDescent="0.25">
      <c r="A47" s="18">
        <v>41</v>
      </c>
      <c r="B47" s="25" t="s">
        <v>244</v>
      </c>
      <c r="C47" s="25"/>
      <c r="D47" s="20" t="s">
        <v>67</v>
      </c>
      <c r="E47" s="18" t="s">
        <v>133</v>
      </c>
      <c r="F47" s="18" t="s">
        <v>182</v>
      </c>
      <c r="G47" s="35">
        <f t="shared" si="10"/>
        <v>68842.7</v>
      </c>
      <c r="H47" s="35">
        <v>34</v>
      </c>
      <c r="I47" s="35">
        <v>11</v>
      </c>
      <c r="J47" s="35">
        <v>23</v>
      </c>
      <c r="K47" s="35">
        <v>33</v>
      </c>
      <c r="L47" s="35">
        <v>33</v>
      </c>
      <c r="M47" s="35">
        <v>0</v>
      </c>
      <c r="N47" s="35">
        <f t="shared" si="1"/>
        <v>97.058823529411768</v>
      </c>
      <c r="O47" s="23">
        <v>68842.7</v>
      </c>
      <c r="P47" s="23">
        <v>68842.7</v>
      </c>
      <c r="Q47" s="29">
        <f t="shared" si="2"/>
        <v>100</v>
      </c>
      <c r="R47" s="23">
        <v>56055.509999999995</v>
      </c>
      <c r="S47" s="29">
        <f t="shared" si="3"/>
        <v>81.425496094720273</v>
      </c>
      <c r="T47" s="23">
        <f t="shared" si="4"/>
        <v>12787.190000000002</v>
      </c>
      <c r="U47" s="29">
        <f t="shared" si="5"/>
        <v>18.57450390527972</v>
      </c>
      <c r="V47" s="28">
        <v>0</v>
      </c>
      <c r="W47" s="28">
        <v>0</v>
      </c>
      <c r="X47" s="28">
        <v>0</v>
      </c>
      <c r="Y47" s="29">
        <f t="shared" si="6"/>
        <v>0</v>
      </c>
      <c r="Z47" s="29">
        <v>0</v>
      </c>
      <c r="AA47" s="29">
        <f t="shared" si="12"/>
        <v>12787.190000000002</v>
      </c>
      <c r="AB47" s="29">
        <f t="shared" si="7"/>
        <v>100</v>
      </c>
      <c r="AC47" s="29">
        <v>8420.39</v>
      </c>
      <c r="AD47" s="29">
        <f t="shared" si="11"/>
        <v>65.850198518986559</v>
      </c>
      <c r="AE47" s="29">
        <f t="shared" si="8"/>
        <v>4366.8000000000029</v>
      </c>
      <c r="AF47" s="29">
        <f t="shared" si="9"/>
        <v>34.149801481013434</v>
      </c>
    </row>
    <row r="48" spans="1:32" ht="22.5" customHeight="1" x14ac:dyDescent="0.25">
      <c r="A48" s="18">
        <v>42</v>
      </c>
      <c r="B48" s="25" t="s">
        <v>244</v>
      </c>
      <c r="C48" s="25"/>
      <c r="D48" s="20" t="s">
        <v>68</v>
      </c>
      <c r="E48" s="18" t="s">
        <v>125</v>
      </c>
      <c r="F48" s="18" t="s">
        <v>183</v>
      </c>
      <c r="G48" s="35">
        <f t="shared" si="10"/>
        <v>13438.82</v>
      </c>
      <c r="H48" s="35">
        <v>16</v>
      </c>
      <c r="I48" s="35">
        <v>6</v>
      </c>
      <c r="J48" s="35">
        <v>9</v>
      </c>
      <c r="K48" s="35">
        <v>11</v>
      </c>
      <c r="L48" s="35">
        <v>11</v>
      </c>
      <c r="M48" s="35">
        <v>0</v>
      </c>
      <c r="N48" s="35">
        <f t="shared" si="1"/>
        <v>68.75</v>
      </c>
      <c r="O48" s="23">
        <v>13438.82</v>
      </c>
      <c r="P48" s="23">
        <v>13438.82</v>
      </c>
      <c r="Q48" s="29">
        <f t="shared" si="2"/>
        <v>100</v>
      </c>
      <c r="R48" s="23">
        <v>13438.82</v>
      </c>
      <c r="S48" s="29">
        <f t="shared" si="3"/>
        <v>100</v>
      </c>
      <c r="T48" s="23">
        <f t="shared" si="4"/>
        <v>0</v>
      </c>
      <c r="U48" s="29">
        <f t="shared" si="5"/>
        <v>0</v>
      </c>
      <c r="V48" s="28">
        <v>0</v>
      </c>
      <c r="W48" s="28">
        <v>0</v>
      </c>
      <c r="X48" s="28">
        <v>0</v>
      </c>
      <c r="Y48" s="29">
        <f t="shared" si="6"/>
        <v>0</v>
      </c>
      <c r="Z48" s="29">
        <v>0</v>
      </c>
      <c r="AA48" s="29">
        <f t="shared" si="12"/>
        <v>0</v>
      </c>
      <c r="AB48" s="29">
        <f t="shared" si="7"/>
        <v>0</v>
      </c>
      <c r="AC48" s="29">
        <v>0</v>
      </c>
      <c r="AD48" s="29">
        <f t="shared" si="11"/>
        <v>0</v>
      </c>
      <c r="AE48" s="29">
        <f t="shared" si="8"/>
        <v>0</v>
      </c>
      <c r="AF48" s="29">
        <f t="shared" si="9"/>
        <v>0</v>
      </c>
    </row>
    <row r="49" spans="1:32" ht="22.5" customHeight="1" x14ac:dyDescent="0.25">
      <c r="A49" s="18">
        <v>43</v>
      </c>
      <c r="B49" s="25" t="s">
        <v>244</v>
      </c>
      <c r="C49" s="25"/>
      <c r="D49" s="20" t="s">
        <v>69</v>
      </c>
      <c r="E49" s="18" t="s">
        <v>128</v>
      </c>
      <c r="F49" s="18" t="s">
        <v>184</v>
      </c>
      <c r="G49" s="35">
        <f t="shared" si="10"/>
        <v>20641.310000000001</v>
      </c>
      <c r="H49" s="35">
        <v>16</v>
      </c>
      <c r="I49" s="35">
        <v>2</v>
      </c>
      <c r="J49" s="35">
        <v>14</v>
      </c>
      <c r="K49" s="35">
        <v>11</v>
      </c>
      <c r="L49" s="35">
        <v>11</v>
      </c>
      <c r="M49" s="35">
        <v>0</v>
      </c>
      <c r="N49" s="35">
        <f t="shared" si="1"/>
        <v>68.75</v>
      </c>
      <c r="O49" s="23">
        <v>20641.310000000001</v>
      </c>
      <c r="P49" s="23">
        <v>20641.310000000001</v>
      </c>
      <c r="Q49" s="29">
        <f t="shared" si="2"/>
        <v>100</v>
      </c>
      <c r="R49" s="23">
        <v>20641.309999999998</v>
      </c>
      <c r="S49" s="29">
        <f t="shared" si="3"/>
        <v>99.999999999999972</v>
      </c>
      <c r="T49" s="23">
        <f t="shared" si="4"/>
        <v>0</v>
      </c>
      <c r="U49" s="29">
        <f t="shared" si="5"/>
        <v>0</v>
      </c>
      <c r="V49" s="28">
        <v>0</v>
      </c>
      <c r="W49" s="28">
        <v>0</v>
      </c>
      <c r="X49" s="28">
        <v>0</v>
      </c>
      <c r="Y49" s="29">
        <f t="shared" si="6"/>
        <v>0</v>
      </c>
      <c r="Z49" s="29">
        <v>3581.44</v>
      </c>
      <c r="AA49" s="29">
        <f t="shared" si="12"/>
        <v>3581.44</v>
      </c>
      <c r="AB49" s="29">
        <f t="shared" si="7"/>
        <v>100</v>
      </c>
      <c r="AC49" s="29">
        <v>0</v>
      </c>
      <c r="AD49" s="29">
        <f t="shared" si="11"/>
        <v>0</v>
      </c>
      <c r="AE49" s="29">
        <f t="shared" si="8"/>
        <v>3581.44</v>
      </c>
      <c r="AF49" s="29">
        <f t="shared" si="9"/>
        <v>100</v>
      </c>
    </row>
    <row r="50" spans="1:32" ht="22.5" customHeight="1" x14ac:dyDescent="0.25">
      <c r="A50" s="18">
        <v>44</v>
      </c>
      <c r="B50" s="25" t="s">
        <v>244</v>
      </c>
      <c r="C50" s="25"/>
      <c r="D50" s="20" t="s">
        <v>70</v>
      </c>
      <c r="E50" s="18" t="s">
        <v>134</v>
      </c>
      <c r="F50" s="18" t="s">
        <v>185</v>
      </c>
      <c r="G50" s="35">
        <f t="shared" si="10"/>
        <v>20509.350000000002</v>
      </c>
      <c r="H50" s="35">
        <v>12</v>
      </c>
      <c r="I50" s="35">
        <v>2</v>
      </c>
      <c r="J50" s="35">
        <v>10</v>
      </c>
      <c r="K50" s="35">
        <v>11</v>
      </c>
      <c r="L50" s="35">
        <v>12</v>
      </c>
      <c r="M50" s="35">
        <v>0</v>
      </c>
      <c r="N50" s="35">
        <f t="shared" si="1"/>
        <v>91.666666666666657</v>
      </c>
      <c r="O50" s="23">
        <v>20509.350000000002</v>
      </c>
      <c r="P50" s="23">
        <v>20509.350000000002</v>
      </c>
      <c r="Q50" s="29">
        <f t="shared" si="2"/>
        <v>100</v>
      </c>
      <c r="R50" s="23">
        <v>15207.210000000001</v>
      </c>
      <c r="S50" s="29">
        <f t="shared" si="3"/>
        <v>74.14769361291313</v>
      </c>
      <c r="T50" s="23">
        <f t="shared" si="4"/>
        <v>5302.1400000000012</v>
      </c>
      <c r="U50" s="29">
        <f t="shared" si="5"/>
        <v>25.85230638708687</v>
      </c>
      <c r="V50" s="28">
        <v>0</v>
      </c>
      <c r="W50" s="28">
        <v>0</v>
      </c>
      <c r="X50" s="28">
        <v>0</v>
      </c>
      <c r="Y50" s="29">
        <f t="shared" si="6"/>
        <v>0</v>
      </c>
      <c r="Z50" s="29">
        <v>3546.02</v>
      </c>
      <c r="AA50" s="29">
        <f t="shared" si="12"/>
        <v>8848.1600000000017</v>
      </c>
      <c r="AB50" s="29">
        <f t="shared" si="7"/>
        <v>100</v>
      </c>
      <c r="AC50" s="29">
        <v>8216.2200000000012</v>
      </c>
      <c r="AD50" s="29">
        <f t="shared" si="11"/>
        <v>92.857950127484116</v>
      </c>
      <c r="AE50" s="29">
        <f t="shared" si="8"/>
        <v>631.94000000000051</v>
      </c>
      <c r="AF50" s="29">
        <f t="shared" si="9"/>
        <v>7.1420498725158721</v>
      </c>
    </row>
    <row r="51" spans="1:32" ht="22.5" customHeight="1" x14ac:dyDescent="0.25">
      <c r="A51" s="18">
        <v>45</v>
      </c>
      <c r="B51" s="25" t="s">
        <v>244</v>
      </c>
      <c r="C51" s="25"/>
      <c r="D51" s="20" t="s">
        <v>71</v>
      </c>
      <c r="E51" s="18" t="s">
        <v>121</v>
      </c>
      <c r="F51" s="18" t="s">
        <v>186</v>
      </c>
      <c r="G51" s="35">
        <f t="shared" si="10"/>
        <v>9576.4699999999993</v>
      </c>
      <c r="H51" s="35">
        <v>10</v>
      </c>
      <c r="I51" s="35">
        <v>2</v>
      </c>
      <c r="J51" s="35">
        <v>8</v>
      </c>
      <c r="K51" s="35">
        <v>8</v>
      </c>
      <c r="L51" s="35">
        <v>8</v>
      </c>
      <c r="M51" s="35">
        <v>0</v>
      </c>
      <c r="N51" s="35">
        <f t="shared" si="1"/>
        <v>80</v>
      </c>
      <c r="O51" s="23">
        <v>9576.4699999999993</v>
      </c>
      <c r="P51" s="23">
        <v>9576.4699999999993</v>
      </c>
      <c r="Q51" s="29">
        <f t="shared" si="2"/>
        <v>100</v>
      </c>
      <c r="R51" s="23">
        <v>9576.4699999999993</v>
      </c>
      <c r="S51" s="29">
        <f t="shared" si="3"/>
        <v>100</v>
      </c>
      <c r="T51" s="23">
        <f t="shared" si="4"/>
        <v>0</v>
      </c>
      <c r="U51" s="29">
        <f t="shared" si="5"/>
        <v>0</v>
      </c>
      <c r="V51" s="28">
        <v>0</v>
      </c>
      <c r="W51" s="28">
        <v>0</v>
      </c>
      <c r="X51" s="28">
        <v>0</v>
      </c>
      <c r="Y51" s="29">
        <f t="shared" si="6"/>
        <v>0</v>
      </c>
      <c r="Z51" s="29">
        <v>813.02</v>
      </c>
      <c r="AA51" s="29">
        <f t="shared" si="12"/>
        <v>813.02</v>
      </c>
      <c r="AB51" s="29">
        <f t="shared" si="7"/>
        <v>100</v>
      </c>
      <c r="AC51" s="29">
        <v>813.02</v>
      </c>
      <c r="AD51" s="29">
        <f t="shared" si="11"/>
        <v>100</v>
      </c>
      <c r="AE51" s="29">
        <f t="shared" si="8"/>
        <v>0</v>
      </c>
      <c r="AF51" s="29">
        <f t="shared" si="9"/>
        <v>0</v>
      </c>
    </row>
    <row r="52" spans="1:32" ht="22.5" customHeight="1" x14ac:dyDescent="0.25">
      <c r="A52" s="18">
        <v>46</v>
      </c>
      <c r="B52" s="25" t="s">
        <v>244</v>
      </c>
      <c r="C52" s="25"/>
      <c r="D52" s="20" t="s">
        <v>72</v>
      </c>
      <c r="E52" s="18" t="s">
        <v>124</v>
      </c>
      <c r="F52" s="18" t="s">
        <v>187</v>
      </c>
      <c r="G52" s="35">
        <f t="shared" si="10"/>
        <v>21145.85</v>
      </c>
      <c r="H52" s="35">
        <v>24</v>
      </c>
      <c r="I52" s="35">
        <v>10</v>
      </c>
      <c r="J52" s="35">
        <v>12</v>
      </c>
      <c r="K52" s="35">
        <v>25</v>
      </c>
      <c r="L52" s="35">
        <v>25</v>
      </c>
      <c r="M52" s="35">
        <v>0</v>
      </c>
      <c r="N52" s="35">
        <f t="shared" si="1"/>
        <v>104.16666666666667</v>
      </c>
      <c r="O52" s="23">
        <v>21145.85</v>
      </c>
      <c r="P52" s="23">
        <v>21145.85</v>
      </c>
      <c r="Q52" s="29">
        <f t="shared" si="2"/>
        <v>100</v>
      </c>
      <c r="R52" s="23">
        <v>20743.91</v>
      </c>
      <c r="S52" s="29">
        <f t="shared" si="3"/>
        <v>98.099201498166309</v>
      </c>
      <c r="T52" s="23">
        <f t="shared" si="4"/>
        <v>401.93999999999869</v>
      </c>
      <c r="U52" s="29">
        <f t="shared" si="5"/>
        <v>1.9007985018336873</v>
      </c>
      <c r="V52" s="28">
        <v>0</v>
      </c>
      <c r="W52" s="28">
        <v>0</v>
      </c>
      <c r="X52" s="28">
        <v>0</v>
      </c>
      <c r="Y52" s="29">
        <f t="shared" si="6"/>
        <v>0</v>
      </c>
      <c r="Z52" s="29">
        <v>2435.46</v>
      </c>
      <c r="AA52" s="29">
        <f t="shared" si="12"/>
        <v>2837.3999999999987</v>
      </c>
      <c r="AB52" s="29">
        <f t="shared" si="7"/>
        <v>100</v>
      </c>
      <c r="AC52" s="29">
        <v>2435.46</v>
      </c>
      <c r="AD52" s="29">
        <f t="shared" si="11"/>
        <v>85.83421442165367</v>
      </c>
      <c r="AE52" s="29">
        <f t="shared" si="8"/>
        <v>401.93999999999869</v>
      </c>
      <c r="AF52" s="29">
        <f t="shared" si="9"/>
        <v>14.165785578346334</v>
      </c>
    </row>
    <row r="53" spans="1:32" ht="22.5" customHeight="1" x14ac:dyDescent="0.25">
      <c r="A53" s="18">
        <v>47</v>
      </c>
      <c r="B53" s="25" t="s">
        <v>244</v>
      </c>
      <c r="C53" s="25"/>
      <c r="D53" s="20" t="s">
        <v>73</v>
      </c>
      <c r="E53" s="18" t="s">
        <v>125</v>
      </c>
      <c r="F53" s="18" t="s">
        <v>188</v>
      </c>
      <c r="G53" s="35">
        <f t="shared" si="10"/>
        <v>14149.42</v>
      </c>
      <c r="H53" s="35">
        <v>16</v>
      </c>
      <c r="I53" s="35">
        <v>0</v>
      </c>
      <c r="J53" s="35">
        <v>16</v>
      </c>
      <c r="K53" s="35">
        <v>13</v>
      </c>
      <c r="L53" s="35">
        <v>13</v>
      </c>
      <c r="M53" s="35">
        <v>0</v>
      </c>
      <c r="N53" s="35">
        <f t="shared" si="1"/>
        <v>81.25</v>
      </c>
      <c r="O53" s="23">
        <v>14149.42</v>
      </c>
      <c r="P53" s="23">
        <v>14149.42</v>
      </c>
      <c r="Q53" s="29">
        <f t="shared" si="2"/>
        <v>100</v>
      </c>
      <c r="R53" s="23">
        <v>14149.42</v>
      </c>
      <c r="S53" s="29">
        <f t="shared" si="3"/>
        <v>100</v>
      </c>
      <c r="T53" s="23">
        <f t="shared" si="4"/>
        <v>0</v>
      </c>
      <c r="U53" s="29">
        <f t="shared" si="5"/>
        <v>0</v>
      </c>
      <c r="V53" s="28">
        <v>0</v>
      </c>
      <c r="W53" s="28">
        <v>0</v>
      </c>
      <c r="X53" s="28">
        <v>0</v>
      </c>
      <c r="Y53" s="29">
        <f t="shared" si="6"/>
        <v>0</v>
      </c>
      <c r="Z53" s="29">
        <v>0</v>
      </c>
      <c r="AA53" s="29">
        <f t="shared" si="12"/>
        <v>0</v>
      </c>
      <c r="AB53" s="29">
        <f t="shared" si="7"/>
        <v>0</v>
      </c>
      <c r="AC53" s="29">
        <v>0</v>
      </c>
      <c r="AD53" s="29">
        <f t="shared" si="11"/>
        <v>0</v>
      </c>
      <c r="AE53" s="29">
        <f t="shared" si="8"/>
        <v>0</v>
      </c>
      <c r="AF53" s="29">
        <f t="shared" si="9"/>
        <v>0</v>
      </c>
    </row>
    <row r="54" spans="1:32" ht="22.5" customHeight="1" x14ac:dyDescent="0.25">
      <c r="A54" s="18">
        <v>48</v>
      </c>
      <c r="B54" s="25" t="s">
        <v>244</v>
      </c>
      <c r="C54" s="25"/>
      <c r="D54" s="20" t="s">
        <v>74</v>
      </c>
      <c r="E54" s="18" t="s">
        <v>124</v>
      </c>
      <c r="F54" s="18" t="s">
        <v>189</v>
      </c>
      <c r="G54" s="35">
        <f t="shared" si="10"/>
        <v>19513.129999999997</v>
      </c>
      <c r="H54" s="35">
        <v>15</v>
      </c>
      <c r="I54" s="35">
        <v>2</v>
      </c>
      <c r="J54" s="35">
        <v>12</v>
      </c>
      <c r="K54" s="35">
        <v>11</v>
      </c>
      <c r="L54" s="35">
        <v>12</v>
      </c>
      <c r="M54" s="35">
        <v>0</v>
      </c>
      <c r="N54" s="35">
        <f t="shared" si="1"/>
        <v>73.333333333333329</v>
      </c>
      <c r="O54" s="23">
        <v>19513.129999999997</v>
      </c>
      <c r="P54" s="23">
        <v>19513.129999999997</v>
      </c>
      <c r="Q54" s="29">
        <f t="shared" si="2"/>
        <v>100</v>
      </c>
      <c r="R54" s="23">
        <v>19513.129999999997</v>
      </c>
      <c r="S54" s="29">
        <f t="shared" si="3"/>
        <v>100</v>
      </c>
      <c r="T54" s="23">
        <f t="shared" si="4"/>
        <v>0</v>
      </c>
      <c r="U54" s="29">
        <f t="shared" si="5"/>
        <v>0</v>
      </c>
      <c r="V54" s="28">
        <v>0</v>
      </c>
      <c r="W54" s="28">
        <v>0</v>
      </c>
      <c r="X54" s="28">
        <v>0</v>
      </c>
      <c r="Y54" s="29">
        <f t="shared" si="6"/>
        <v>0</v>
      </c>
      <c r="Z54" s="29">
        <v>351.7</v>
      </c>
      <c r="AA54" s="29">
        <f t="shared" si="12"/>
        <v>351.7</v>
      </c>
      <c r="AB54" s="29">
        <f t="shared" si="7"/>
        <v>100</v>
      </c>
      <c r="AC54" s="29">
        <v>0</v>
      </c>
      <c r="AD54" s="29">
        <f t="shared" si="11"/>
        <v>0</v>
      </c>
      <c r="AE54" s="29">
        <f t="shared" si="8"/>
        <v>351.7</v>
      </c>
      <c r="AF54" s="29">
        <f t="shared" si="9"/>
        <v>100</v>
      </c>
    </row>
    <row r="55" spans="1:32" ht="22.5" customHeight="1" x14ac:dyDescent="0.25">
      <c r="A55" s="18">
        <v>49</v>
      </c>
      <c r="B55" s="25" t="s">
        <v>244</v>
      </c>
      <c r="C55" s="25"/>
      <c r="D55" s="20" t="s">
        <v>75</v>
      </c>
      <c r="E55" s="18" t="s">
        <v>125</v>
      </c>
      <c r="F55" s="18" t="s">
        <v>190</v>
      </c>
      <c r="G55" s="35">
        <f t="shared" si="10"/>
        <v>7872.8899999999994</v>
      </c>
      <c r="H55" s="35">
        <v>18</v>
      </c>
      <c r="I55" s="35">
        <v>5</v>
      </c>
      <c r="J55" s="35">
        <v>13</v>
      </c>
      <c r="K55" s="35">
        <v>14</v>
      </c>
      <c r="L55" s="35">
        <v>14</v>
      </c>
      <c r="M55" s="35">
        <v>0</v>
      </c>
      <c r="N55" s="35">
        <f t="shared" si="1"/>
        <v>77.777777777777786</v>
      </c>
      <c r="O55" s="23">
        <v>7872.8899999999994</v>
      </c>
      <c r="P55" s="23">
        <v>7872.8899999999994</v>
      </c>
      <c r="Q55" s="29">
        <f t="shared" si="2"/>
        <v>100</v>
      </c>
      <c r="R55" s="23">
        <v>7872.8899999999994</v>
      </c>
      <c r="S55" s="29">
        <f t="shared" si="3"/>
        <v>100</v>
      </c>
      <c r="T55" s="23">
        <f t="shared" si="4"/>
        <v>0</v>
      </c>
      <c r="U55" s="29">
        <f t="shared" si="5"/>
        <v>0</v>
      </c>
      <c r="V55" s="28">
        <v>0</v>
      </c>
      <c r="W55" s="28">
        <v>0</v>
      </c>
      <c r="X55" s="28">
        <v>0</v>
      </c>
      <c r="Y55" s="29">
        <f t="shared" si="6"/>
        <v>0</v>
      </c>
      <c r="Z55" s="29">
        <v>0</v>
      </c>
      <c r="AA55" s="29">
        <f t="shared" si="12"/>
        <v>0</v>
      </c>
      <c r="AB55" s="29">
        <f t="shared" si="7"/>
        <v>0</v>
      </c>
      <c r="AC55" s="29">
        <v>0</v>
      </c>
      <c r="AD55" s="29">
        <f t="shared" si="11"/>
        <v>0</v>
      </c>
      <c r="AE55" s="29">
        <f t="shared" si="8"/>
        <v>0</v>
      </c>
      <c r="AF55" s="29">
        <f t="shared" si="9"/>
        <v>0</v>
      </c>
    </row>
    <row r="56" spans="1:32" ht="22.5" customHeight="1" x14ac:dyDescent="0.25">
      <c r="A56" s="18">
        <v>50</v>
      </c>
      <c r="B56" s="25" t="s">
        <v>244</v>
      </c>
      <c r="C56" s="25"/>
      <c r="D56" s="20" t="s">
        <v>76</v>
      </c>
      <c r="E56" s="18" t="s">
        <v>135</v>
      </c>
      <c r="F56" s="18" t="s">
        <v>191</v>
      </c>
      <c r="G56" s="35">
        <f t="shared" si="10"/>
        <v>901.85</v>
      </c>
      <c r="H56" s="35">
        <v>9</v>
      </c>
      <c r="I56" s="35">
        <v>3</v>
      </c>
      <c r="J56" s="35">
        <v>5</v>
      </c>
      <c r="K56" s="35">
        <v>2</v>
      </c>
      <c r="L56" s="35">
        <v>2</v>
      </c>
      <c r="M56" s="35">
        <v>0</v>
      </c>
      <c r="N56" s="35">
        <f t="shared" si="1"/>
        <v>22.222222222222221</v>
      </c>
      <c r="O56" s="23">
        <v>901.85</v>
      </c>
      <c r="P56" s="23">
        <v>901.85</v>
      </c>
      <c r="Q56" s="29">
        <f t="shared" si="2"/>
        <v>100</v>
      </c>
      <c r="R56" s="23">
        <v>901.85</v>
      </c>
      <c r="S56" s="29">
        <f t="shared" si="3"/>
        <v>100</v>
      </c>
      <c r="T56" s="23">
        <f t="shared" si="4"/>
        <v>0</v>
      </c>
      <c r="U56" s="29">
        <f t="shared" si="5"/>
        <v>0</v>
      </c>
      <c r="V56" s="28">
        <v>0</v>
      </c>
      <c r="W56" s="28">
        <v>0</v>
      </c>
      <c r="X56" s="28">
        <v>0</v>
      </c>
      <c r="Y56" s="29">
        <f t="shared" si="6"/>
        <v>0</v>
      </c>
      <c r="Z56" s="29">
        <v>0</v>
      </c>
      <c r="AA56" s="29">
        <f t="shared" si="12"/>
        <v>0</v>
      </c>
      <c r="AB56" s="29">
        <f t="shared" si="7"/>
        <v>0</v>
      </c>
      <c r="AC56" s="29">
        <v>0</v>
      </c>
      <c r="AD56" s="29">
        <f t="shared" si="11"/>
        <v>0</v>
      </c>
      <c r="AE56" s="29">
        <f t="shared" si="8"/>
        <v>0</v>
      </c>
      <c r="AF56" s="29">
        <f t="shared" si="9"/>
        <v>0</v>
      </c>
    </row>
    <row r="57" spans="1:32" ht="22.5" customHeight="1" x14ac:dyDescent="0.25">
      <c r="A57" s="18">
        <v>51</v>
      </c>
      <c r="B57" s="25" t="s">
        <v>244</v>
      </c>
      <c r="C57" s="25"/>
      <c r="D57" s="20" t="s">
        <v>77</v>
      </c>
      <c r="E57" s="18" t="s">
        <v>136</v>
      </c>
      <c r="F57" s="18" t="s">
        <v>192</v>
      </c>
      <c r="G57" s="35">
        <f t="shared" si="10"/>
        <v>22560.63</v>
      </c>
      <c r="H57" s="35">
        <v>17</v>
      </c>
      <c r="I57" s="35">
        <v>1</v>
      </c>
      <c r="J57" s="35">
        <v>16</v>
      </c>
      <c r="K57" s="35">
        <v>15</v>
      </c>
      <c r="L57" s="35">
        <v>15</v>
      </c>
      <c r="M57" s="35">
        <v>0</v>
      </c>
      <c r="N57" s="35">
        <f t="shared" si="1"/>
        <v>88.235294117647058</v>
      </c>
      <c r="O57" s="23">
        <v>22560.63</v>
      </c>
      <c r="P57" s="23">
        <v>22560.63</v>
      </c>
      <c r="Q57" s="29">
        <f t="shared" si="2"/>
        <v>100</v>
      </c>
      <c r="R57" s="23">
        <v>22560.63</v>
      </c>
      <c r="S57" s="29">
        <f t="shared" si="3"/>
        <v>100</v>
      </c>
      <c r="T57" s="23">
        <f t="shared" si="4"/>
        <v>0</v>
      </c>
      <c r="U57" s="29">
        <f t="shared" si="5"/>
        <v>0</v>
      </c>
      <c r="V57" s="28">
        <v>0</v>
      </c>
      <c r="W57" s="28">
        <v>0</v>
      </c>
      <c r="X57" s="28">
        <v>0</v>
      </c>
      <c r="Y57" s="29">
        <f t="shared" si="6"/>
        <v>0</v>
      </c>
      <c r="Z57" s="29">
        <v>2572.42</v>
      </c>
      <c r="AA57" s="29">
        <f t="shared" si="12"/>
        <v>2572.42</v>
      </c>
      <c r="AB57" s="29">
        <f t="shared" si="7"/>
        <v>100</v>
      </c>
      <c r="AC57" s="29">
        <v>2572.42</v>
      </c>
      <c r="AD57" s="29">
        <f t="shared" si="11"/>
        <v>100</v>
      </c>
      <c r="AE57" s="29">
        <f t="shared" si="8"/>
        <v>0</v>
      </c>
      <c r="AF57" s="29">
        <f t="shared" si="9"/>
        <v>0</v>
      </c>
    </row>
    <row r="58" spans="1:32" ht="22.5" customHeight="1" x14ac:dyDescent="0.25">
      <c r="A58" s="18">
        <v>52</v>
      </c>
      <c r="B58" s="25" t="s">
        <v>244</v>
      </c>
      <c r="C58" s="25"/>
      <c r="D58" s="20" t="s">
        <v>78</v>
      </c>
      <c r="E58" s="18" t="s">
        <v>124</v>
      </c>
      <c r="F58" s="18" t="s">
        <v>193</v>
      </c>
      <c r="G58" s="35">
        <f t="shared" si="10"/>
        <v>5829.1</v>
      </c>
      <c r="H58" s="35">
        <v>9</v>
      </c>
      <c r="I58" s="35">
        <v>3</v>
      </c>
      <c r="J58" s="35">
        <v>6</v>
      </c>
      <c r="K58" s="35">
        <v>8</v>
      </c>
      <c r="L58" s="35">
        <v>8</v>
      </c>
      <c r="M58" s="35">
        <v>0</v>
      </c>
      <c r="N58" s="35">
        <f t="shared" si="1"/>
        <v>88.888888888888886</v>
      </c>
      <c r="O58" s="23">
        <v>5829.1</v>
      </c>
      <c r="P58" s="23">
        <v>5829.1</v>
      </c>
      <c r="Q58" s="29">
        <f t="shared" si="2"/>
        <v>100</v>
      </c>
      <c r="R58" s="23">
        <v>5829.1</v>
      </c>
      <c r="S58" s="29">
        <f t="shared" si="3"/>
        <v>100</v>
      </c>
      <c r="T58" s="23">
        <f t="shared" si="4"/>
        <v>0</v>
      </c>
      <c r="U58" s="29">
        <f t="shared" si="5"/>
        <v>0</v>
      </c>
      <c r="V58" s="28">
        <v>0</v>
      </c>
      <c r="W58" s="28">
        <v>0</v>
      </c>
      <c r="X58" s="28">
        <v>0</v>
      </c>
      <c r="Y58" s="29">
        <f t="shared" si="6"/>
        <v>0</v>
      </c>
      <c r="Z58" s="29">
        <v>0</v>
      </c>
      <c r="AA58" s="29">
        <f t="shared" si="12"/>
        <v>0</v>
      </c>
      <c r="AB58" s="29">
        <f t="shared" si="7"/>
        <v>0</v>
      </c>
      <c r="AC58" s="29">
        <v>0</v>
      </c>
      <c r="AD58" s="29">
        <f t="shared" si="11"/>
        <v>0</v>
      </c>
      <c r="AE58" s="29">
        <f t="shared" si="8"/>
        <v>0</v>
      </c>
      <c r="AF58" s="29">
        <f t="shared" si="9"/>
        <v>0</v>
      </c>
    </row>
    <row r="59" spans="1:32" ht="22.5" customHeight="1" x14ac:dyDescent="0.25">
      <c r="A59" s="18">
        <v>53</v>
      </c>
      <c r="B59" s="25" t="s">
        <v>244</v>
      </c>
      <c r="C59" s="25"/>
      <c r="D59" s="20" t="s">
        <v>79</v>
      </c>
      <c r="E59" s="18" t="s">
        <v>137</v>
      </c>
      <c r="F59" s="18" t="s">
        <v>194</v>
      </c>
      <c r="G59" s="35">
        <f t="shared" si="10"/>
        <v>20164.23</v>
      </c>
      <c r="H59" s="35">
        <v>19</v>
      </c>
      <c r="I59" s="35">
        <v>5</v>
      </c>
      <c r="J59" s="35">
        <v>14</v>
      </c>
      <c r="K59" s="35">
        <v>16</v>
      </c>
      <c r="L59" s="35">
        <v>16</v>
      </c>
      <c r="M59" s="35">
        <v>0</v>
      </c>
      <c r="N59" s="35">
        <f t="shared" si="1"/>
        <v>84.210526315789465</v>
      </c>
      <c r="O59" s="23">
        <v>20164.23</v>
      </c>
      <c r="P59" s="23">
        <v>20164.23</v>
      </c>
      <c r="Q59" s="29">
        <f t="shared" si="2"/>
        <v>100</v>
      </c>
      <c r="R59" s="23">
        <v>19473.62</v>
      </c>
      <c r="S59" s="29">
        <f t="shared" si="3"/>
        <v>96.575073781642047</v>
      </c>
      <c r="T59" s="23">
        <f t="shared" si="4"/>
        <v>690.61000000000058</v>
      </c>
      <c r="U59" s="29">
        <f t="shared" si="5"/>
        <v>3.4249262183579563</v>
      </c>
      <c r="V59" s="28">
        <v>0</v>
      </c>
      <c r="W59" s="28">
        <v>0</v>
      </c>
      <c r="X59" s="28">
        <v>0</v>
      </c>
      <c r="Y59" s="29">
        <f t="shared" si="6"/>
        <v>0</v>
      </c>
      <c r="Z59" s="29">
        <v>0</v>
      </c>
      <c r="AA59" s="29">
        <f t="shared" si="12"/>
        <v>690.61000000000058</v>
      </c>
      <c r="AB59" s="29">
        <f t="shared" si="7"/>
        <v>100</v>
      </c>
      <c r="AC59" s="29">
        <v>690.61</v>
      </c>
      <c r="AD59" s="29">
        <f t="shared" si="11"/>
        <v>99.999999999999929</v>
      </c>
      <c r="AE59" s="29">
        <f t="shared" si="8"/>
        <v>0</v>
      </c>
      <c r="AF59" s="29">
        <f t="shared" si="9"/>
        <v>0</v>
      </c>
    </row>
    <row r="60" spans="1:32" ht="22.5" customHeight="1" x14ac:dyDescent="0.25">
      <c r="A60" s="18">
        <v>54</v>
      </c>
      <c r="B60" s="25" t="s">
        <v>244</v>
      </c>
      <c r="C60" s="25"/>
      <c r="D60" s="20" t="s">
        <v>80</v>
      </c>
      <c r="E60" s="18" t="s">
        <v>124</v>
      </c>
      <c r="F60" s="18" t="s">
        <v>195</v>
      </c>
      <c r="G60" s="35">
        <f t="shared" si="10"/>
        <v>22001.93</v>
      </c>
      <c r="H60" s="35">
        <v>16</v>
      </c>
      <c r="I60" s="35">
        <v>3</v>
      </c>
      <c r="J60" s="35">
        <v>12</v>
      </c>
      <c r="K60" s="35">
        <v>16</v>
      </c>
      <c r="L60" s="35">
        <v>16</v>
      </c>
      <c r="M60" s="35">
        <v>0</v>
      </c>
      <c r="N60" s="35">
        <f t="shared" si="1"/>
        <v>100</v>
      </c>
      <c r="O60" s="23">
        <v>22001.93</v>
      </c>
      <c r="P60" s="23">
        <v>22001.93</v>
      </c>
      <c r="Q60" s="29">
        <f t="shared" si="2"/>
        <v>100</v>
      </c>
      <c r="R60" s="23">
        <v>21266.880000000001</v>
      </c>
      <c r="S60" s="29">
        <f t="shared" si="3"/>
        <v>96.659156719433241</v>
      </c>
      <c r="T60" s="23">
        <f t="shared" si="4"/>
        <v>735.04999999999927</v>
      </c>
      <c r="U60" s="29">
        <f t="shared" si="5"/>
        <v>3.3408432805667472</v>
      </c>
      <c r="V60" s="28">
        <v>0</v>
      </c>
      <c r="W60" s="28">
        <v>0</v>
      </c>
      <c r="X60" s="28">
        <v>0</v>
      </c>
      <c r="Y60" s="29">
        <f t="shared" si="6"/>
        <v>0</v>
      </c>
      <c r="Z60" s="29">
        <v>10235.86</v>
      </c>
      <c r="AA60" s="29">
        <f t="shared" si="12"/>
        <v>10970.91</v>
      </c>
      <c r="AB60" s="29">
        <f t="shared" si="7"/>
        <v>100</v>
      </c>
      <c r="AC60" s="29">
        <v>8311.36</v>
      </c>
      <c r="AD60" s="29">
        <f t="shared" si="11"/>
        <v>75.758164090307929</v>
      </c>
      <c r="AE60" s="29">
        <f t="shared" si="8"/>
        <v>2659.5499999999993</v>
      </c>
      <c r="AF60" s="29">
        <f t="shared" si="9"/>
        <v>24.241835909692082</v>
      </c>
    </row>
    <row r="61" spans="1:32" ht="22.5" customHeight="1" x14ac:dyDescent="0.25">
      <c r="A61" s="18">
        <v>55</v>
      </c>
      <c r="B61" s="25" t="s">
        <v>244</v>
      </c>
      <c r="C61" s="25"/>
      <c r="D61" s="20" t="s">
        <v>81</v>
      </c>
      <c r="E61" s="18" t="s">
        <v>130</v>
      </c>
      <c r="F61" s="18" t="s">
        <v>196</v>
      </c>
      <c r="G61" s="35">
        <f t="shared" si="10"/>
        <v>13311.29</v>
      </c>
      <c r="H61" s="35">
        <v>16</v>
      </c>
      <c r="I61" s="35">
        <v>0</v>
      </c>
      <c r="J61" s="35">
        <v>16</v>
      </c>
      <c r="K61" s="35">
        <v>14</v>
      </c>
      <c r="L61" s="35">
        <v>14</v>
      </c>
      <c r="M61" s="35">
        <v>0</v>
      </c>
      <c r="N61" s="35">
        <f t="shared" si="1"/>
        <v>87.5</v>
      </c>
      <c r="O61" s="23">
        <v>13311.29</v>
      </c>
      <c r="P61" s="23">
        <v>13311.29</v>
      </c>
      <c r="Q61" s="29">
        <f t="shared" si="2"/>
        <v>100</v>
      </c>
      <c r="R61" s="23">
        <v>11290.26</v>
      </c>
      <c r="S61" s="29">
        <f t="shared" si="3"/>
        <v>84.817173992903761</v>
      </c>
      <c r="T61" s="23">
        <f t="shared" si="4"/>
        <v>2021.0300000000007</v>
      </c>
      <c r="U61" s="29">
        <f t="shared" si="5"/>
        <v>15.182826007096237</v>
      </c>
      <c r="V61" s="28">
        <v>0</v>
      </c>
      <c r="W61" s="28">
        <v>0</v>
      </c>
      <c r="X61" s="28">
        <v>0</v>
      </c>
      <c r="Y61" s="29">
        <f t="shared" si="6"/>
        <v>0</v>
      </c>
      <c r="Z61" s="29">
        <v>0</v>
      </c>
      <c r="AA61" s="29">
        <f t="shared" si="12"/>
        <v>2021.0300000000007</v>
      </c>
      <c r="AB61" s="29">
        <f t="shared" si="7"/>
        <v>100</v>
      </c>
      <c r="AC61" s="29">
        <v>2021.03</v>
      </c>
      <c r="AD61" s="29">
        <f t="shared" si="11"/>
        <v>99.999999999999972</v>
      </c>
      <c r="AE61" s="29">
        <f t="shared" si="8"/>
        <v>0</v>
      </c>
      <c r="AF61" s="29">
        <f t="shared" si="9"/>
        <v>0</v>
      </c>
    </row>
    <row r="62" spans="1:32" ht="22.5" customHeight="1" x14ac:dyDescent="0.25">
      <c r="A62" s="18">
        <v>56</v>
      </c>
      <c r="B62" s="25" t="s">
        <v>244</v>
      </c>
      <c r="C62" s="25"/>
      <c r="D62" s="20" t="s">
        <v>82</v>
      </c>
      <c r="E62" s="18" t="s">
        <v>124</v>
      </c>
      <c r="F62" s="18" t="s">
        <v>197</v>
      </c>
      <c r="G62" s="35">
        <f t="shared" si="10"/>
        <v>6508.0399999999991</v>
      </c>
      <c r="H62" s="35">
        <v>5</v>
      </c>
      <c r="I62" s="35">
        <v>0</v>
      </c>
      <c r="J62" s="35">
        <v>5</v>
      </c>
      <c r="K62" s="35">
        <v>5</v>
      </c>
      <c r="L62" s="35">
        <v>5</v>
      </c>
      <c r="M62" s="35">
        <v>0</v>
      </c>
      <c r="N62" s="35">
        <f t="shared" si="1"/>
        <v>100</v>
      </c>
      <c r="O62" s="23">
        <v>6508.0399999999991</v>
      </c>
      <c r="P62" s="23">
        <v>6508.0399999999991</v>
      </c>
      <c r="Q62" s="29">
        <f t="shared" si="2"/>
        <v>100</v>
      </c>
      <c r="R62" s="23">
        <v>4865.3099999999995</v>
      </c>
      <c r="S62" s="29">
        <f t="shared" si="3"/>
        <v>74.758452621680263</v>
      </c>
      <c r="T62" s="23">
        <f t="shared" si="4"/>
        <v>1642.7299999999996</v>
      </c>
      <c r="U62" s="29">
        <f t="shared" si="5"/>
        <v>25.241547378319733</v>
      </c>
      <c r="V62" s="28">
        <v>0</v>
      </c>
      <c r="W62" s="28">
        <v>0</v>
      </c>
      <c r="X62" s="28">
        <v>0</v>
      </c>
      <c r="Y62" s="29">
        <f t="shared" si="6"/>
        <v>0</v>
      </c>
      <c r="Z62" s="29">
        <v>0</v>
      </c>
      <c r="AA62" s="29">
        <f t="shared" si="12"/>
        <v>1642.7299999999996</v>
      </c>
      <c r="AB62" s="29">
        <f t="shared" si="7"/>
        <v>100</v>
      </c>
      <c r="AC62" s="29">
        <v>0</v>
      </c>
      <c r="AD62" s="29">
        <f t="shared" si="11"/>
        <v>0</v>
      </c>
      <c r="AE62" s="29">
        <f t="shared" si="8"/>
        <v>1642.7299999999996</v>
      </c>
      <c r="AF62" s="29">
        <f t="shared" si="9"/>
        <v>100</v>
      </c>
    </row>
    <row r="63" spans="1:32" ht="22.5" customHeight="1" x14ac:dyDescent="0.25">
      <c r="A63" s="18">
        <v>57</v>
      </c>
      <c r="B63" s="25" t="s">
        <v>244</v>
      </c>
      <c r="C63" s="25"/>
      <c r="D63" s="20" t="s">
        <v>83</v>
      </c>
      <c r="E63" s="18" t="s">
        <v>124</v>
      </c>
      <c r="F63" s="18" t="s">
        <v>198</v>
      </c>
      <c r="G63" s="35">
        <f t="shared" si="10"/>
        <v>15259.9</v>
      </c>
      <c r="H63" s="35">
        <v>14</v>
      </c>
      <c r="I63" s="35">
        <v>1</v>
      </c>
      <c r="J63" s="35">
        <v>12</v>
      </c>
      <c r="K63" s="35">
        <v>13</v>
      </c>
      <c r="L63" s="35">
        <v>14</v>
      </c>
      <c r="M63" s="35">
        <v>0</v>
      </c>
      <c r="N63" s="35">
        <f t="shared" si="1"/>
        <v>92.857142857142861</v>
      </c>
      <c r="O63" s="23">
        <v>15259.9</v>
      </c>
      <c r="P63" s="23">
        <v>15259.9</v>
      </c>
      <c r="Q63" s="29">
        <f t="shared" si="2"/>
        <v>100</v>
      </c>
      <c r="R63" s="23">
        <v>15259.900000000001</v>
      </c>
      <c r="S63" s="29">
        <f t="shared" si="3"/>
        <v>100.00000000000003</v>
      </c>
      <c r="T63" s="23">
        <f t="shared" si="4"/>
        <v>0</v>
      </c>
      <c r="U63" s="29">
        <f t="shared" si="5"/>
        <v>0</v>
      </c>
      <c r="V63" s="28">
        <v>0</v>
      </c>
      <c r="W63" s="28">
        <v>0</v>
      </c>
      <c r="X63" s="28">
        <v>0</v>
      </c>
      <c r="Y63" s="29">
        <f t="shared" si="6"/>
        <v>0</v>
      </c>
      <c r="Z63" s="29">
        <v>1664.25</v>
      </c>
      <c r="AA63" s="29">
        <f t="shared" si="12"/>
        <v>1664.25</v>
      </c>
      <c r="AB63" s="29">
        <f t="shared" si="7"/>
        <v>100</v>
      </c>
      <c r="AC63" s="29">
        <v>715.58</v>
      </c>
      <c r="AD63" s="29">
        <f t="shared" si="11"/>
        <v>42.997145861499177</v>
      </c>
      <c r="AE63" s="29">
        <f t="shared" si="8"/>
        <v>948.67</v>
      </c>
      <c r="AF63" s="29">
        <f t="shared" si="9"/>
        <v>57.002854138500823</v>
      </c>
    </row>
    <row r="64" spans="1:32" ht="22.5" customHeight="1" x14ac:dyDescent="0.25">
      <c r="A64" s="18">
        <v>58</v>
      </c>
      <c r="B64" s="25" t="s">
        <v>244</v>
      </c>
      <c r="C64" s="25"/>
      <c r="D64" s="20" t="s">
        <v>84</v>
      </c>
      <c r="E64" s="18" t="s">
        <v>125</v>
      </c>
      <c r="F64" s="18" t="s">
        <v>199</v>
      </c>
      <c r="G64" s="35">
        <f t="shared" si="10"/>
        <v>9876.69</v>
      </c>
      <c r="H64" s="35">
        <v>15</v>
      </c>
      <c r="I64" s="35">
        <v>4</v>
      </c>
      <c r="J64" s="35">
        <v>10</v>
      </c>
      <c r="K64" s="35">
        <v>15</v>
      </c>
      <c r="L64" s="35">
        <v>16</v>
      </c>
      <c r="M64" s="35">
        <v>0</v>
      </c>
      <c r="N64" s="35">
        <f t="shared" si="1"/>
        <v>100</v>
      </c>
      <c r="O64" s="23">
        <v>9876.69</v>
      </c>
      <c r="P64" s="23">
        <v>9876.69</v>
      </c>
      <c r="Q64" s="29">
        <f t="shared" si="2"/>
        <v>100</v>
      </c>
      <c r="R64" s="23">
        <v>9876.69</v>
      </c>
      <c r="S64" s="29">
        <f t="shared" si="3"/>
        <v>100</v>
      </c>
      <c r="T64" s="23">
        <f t="shared" si="4"/>
        <v>0</v>
      </c>
      <c r="U64" s="29">
        <f t="shared" si="5"/>
        <v>0</v>
      </c>
      <c r="V64" s="28">
        <v>0</v>
      </c>
      <c r="W64" s="28">
        <v>0</v>
      </c>
      <c r="X64" s="28">
        <v>0</v>
      </c>
      <c r="Y64" s="29">
        <f t="shared" si="6"/>
        <v>0</v>
      </c>
      <c r="Z64" s="29">
        <v>386.82</v>
      </c>
      <c r="AA64" s="29">
        <f t="shared" si="12"/>
        <v>386.82</v>
      </c>
      <c r="AB64" s="29">
        <f t="shared" si="7"/>
        <v>100</v>
      </c>
      <c r="AC64" s="29">
        <v>0</v>
      </c>
      <c r="AD64" s="29">
        <f t="shared" si="11"/>
        <v>0</v>
      </c>
      <c r="AE64" s="29">
        <f t="shared" si="8"/>
        <v>386.82</v>
      </c>
      <c r="AF64" s="29">
        <f t="shared" si="9"/>
        <v>100</v>
      </c>
    </row>
    <row r="65" spans="1:32" ht="22.5" customHeight="1" x14ac:dyDescent="0.25">
      <c r="A65" s="18">
        <v>59</v>
      </c>
      <c r="B65" s="25" t="s">
        <v>244</v>
      </c>
      <c r="C65" s="25"/>
      <c r="D65" s="20" t="s">
        <v>85</v>
      </c>
      <c r="E65" s="18" t="s">
        <v>124</v>
      </c>
      <c r="F65" s="18" t="s">
        <v>200</v>
      </c>
      <c r="G65" s="35">
        <f t="shared" si="10"/>
        <v>29474.7</v>
      </c>
      <c r="H65" s="35">
        <v>30</v>
      </c>
      <c r="I65" s="35">
        <v>11</v>
      </c>
      <c r="J65" s="35">
        <v>17</v>
      </c>
      <c r="K65" s="35">
        <v>25</v>
      </c>
      <c r="L65" s="35">
        <v>25</v>
      </c>
      <c r="M65" s="35">
        <v>0</v>
      </c>
      <c r="N65" s="35">
        <f t="shared" si="1"/>
        <v>83.333333333333343</v>
      </c>
      <c r="O65" s="23">
        <v>29474.7</v>
      </c>
      <c r="P65" s="23">
        <v>29474.7</v>
      </c>
      <c r="Q65" s="29">
        <f t="shared" si="2"/>
        <v>100</v>
      </c>
      <c r="R65" s="23">
        <v>25978.489999999998</v>
      </c>
      <c r="S65" s="29">
        <f t="shared" si="3"/>
        <v>88.138267734701287</v>
      </c>
      <c r="T65" s="23">
        <f t="shared" si="4"/>
        <v>3496.2100000000028</v>
      </c>
      <c r="U65" s="29">
        <f t="shared" si="5"/>
        <v>11.861732265298723</v>
      </c>
      <c r="V65" s="28">
        <v>0</v>
      </c>
      <c r="W65" s="28">
        <v>0</v>
      </c>
      <c r="X65" s="28">
        <v>0</v>
      </c>
      <c r="Y65" s="29">
        <f t="shared" si="6"/>
        <v>0</v>
      </c>
      <c r="Z65" s="29">
        <v>9229.2000000000007</v>
      </c>
      <c r="AA65" s="29">
        <f t="shared" si="12"/>
        <v>12725.410000000003</v>
      </c>
      <c r="AB65" s="29">
        <f t="shared" si="7"/>
        <v>100</v>
      </c>
      <c r="AC65" s="29">
        <v>11671.130000000001</v>
      </c>
      <c r="AD65" s="29">
        <f t="shared" si="11"/>
        <v>91.715158882896489</v>
      </c>
      <c r="AE65" s="29">
        <f t="shared" si="8"/>
        <v>1054.2800000000025</v>
      </c>
      <c r="AF65" s="29">
        <f t="shared" si="9"/>
        <v>8.2848411171035128</v>
      </c>
    </row>
    <row r="66" spans="1:32" ht="22.5" customHeight="1" x14ac:dyDescent="0.25">
      <c r="A66" s="18">
        <v>60</v>
      </c>
      <c r="B66" s="25" t="s">
        <v>244</v>
      </c>
      <c r="C66" s="25"/>
      <c r="D66" s="20" t="s">
        <v>86</v>
      </c>
      <c r="E66" s="18" t="s">
        <v>138</v>
      </c>
      <c r="F66" s="18" t="s">
        <v>201</v>
      </c>
      <c r="G66" s="35">
        <f t="shared" si="10"/>
        <v>31860.29</v>
      </c>
      <c r="H66" s="35">
        <v>22</v>
      </c>
      <c r="I66" s="35">
        <v>8</v>
      </c>
      <c r="J66" s="35">
        <v>14</v>
      </c>
      <c r="K66" s="35">
        <v>23</v>
      </c>
      <c r="L66" s="35">
        <v>23</v>
      </c>
      <c r="M66" s="35">
        <v>0</v>
      </c>
      <c r="N66" s="35">
        <f t="shared" si="1"/>
        <v>104.54545454545455</v>
      </c>
      <c r="O66" s="23">
        <v>31860.29</v>
      </c>
      <c r="P66" s="23">
        <v>31860.29</v>
      </c>
      <c r="Q66" s="29">
        <f t="shared" si="2"/>
        <v>100</v>
      </c>
      <c r="R66" s="23">
        <v>31860.29</v>
      </c>
      <c r="S66" s="29">
        <f t="shared" si="3"/>
        <v>100</v>
      </c>
      <c r="T66" s="23">
        <f t="shared" si="4"/>
        <v>0</v>
      </c>
      <c r="U66" s="29">
        <f t="shared" si="5"/>
        <v>0</v>
      </c>
      <c r="V66" s="28">
        <v>0</v>
      </c>
      <c r="W66" s="28">
        <v>0</v>
      </c>
      <c r="X66" s="28">
        <v>0</v>
      </c>
      <c r="Y66" s="29">
        <f t="shared" si="6"/>
        <v>0</v>
      </c>
      <c r="Z66" s="29">
        <v>3686.95</v>
      </c>
      <c r="AA66" s="29">
        <f t="shared" si="12"/>
        <v>3686.95</v>
      </c>
      <c r="AB66" s="29">
        <f t="shared" si="7"/>
        <v>100</v>
      </c>
      <c r="AC66" s="29">
        <v>2448.9699999999998</v>
      </c>
      <c r="AD66" s="29">
        <f t="shared" si="11"/>
        <v>66.422652870258617</v>
      </c>
      <c r="AE66" s="29">
        <f t="shared" si="8"/>
        <v>1237.98</v>
      </c>
      <c r="AF66" s="29">
        <f t="shared" si="9"/>
        <v>33.577347129741383</v>
      </c>
    </row>
    <row r="67" spans="1:32" ht="22.5" customHeight="1" x14ac:dyDescent="0.25">
      <c r="A67" s="18">
        <v>61</v>
      </c>
      <c r="B67" s="25" t="s">
        <v>244</v>
      </c>
      <c r="C67" s="25"/>
      <c r="D67" s="20" t="s">
        <v>87</v>
      </c>
      <c r="E67" s="18" t="s">
        <v>135</v>
      </c>
      <c r="F67" s="18" t="s">
        <v>202</v>
      </c>
      <c r="G67" s="35">
        <f t="shared" si="10"/>
        <v>7417.12</v>
      </c>
      <c r="H67" s="35">
        <v>9</v>
      </c>
      <c r="I67" s="35">
        <v>2</v>
      </c>
      <c r="J67" s="35">
        <v>6</v>
      </c>
      <c r="K67" s="35">
        <v>9</v>
      </c>
      <c r="L67" s="35">
        <v>9</v>
      </c>
      <c r="M67" s="35">
        <v>0</v>
      </c>
      <c r="N67" s="35">
        <f t="shared" si="1"/>
        <v>100</v>
      </c>
      <c r="O67" s="23">
        <v>7417.12</v>
      </c>
      <c r="P67" s="23">
        <v>7417.12</v>
      </c>
      <c r="Q67" s="29">
        <f t="shared" si="2"/>
        <v>100</v>
      </c>
      <c r="R67" s="23">
        <v>6062.96</v>
      </c>
      <c r="S67" s="29">
        <f t="shared" si="3"/>
        <v>81.742778868347827</v>
      </c>
      <c r="T67" s="23">
        <f t="shared" si="4"/>
        <v>1354.1599999999999</v>
      </c>
      <c r="U67" s="29">
        <f t="shared" si="5"/>
        <v>18.257221131652177</v>
      </c>
      <c r="V67" s="28">
        <v>0</v>
      </c>
      <c r="W67" s="28">
        <v>0</v>
      </c>
      <c r="X67" s="28">
        <v>0</v>
      </c>
      <c r="Y67" s="29">
        <f t="shared" si="6"/>
        <v>0</v>
      </c>
      <c r="Z67" s="29">
        <v>477.4</v>
      </c>
      <c r="AA67" s="29">
        <f t="shared" si="12"/>
        <v>1831.56</v>
      </c>
      <c r="AB67" s="29">
        <f t="shared" si="7"/>
        <v>100</v>
      </c>
      <c r="AC67" s="29">
        <v>1354.16</v>
      </c>
      <c r="AD67" s="29">
        <f t="shared" si="11"/>
        <v>73.934787831138493</v>
      </c>
      <c r="AE67" s="29">
        <f t="shared" si="8"/>
        <v>477.39999999999986</v>
      </c>
      <c r="AF67" s="29">
        <f t="shared" si="9"/>
        <v>26.065212168861514</v>
      </c>
    </row>
    <row r="68" spans="1:32" ht="22.5" customHeight="1" x14ac:dyDescent="0.25">
      <c r="A68" s="18">
        <v>62</v>
      </c>
      <c r="B68" s="25" t="s">
        <v>244</v>
      </c>
      <c r="C68" s="25"/>
      <c r="D68" s="20" t="s">
        <v>88</v>
      </c>
      <c r="E68" s="18" t="s">
        <v>120</v>
      </c>
      <c r="F68" s="18" t="s">
        <v>203</v>
      </c>
      <c r="G68" s="35">
        <f t="shared" si="10"/>
        <v>24949.09</v>
      </c>
      <c r="H68" s="35">
        <v>21</v>
      </c>
      <c r="I68" s="35">
        <v>4</v>
      </c>
      <c r="J68" s="35">
        <v>15</v>
      </c>
      <c r="K68" s="35">
        <v>15</v>
      </c>
      <c r="L68" s="35">
        <v>15</v>
      </c>
      <c r="M68" s="35">
        <v>0</v>
      </c>
      <c r="N68" s="35">
        <f t="shared" si="1"/>
        <v>71.428571428571431</v>
      </c>
      <c r="O68" s="23">
        <v>24949.09</v>
      </c>
      <c r="P68" s="23">
        <v>24949.09</v>
      </c>
      <c r="Q68" s="29">
        <f t="shared" si="2"/>
        <v>100</v>
      </c>
      <c r="R68" s="23">
        <v>24949.09</v>
      </c>
      <c r="S68" s="29">
        <f t="shared" si="3"/>
        <v>100</v>
      </c>
      <c r="T68" s="23">
        <f t="shared" si="4"/>
        <v>0</v>
      </c>
      <c r="U68" s="29">
        <f t="shared" si="5"/>
        <v>0</v>
      </c>
      <c r="V68" s="28">
        <v>0</v>
      </c>
      <c r="W68" s="28">
        <v>0</v>
      </c>
      <c r="X68" s="28">
        <v>0</v>
      </c>
      <c r="Y68" s="29">
        <f t="shared" si="6"/>
        <v>0</v>
      </c>
      <c r="Z68" s="29">
        <v>1706.9099999999999</v>
      </c>
      <c r="AA68" s="29">
        <f t="shared" si="12"/>
        <v>1706.9099999999999</v>
      </c>
      <c r="AB68" s="29">
        <f t="shared" si="7"/>
        <v>100</v>
      </c>
      <c r="AC68" s="29">
        <v>911.25</v>
      </c>
      <c r="AD68" s="29">
        <f t="shared" si="11"/>
        <v>53.385943019842877</v>
      </c>
      <c r="AE68" s="29">
        <f t="shared" si="8"/>
        <v>795.65999999999985</v>
      </c>
      <c r="AF68" s="29">
        <f t="shared" si="9"/>
        <v>46.614056980157123</v>
      </c>
    </row>
    <row r="69" spans="1:32" ht="22.5" customHeight="1" x14ac:dyDescent="0.25">
      <c r="A69" s="18">
        <v>63</v>
      </c>
      <c r="B69" s="25" t="s">
        <v>244</v>
      </c>
      <c r="C69" s="25"/>
      <c r="D69" s="20" t="s">
        <v>89</v>
      </c>
      <c r="E69" s="18" t="s">
        <v>139</v>
      </c>
      <c r="F69" s="18" t="s">
        <v>204</v>
      </c>
      <c r="G69" s="35">
        <f t="shared" si="10"/>
        <v>24297.279999999999</v>
      </c>
      <c r="H69" s="35">
        <v>26</v>
      </c>
      <c r="I69" s="35">
        <v>1</v>
      </c>
      <c r="J69" s="35">
        <v>25</v>
      </c>
      <c r="K69" s="35">
        <v>25</v>
      </c>
      <c r="L69" s="35">
        <v>25</v>
      </c>
      <c r="M69" s="35">
        <v>0</v>
      </c>
      <c r="N69" s="35">
        <f t="shared" si="1"/>
        <v>96.15384615384616</v>
      </c>
      <c r="O69" s="23">
        <v>24297.279999999999</v>
      </c>
      <c r="P69" s="23">
        <v>24297.279999999999</v>
      </c>
      <c r="Q69" s="29">
        <f t="shared" si="2"/>
        <v>100</v>
      </c>
      <c r="R69" s="23">
        <v>23737.410000000003</v>
      </c>
      <c r="S69" s="29">
        <f t="shared" si="3"/>
        <v>97.695750306207131</v>
      </c>
      <c r="T69" s="23">
        <f t="shared" si="4"/>
        <v>559.86999999999534</v>
      </c>
      <c r="U69" s="29">
        <f t="shared" si="5"/>
        <v>2.3042496937928663</v>
      </c>
      <c r="V69" s="28">
        <v>0</v>
      </c>
      <c r="W69" s="28">
        <v>0</v>
      </c>
      <c r="X69" s="28">
        <v>0</v>
      </c>
      <c r="Y69" s="29">
        <f t="shared" si="6"/>
        <v>0</v>
      </c>
      <c r="Z69" s="29">
        <v>2121.7600000000002</v>
      </c>
      <c r="AA69" s="29">
        <f t="shared" si="12"/>
        <v>2681.6299999999956</v>
      </c>
      <c r="AB69" s="29">
        <f t="shared" si="7"/>
        <v>100</v>
      </c>
      <c r="AC69" s="29">
        <v>2121.7600000000002</v>
      </c>
      <c r="AD69" s="29">
        <f t="shared" si="11"/>
        <v>79.1220265286413</v>
      </c>
      <c r="AE69" s="29">
        <f t="shared" si="8"/>
        <v>559.86999999999534</v>
      </c>
      <c r="AF69" s="29">
        <f t="shared" si="9"/>
        <v>20.8779734713587</v>
      </c>
    </row>
    <row r="70" spans="1:32" ht="22.5" customHeight="1" x14ac:dyDescent="0.25">
      <c r="A70" s="18">
        <v>64</v>
      </c>
      <c r="B70" s="25" t="s">
        <v>244</v>
      </c>
      <c r="C70" s="25"/>
      <c r="D70" s="20" t="s">
        <v>90</v>
      </c>
      <c r="E70" s="18" t="s">
        <v>140</v>
      </c>
      <c r="F70" s="18" t="s">
        <v>205</v>
      </c>
      <c r="G70" s="35">
        <f t="shared" si="10"/>
        <v>17054.46</v>
      </c>
      <c r="H70" s="35">
        <v>11</v>
      </c>
      <c r="I70" s="35">
        <v>6</v>
      </c>
      <c r="J70" s="35">
        <v>5</v>
      </c>
      <c r="K70" s="35">
        <v>11</v>
      </c>
      <c r="L70" s="35">
        <v>11</v>
      </c>
      <c r="M70" s="35">
        <v>0</v>
      </c>
      <c r="N70" s="35">
        <f t="shared" si="1"/>
        <v>100</v>
      </c>
      <c r="O70" s="23">
        <v>17054.46</v>
      </c>
      <c r="P70" s="23">
        <v>17054.46</v>
      </c>
      <c r="Q70" s="29">
        <f t="shared" si="2"/>
        <v>100</v>
      </c>
      <c r="R70" s="23">
        <v>10610.75</v>
      </c>
      <c r="S70" s="29">
        <f t="shared" si="3"/>
        <v>62.216862920315272</v>
      </c>
      <c r="T70" s="23">
        <f t="shared" si="4"/>
        <v>6443.7099999999991</v>
      </c>
      <c r="U70" s="29">
        <f t="shared" si="5"/>
        <v>37.783137079684728</v>
      </c>
      <c r="V70" s="28">
        <v>0</v>
      </c>
      <c r="W70" s="28">
        <v>0</v>
      </c>
      <c r="X70" s="28">
        <v>0</v>
      </c>
      <c r="Y70" s="29">
        <f t="shared" si="6"/>
        <v>0</v>
      </c>
      <c r="Z70" s="29">
        <v>0</v>
      </c>
      <c r="AA70" s="29">
        <f t="shared" si="12"/>
        <v>6443.7099999999991</v>
      </c>
      <c r="AB70" s="29">
        <f t="shared" si="7"/>
        <v>100</v>
      </c>
      <c r="AC70" s="29">
        <v>6443.71</v>
      </c>
      <c r="AD70" s="29">
        <f t="shared" si="11"/>
        <v>100.00000000000003</v>
      </c>
      <c r="AE70" s="29">
        <f t="shared" si="8"/>
        <v>0</v>
      </c>
      <c r="AF70" s="29">
        <f t="shared" si="9"/>
        <v>0</v>
      </c>
    </row>
    <row r="71" spans="1:32" ht="22.5" customHeight="1" x14ac:dyDescent="0.25">
      <c r="A71" s="18">
        <v>65</v>
      </c>
      <c r="B71" s="25" t="s">
        <v>244</v>
      </c>
      <c r="C71" s="25"/>
      <c r="D71" s="20" t="s">
        <v>91</v>
      </c>
      <c r="E71" s="18" t="s">
        <v>124</v>
      </c>
      <c r="F71" s="18" t="s">
        <v>206</v>
      </c>
      <c r="G71" s="35">
        <f t="shared" si="10"/>
        <v>10032.36</v>
      </c>
      <c r="H71" s="35">
        <v>17</v>
      </c>
      <c r="I71" s="35">
        <v>5</v>
      </c>
      <c r="J71" s="35">
        <v>11</v>
      </c>
      <c r="K71" s="35">
        <v>16</v>
      </c>
      <c r="L71" s="35">
        <v>16</v>
      </c>
      <c r="M71" s="35">
        <v>0</v>
      </c>
      <c r="N71" s="35">
        <f t="shared" ref="N71:N99" si="13">IF(H71=0,0,K71/H71)*100</f>
        <v>94.117647058823522</v>
      </c>
      <c r="O71" s="23">
        <v>10032.36</v>
      </c>
      <c r="P71" s="23">
        <v>10032.36</v>
      </c>
      <c r="Q71" s="29">
        <f t="shared" ref="Q71:Q99" si="14">IF(O71=0,0,P71/O71)*100</f>
        <v>100</v>
      </c>
      <c r="R71" s="23">
        <v>9666.9600000000009</v>
      </c>
      <c r="S71" s="29">
        <f t="shared" ref="S71:S99" si="15">IF(P71=0,0,R71/P71)*100</f>
        <v>96.35778620384437</v>
      </c>
      <c r="T71" s="23">
        <f t="shared" ref="T71:T98" si="16">P71-R71</f>
        <v>365.39999999999964</v>
      </c>
      <c r="U71" s="29">
        <f t="shared" ref="U71:U99" si="17">IF(P71=0,0,T71/P71)*100</f>
        <v>3.6422137961556365</v>
      </c>
      <c r="V71" s="28">
        <v>0</v>
      </c>
      <c r="W71" s="28">
        <v>0</v>
      </c>
      <c r="X71" s="28">
        <v>0</v>
      </c>
      <c r="Y71" s="29">
        <f t="shared" ref="Y71:Y99" si="18">IF(H71=0,0,V71/H71)*100</f>
        <v>0</v>
      </c>
      <c r="Z71" s="29">
        <v>602.91</v>
      </c>
      <c r="AA71" s="29">
        <f t="shared" si="12"/>
        <v>968.3099999999996</v>
      </c>
      <c r="AB71" s="29">
        <f t="shared" ref="AB71:AB86" si="19">IF(((Z71+T71))=0,0,AA71/(Z71+T71)*100)</f>
        <v>100</v>
      </c>
      <c r="AC71" s="29">
        <v>365.4</v>
      </c>
      <c r="AD71" s="29">
        <f t="shared" si="11"/>
        <v>37.73584905660379</v>
      </c>
      <c r="AE71" s="29">
        <f t="shared" ref="AE71:AE98" si="20">AA71-AC71</f>
        <v>602.90999999999963</v>
      </c>
      <c r="AF71" s="29">
        <f t="shared" ref="AF71:AF99" si="21">IF(AA71=0,0,AE71/AA71)*100</f>
        <v>62.26415094339621</v>
      </c>
    </row>
    <row r="72" spans="1:32" ht="22.5" customHeight="1" x14ac:dyDescent="0.25">
      <c r="A72" s="18">
        <v>66</v>
      </c>
      <c r="B72" s="25" t="s">
        <v>244</v>
      </c>
      <c r="C72" s="25"/>
      <c r="D72" s="20" t="s">
        <v>92</v>
      </c>
      <c r="E72" s="18" t="s">
        <v>120</v>
      </c>
      <c r="F72" s="18" t="s">
        <v>207</v>
      </c>
      <c r="G72" s="35">
        <f t="shared" ref="G72:G98" si="22">O72</f>
        <v>9317.619999999999</v>
      </c>
      <c r="H72" s="35">
        <v>8</v>
      </c>
      <c r="I72" s="35">
        <v>1</v>
      </c>
      <c r="J72" s="35">
        <v>6</v>
      </c>
      <c r="K72" s="35">
        <v>7</v>
      </c>
      <c r="L72" s="35">
        <v>7</v>
      </c>
      <c r="M72" s="35">
        <v>0</v>
      </c>
      <c r="N72" s="35">
        <f t="shared" si="13"/>
        <v>87.5</v>
      </c>
      <c r="O72" s="23">
        <v>9317.619999999999</v>
      </c>
      <c r="P72" s="23">
        <v>9317.619999999999</v>
      </c>
      <c r="Q72" s="29">
        <f t="shared" si="14"/>
        <v>100</v>
      </c>
      <c r="R72" s="23">
        <v>6852.7199999999993</v>
      </c>
      <c r="S72" s="29">
        <f t="shared" si="15"/>
        <v>73.545819640637845</v>
      </c>
      <c r="T72" s="23">
        <f t="shared" si="16"/>
        <v>2464.8999999999996</v>
      </c>
      <c r="U72" s="29">
        <f t="shared" si="17"/>
        <v>26.454180359362155</v>
      </c>
      <c r="V72" s="28">
        <v>0</v>
      </c>
      <c r="W72" s="28">
        <v>0</v>
      </c>
      <c r="X72" s="28">
        <v>0</v>
      </c>
      <c r="Y72" s="29">
        <f t="shared" si="18"/>
        <v>0</v>
      </c>
      <c r="Z72" s="29">
        <v>0</v>
      </c>
      <c r="AA72" s="29">
        <f t="shared" si="12"/>
        <v>2464.8999999999996</v>
      </c>
      <c r="AB72" s="29">
        <f t="shared" si="19"/>
        <v>100</v>
      </c>
      <c r="AC72" s="29">
        <v>0</v>
      </c>
      <c r="AD72" s="29">
        <f t="shared" ref="AD72:AD98" si="23">IF(AA72=0,0,AC72/AA72*100)</f>
        <v>0</v>
      </c>
      <c r="AE72" s="29">
        <f t="shared" si="20"/>
        <v>2464.8999999999996</v>
      </c>
      <c r="AF72" s="29">
        <f t="shared" si="21"/>
        <v>100</v>
      </c>
    </row>
    <row r="73" spans="1:32" ht="22.5" customHeight="1" x14ac:dyDescent="0.25">
      <c r="A73" s="18">
        <v>67</v>
      </c>
      <c r="B73" s="25" t="s">
        <v>244</v>
      </c>
      <c r="C73" s="25"/>
      <c r="D73" s="20" t="s">
        <v>93</v>
      </c>
      <c r="E73" s="18" t="s">
        <v>124</v>
      </c>
      <c r="F73" s="18" t="s">
        <v>208</v>
      </c>
      <c r="G73" s="35">
        <f t="shared" si="22"/>
        <v>8861.92</v>
      </c>
      <c r="H73" s="35">
        <v>14</v>
      </c>
      <c r="I73" s="35">
        <v>3</v>
      </c>
      <c r="J73" s="35">
        <v>8</v>
      </c>
      <c r="K73" s="35">
        <v>12</v>
      </c>
      <c r="L73" s="35">
        <v>12</v>
      </c>
      <c r="M73" s="35">
        <v>0</v>
      </c>
      <c r="N73" s="35">
        <f t="shared" si="13"/>
        <v>85.714285714285708</v>
      </c>
      <c r="O73" s="23">
        <v>8861.92</v>
      </c>
      <c r="P73" s="23">
        <v>8861.92</v>
      </c>
      <c r="Q73" s="29">
        <f t="shared" si="14"/>
        <v>100</v>
      </c>
      <c r="R73" s="23">
        <v>8861.92</v>
      </c>
      <c r="S73" s="29">
        <f t="shared" si="15"/>
        <v>100</v>
      </c>
      <c r="T73" s="23">
        <f t="shared" si="16"/>
        <v>0</v>
      </c>
      <c r="U73" s="29">
        <f t="shared" si="17"/>
        <v>0</v>
      </c>
      <c r="V73" s="28">
        <v>0</v>
      </c>
      <c r="W73" s="28">
        <v>0</v>
      </c>
      <c r="X73" s="28">
        <v>0</v>
      </c>
      <c r="Y73" s="29">
        <f t="shared" si="18"/>
        <v>0</v>
      </c>
      <c r="Z73" s="29">
        <v>5087.67</v>
      </c>
      <c r="AA73" s="29">
        <f t="shared" si="12"/>
        <v>5087.67</v>
      </c>
      <c r="AB73" s="29">
        <f t="shared" si="19"/>
        <v>100</v>
      </c>
      <c r="AC73" s="29">
        <v>5087.67</v>
      </c>
      <c r="AD73" s="29">
        <f t="shared" si="23"/>
        <v>100</v>
      </c>
      <c r="AE73" s="29">
        <f t="shared" si="20"/>
        <v>0</v>
      </c>
      <c r="AF73" s="29">
        <f t="shared" si="21"/>
        <v>0</v>
      </c>
    </row>
    <row r="74" spans="1:32" ht="22.5" customHeight="1" x14ac:dyDescent="0.25">
      <c r="A74" s="18">
        <v>68</v>
      </c>
      <c r="B74" s="25" t="s">
        <v>244</v>
      </c>
      <c r="C74" s="25"/>
      <c r="D74" s="20" t="s">
        <v>94</v>
      </c>
      <c r="E74" s="18" t="s">
        <v>124</v>
      </c>
      <c r="F74" s="18" t="s">
        <v>209</v>
      </c>
      <c r="G74" s="35">
        <f t="shared" si="22"/>
        <v>29258.73</v>
      </c>
      <c r="H74" s="35">
        <v>20</v>
      </c>
      <c r="I74" s="35">
        <v>6</v>
      </c>
      <c r="J74" s="35">
        <v>12</v>
      </c>
      <c r="K74" s="35">
        <v>14</v>
      </c>
      <c r="L74" s="35">
        <v>16</v>
      </c>
      <c r="M74" s="35">
        <v>0</v>
      </c>
      <c r="N74" s="35">
        <f t="shared" si="13"/>
        <v>70</v>
      </c>
      <c r="O74" s="23">
        <v>29258.73</v>
      </c>
      <c r="P74" s="23">
        <v>29258.73</v>
      </c>
      <c r="Q74" s="29">
        <f t="shared" si="14"/>
        <v>100</v>
      </c>
      <c r="R74" s="23">
        <v>28120.5</v>
      </c>
      <c r="S74" s="29">
        <f t="shared" si="15"/>
        <v>96.109776466716085</v>
      </c>
      <c r="T74" s="23">
        <f t="shared" si="16"/>
        <v>1138.2299999999996</v>
      </c>
      <c r="U74" s="29">
        <f t="shared" si="17"/>
        <v>3.890223533283911</v>
      </c>
      <c r="V74" s="28">
        <v>0</v>
      </c>
      <c r="W74" s="28">
        <v>0</v>
      </c>
      <c r="X74" s="28">
        <v>0</v>
      </c>
      <c r="Y74" s="29">
        <f t="shared" si="18"/>
        <v>0</v>
      </c>
      <c r="Z74" s="29">
        <v>13998.470000000001</v>
      </c>
      <c r="AA74" s="29">
        <f t="shared" ref="AA74:AA98" si="24">SUM(T74+Z74)</f>
        <v>15136.7</v>
      </c>
      <c r="AB74" s="29">
        <f t="shared" si="19"/>
        <v>100</v>
      </c>
      <c r="AC74" s="29">
        <v>9969.52</v>
      </c>
      <c r="AD74" s="29">
        <f t="shared" si="23"/>
        <v>65.863233069295163</v>
      </c>
      <c r="AE74" s="29">
        <f t="shared" si="20"/>
        <v>5167.18</v>
      </c>
      <c r="AF74" s="29">
        <f t="shared" si="21"/>
        <v>34.136766930704844</v>
      </c>
    </row>
    <row r="75" spans="1:32" ht="22.5" customHeight="1" x14ac:dyDescent="0.25">
      <c r="A75" s="18">
        <v>69</v>
      </c>
      <c r="B75" s="25" t="s">
        <v>244</v>
      </c>
      <c r="C75" s="25"/>
      <c r="D75" s="20" t="s">
        <v>95</v>
      </c>
      <c r="E75" s="18" t="s">
        <v>123</v>
      </c>
      <c r="F75" s="18" t="s">
        <v>210</v>
      </c>
      <c r="G75" s="35">
        <f t="shared" si="22"/>
        <v>12980.09</v>
      </c>
      <c r="H75" s="35">
        <v>12</v>
      </c>
      <c r="I75" s="35">
        <v>3</v>
      </c>
      <c r="J75" s="35">
        <v>9</v>
      </c>
      <c r="K75" s="35">
        <v>8</v>
      </c>
      <c r="L75" s="35">
        <v>8</v>
      </c>
      <c r="M75" s="35">
        <v>0</v>
      </c>
      <c r="N75" s="35">
        <f t="shared" si="13"/>
        <v>66.666666666666657</v>
      </c>
      <c r="O75" s="23">
        <v>12980.09</v>
      </c>
      <c r="P75" s="23">
        <v>12980.09</v>
      </c>
      <c r="Q75" s="29">
        <f t="shared" si="14"/>
        <v>100</v>
      </c>
      <c r="R75" s="23">
        <v>12980.09</v>
      </c>
      <c r="S75" s="29">
        <f t="shared" si="15"/>
        <v>100</v>
      </c>
      <c r="T75" s="23">
        <f t="shared" si="16"/>
        <v>0</v>
      </c>
      <c r="U75" s="29">
        <f t="shared" si="17"/>
        <v>0</v>
      </c>
      <c r="V75" s="28">
        <v>0</v>
      </c>
      <c r="W75" s="28">
        <v>0</v>
      </c>
      <c r="X75" s="28">
        <v>0</v>
      </c>
      <c r="Y75" s="29">
        <f t="shared" si="18"/>
        <v>0</v>
      </c>
      <c r="Z75" s="29">
        <v>0</v>
      </c>
      <c r="AA75" s="29">
        <f t="shared" si="24"/>
        <v>0</v>
      </c>
      <c r="AB75" s="29">
        <f t="shared" si="19"/>
        <v>0</v>
      </c>
      <c r="AC75" s="29">
        <v>0</v>
      </c>
      <c r="AD75" s="29">
        <f t="shared" si="23"/>
        <v>0</v>
      </c>
      <c r="AE75" s="29">
        <f t="shared" si="20"/>
        <v>0</v>
      </c>
      <c r="AF75" s="29">
        <f t="shared" si="21"/>
        <v>0</v>
      </c>
    </row>
    <row r="76" spans="1:32" ht="22.5" customHeight="1" x14ac:dyDescent="0.25">
      <c r="A76" s="18">
        <v>70</v>
      </c>
      <c r="B76" s="25" t="s">
        <v>244</v>
      </c>
      <c r="C76" s="25"/>
      <c r="D76" s="20" t="s">
        <v>96</v>
      </c>
      <c r="E76" s="18" t="s">
        <v>124</v>
      </c>
      <c r="F76" s="18" t="s">
        <v>211</v>
      </c>
      <c r="G76" s="35">
        <f t="shared" si="22"/>
        <v>2227.91</v>
      </c>
      <c r="H76" s="35">
        <v>1</v>
      </c>
      <c r="I76" s="35">
        <v>0</v>
      </c>
      <c r="J76" s="35">
        <v>1</v>
      </c>
      <c r="K76" s="35">
        <v>1</v>
      </c>
      <c r="L76" s="35">
        <v>1</v>
      </c>
      <c r="M76" s="35">
        <v>0</v>
      </c>
      <c r="N76" s="35">
        <f t="shared" si="13"/>
        <v>100</v>
      </c>
      <c r="O76" s="23">
        <v>2227.91</v>
      </c>
      <c r="P76" s="23">
        <v>2227.91</v>
      </c>
      <c r="Q76" s="29">
        <f t="shared" si="14"/>
        <v>100</v>
      </c>
      <c r="R76" s="23">
        <v>2227.91</v>
      </c>
      <c r="S76" s="29">
        <f t="shared" si="15"/>
        <v>100</v>
      </c>
      <c r="T76" s="23">
        <f t="shared" si="16"/>
        <v>0</v>
      </c>
      <c r="U76" s="29">
        <f t="shared" si="17"/>
        <v>0</v>
      </c>
      <c r="V76" s="28">
        <v>0</v>
      </c>
      <c r="W76" s="28">
        <v>0</v>
      </c>
      <c r="X76" s="28">
        <v>0</v>
      </c>
      <c r="Y76" s="29">
        <f t="shared" si="18"/>
        <v>0</v>
      </c>
      <c r="Z76" s="29">
        <v>0</v>
      </c>
      <c r="AA76" s="29">
        <f t="shared" si="24"/>
        <v>0</v>
      </c>
      <c r="AB76" s="29">
        <f t="shared" si="19"/>
        <v>0</v>
      </c>
      <c r="AC76" s="29">
        <v>0</v>
      </c>
      <c r="AD76" s="29">
        <f t="shared" si="23"/>
        <v>0</v>
      </c>
      <c r="AE76" s="29">
        <f t="shared" si="20"/>
        <v>0</v>
      </c>
      <c r="AF76" s="29">
        <f t="shared" si="21"/>
        <v>0</v>
      </c>
    </row>
    <row r="77" spans="1:32" ht="22.5" customHeight="1" x14ac:dyDescent="0.25">
      <c r="A77" s="18">
        <v>71</v>
      </c>
      <c r="B77" s="25" t="s">
        <v>244</v>
      </c>
      <c r="C77" s="25"/>
      <c r="D77" s="20" t="s">
        <v>118</v>
      </c>
      <c r="E77" s="18" t="s">
        <v>142</v>
      </c>
      <c r="F77" s="18" t="s">
        <v>233</v>
      </c>
      <c r="G77" s="35">
        <f t="shared" si="22"/>
        <v>91.35</v>
      </c>
      <c r="H77" s="35">
        <v>1</v>
      </c>
      <c r="I77" s="35">
        <v>1</v>
      </c>
      <c r="J77" s="35">
        <v>0</v>
      </c>
      <c r="K77" s="35">
        <v>1</v>
      </c>
      <c r="L77" s="35">
        <v>1</v>
      </c>
      <c r="M77" s="35">
        <v>0</v>
      </c>
      <c r="N77" s="35">
        <f t="shared" si="13"/>
        <v>100</v>
      </c>
      <c r="O77" s="23">
        <v>91.35</v>
      </c>
      <c r="P77" s="23">
        <v>91.35</v>
      </c>
      <c r="Q77" s="29">
        <f t="shared" si="14"/>
        <v>100</v>
      </c>
      <c r="R77" s="23">
        <v>0</v>
      </c>
      <c r="S77" s="29">
        <f t="shared" si="15"/>
        <v>0</v>
      </c>
      <c r="T77" s="23">
        <f t="shared" si="16"/>
        <v>91.35</v>
      </c>
      <c r="U77" s="29">
        <f t="shared" si="17"/>
        <v>100</v>
      </c>
      <c r="V77" s="28">
        <v>0</v>
      </c>
      <c r="W77" s="28">
        <v>0</v>
      </c>
      <c r="X77" s="28">
        <v>0</v>
      </c>
      <c r="Y77" s="29">
        <f t="shared" si="18"/>
        <v>0</v>
      </c>
      <c r="Z77" s="29">
        <v>0</v>
      </c>
      <c r="AA77" s="29">
        <f t="shared" si="24"/>
        <v>91.35</v>
      </c>
      <c r="AB77" s="29">
        <f t="shared" si="19"/>
        <v>100</v>
      </c>
      <c r="AC77" s="29">
        <v>91.35</v>
      </c>
      <c r="AD77" s="29">
        <f t="shared" si="23"/>
        <v>100</v>
      </c>
      <c r="AE77" s="29">
        <f t="shared" si="20"/>
        <v>0</v>
      </c>
      <c r="AF77" s="29">
        <f t="shared" si="21"/>
        <v>0</v>
      </c>
    </row>
    <row r="78" spans="1:32" ht="22.5" customHeight="1" x14ac:dyDescent="0.25">
      <c r="A78" s="18">
        <v>72</v>
      </c>
      <c r="B78" s="25" t="s">
        <v>244</v>
      </c>
      <c r="C78" s="25"/>
      <c r="D78" s="20" t="s">
        <v>117</v>
      </c>
      <c r="E78" s="18" t="s">
        <v>130</v>
      </c>
      <c r="F78" s="18" t="s">
        <v>232</v>
      </c>
      <c r="G78" s="35">
        <f t="shared" si="22"/>
        <v>0</v>
      </c>
      <c r="H78" s="35">
        <v>3</v>
      </c>
      <c r="I78" s="35">
        <v>1</v>
      </c>
      <c r="J78" s="35">
        <v>2</v>
      </c>
      <c r="K78" s="35">
        <v>0</v>
      </c>
      <c r="L78" s="35">
        <v>2</v>
      </c>
      <c r="M78" s="35">
        <v>0</v>
      </c>
      <c r="N78" s="35">
        <f t="shared" si="13"/>
        <v>0</v>
      </c>
      <c r="O78" s="23">
        <v>0</v>
      </c>
      <c r="P78" s="23">
        <v>0</v>
      </c>
      <c r="Q78" s="29">
        <f t="shared" si="14"/>
        <v>0</v>
      </c>
      <c r="R78" s="23">
        <v>0</v>
      </c>
      <c r="S78" s="29">
        <f t="shared" si="15"/>
        <v>0</v>
      </c>
      <c r="T78" s="23">
        <f t="shared" si="16"/>
        <v>0</v>
      </c>
      <c r="U78" s="29">
        <f t="shared" si="17"/>
        <v>0</v>
      </c>
      <c r="V78" s="28">
        <v>0</v>
      </c>
      <c r="W78" s="28">
        <v>0</v>
      </c>
      <c r="X78" s="28">
        <v>0</v>
      </c>
      <c r="Y78" s="29">
        <f t="shared" si="18"/>
        <v>0</v>
      </c>
      <c r="Z78" s="29">
        <v>306.02</v>
      </c>
      <c r="AA78" s="29">
        <f t="shared" si="24"/>
        <v>306.02</v>
      </c>
      <c r="AB78" s="29">
        <f t="shared" si="19"/>
        <v>100</v>
      </c>
      <c r="AC78" s="29">
        <v>0</v>
      </c>
      <c r="AD78" s="29">
        <f t="shared" si="23"/>
        <v>0</v>
      </c>
      <c r="AE78" s="29">
        <f t="shared" si="20"/>
        <v>306.02</v>
      </c>
      <c r="AF78" s="29">
        <f t="shared" si="21"/>
        <v>100</v>
      </c>
    </row>
    <row r="79" spans="1:32" ht="22.5" customHeight="1" x14ac:dyDescent="0.25">
      <c r="A79" s="18">
        <v>73</v>
      </c>
      <c r="B79" s="25" t="s">
        <v>244</v>
      </c>
      <c r="C79" s="25"/>
      <c r="D79" s="20" t="s">
        <v>97</v>
      </c>
      <c r="E79" s="18" t="s">
        <v>130</v>
      </c>
      <c r="F79" s="18" t="s">
        <v>212</v>
      </c>
      <c r="G79" s="35">
        <f t="shared" si="22"/>
        <v>11847.22</v>
      </c>
      <c r="H79" s="35">
        <v>10</v>
      </c>
      <c r="I79" s="35">
        <v>2</v>
      </c>
      <c r="J79" s="35">
        <v>7</v>
      </c>
      <c r="K79" s="35">
        <v>9</v>
      </c>
      <c r="L79" s="35">
        <v>9</v>
      </c>
      <c r="M79" s="35">
        <v>0</v>
      </c>
      <c r="N79" s="35">
        <f t="shared" si="13"/>
        <v>90</v>
      </c>
      <c r="O79" s="23">
        <v>11847.22</v>
      </c>
      <c r="P79" s="23">
        <v>11847.22</v>
      </c>
      <c r="Q79" s="29">
        <f t="shared" si="14"/>
        <v>100</v>
      </c>
      <c r="R79" s="23">
        <v>11847.220000000001</v>
      </c>
      <c r="S79" s="29">
        <f t="shared" si="15"/>
        <v>100.00000000000003</v>
      </c>
      <c r="T79" s="23">
        <f t="shared" si="16"/>
        <v>0</v>
      </c>
      <c r="U79" s="29">
        <f t="shared" si="17"/>
        <v>0</v>
      </c>
      <c r="V79" s="28">
        <v>0</v>
      </c>
      <c r="W79" s="28">
        <v>0</v>
      </c>
      <c r="X79" s="28">
        <v>0</v>
      </c>
      <c r="Y79" s="29">
        <f t="shared" si="18"/>
        <v>0</v>
      </c>
      <c r="Z79" s="29">
        <v>1033.78</v>
      </c>
      <c r="AA79" s="29">
        <f t="shared" si="24"/>
        <v>1033.78</v>
      </c>
      <c r="AB79" s="29">
        <f t="shared" si="19"/>
        <v>100</v>
      </c>
      <c r="AC79" s="29">
        <v>1033.78</v>
      </c>
      <c r="AD79" s="29">
        <f t="shared" si="23"/>
        <v>100</v>
      </c>
      <c r="AE79" s="29">
        <f t="shared" si="20"/>
        <v>0</v>
      </c>
      <c r="AF79" s="29">
        <f t="shared" si="21"/>
        <v>0</v>
      </c>
    </row>
    <row r="80" spans="1:32" ht="22.5" customHeight="1" x14ac:dyDescent="0.25">
      <c r="A80" s="18">
        <v>74</v>
      </c>
      <c r="B80" s="25" t="s">
        <v>244</v>
      </c>
      <c r="C80" s="25"/>
      <c r="D80" s="20" t="s">
        <v>98</v>
      </c>
      <c r="E80" s="18" t="s">
        <v>121</v>
      </c>
      <c r="F80" s="18" t="s">
        <v>213</v>
      </c>
      <c r="G80" s="35">
        <f t="shared" si="22"/>
        <v>5134.43</v>
      </c>
      <c r="H80" s="35">
        <v>6</v>
      </c>
      <c r="I80" s="35">
        <v>1</v>
      </c>
      <c r="J80" s="35">
        <v>5</v>
      </c>
      <c r="K80" s="35">
        <v>5</v>
      </c>
      <c r="L80" s="35">
        <v>5</v>
      </c>
      <c r="M80" s="35">
        <v>0</v>
      </c>
      <c r="N80" s="35">
        <f t="shared" si="13"/>
        <v>83.333333333333343</v>
      </c>
      <c r="O80" s="23">
        <v>5134.43</v>
      </c>
      <c r="P80" s="23">
        <v>5134.43</v>
      </c>
      <c r="Q80" s="29">
        <f t="shared" si="14"/>
        <v>100</v>
      </c>
      <c r="R80" s="23">
        <v>3195.79</v>
      </c>
      <c r="S80" s="29">
        <f t="shared" si="15"/>
        <v>62.242352120878067</v>
      </c>
      <c r="T80" s="23">
        <f t="shared" si="16"/>
        <v>1938.6400000000003</v>
      </c>
      <c r="U80" s="29">
        <f t="shared" si="17"/>
        <v>37.757647879121933</v>
      </c>
      <c r="V80" s="28">
        <v>0</v>
      </c>
      <c r="W80" s="28">
        <v>0</v>
      </c>
      <c r="X80" s="28">
        <v>0</v>
      </c>
      <c r="Y80" s="29">
        <f t="shared" si="18"/>
        <v>0</v>
      </c>
      <c r="Z80" s="29">
        <v>0</v>
      </c>
      <c r="AA80" s="29">
        <f t="shared" si="24"/>
        <v>1938.6400000000003</v>
      </c>
      <c r="AB80" s="29">
        <f t="shared" si="19"/>
        <v>100</v>
      </c>
      <c r="AC80" s="29">
        <v>1938.64</v>
      </c>
      <c r="AD80" s="29">
        <f t="shared" si="23"/>
        <v>99.999999999999986</v>
      </c>
      <c r="AE80" s="29">
        <f t="shared" si="20"/>
        <v>0</v>
      </c>
      <c r="AF80" s="29">
        <f t="shared" si="21"/>
        <v>0</v>
      </c>
    </row>
    <row r="81" spans="1:32" ht="22.5" customHeight="1" x14ac:dyDescent="0.25">
      <c r="A81" s="18">
        <v>75</v>
      </c>
      <c r="B81" s="25" t="s">
        <v>244</v>
      </c>
      <c r="C81" s="25"/>
      <c r="D81" s="22" t="s">
        <v>119</v>
      </c>
      <c r="E81" s="18" t="s">
        <v>140</v>
      </c>
      <c r="F81" s="18" t="s">
        <v>234</v>
      </c>
      <c r="G81" s="35">
        <f t="shared" si="22"/>
        <v>0</v>
      </c>
      <c r="H81" s="35">
        <v>1</v>
      </c>
      <c r="I81" s="35">
        <v>0</v>
      </c>
      <c r="J81" s="35">
        <v>1</v>
      </c>
      <c r="K81" s="35">
        <v>0</v>
      </c>
      <c r="L81" s="35">
        <v>0</v>
      </c>
      <c r="M81" s="35">
        <v>0</v>
      </c>
      <c r="N81" s="35">
        <f t="shared" si="13"/>
        <v>0</v>
      </c>
      <c r="O81" s="23">
        <v>0</v>
      </c>
      <c r="P81" s="23">
        <v>0</v>
      </c>
      <c r="Q81" s="29">
        <f t="shared" si="14"/>
        <v>0</v>
      </c>
      <c r="R81" s="23">
        <v>0</v>
      </c>
      <c r="S81" s="29">
        <f t="shared" si="15"/>
        <v>0</v>
      </c>
      <c r="T81" s="23">
        <f t="shared" si="16"/>
        <v>0</v>
      </c>
      <c r="U81" s="29">
        <f t="shared" si="17"/>
        <v>0</v>
      </c>
      <c r="V81" s="28">
        <v>0</v>
      </c>
      <c r="W81" s="28">
        <v>0</v>
      </c>
      <c r="X81" s="28">
        <v>0</v>
      </c>
      <c r="Y81" s="29">
        <f t="shared" si="18"/>
        <v>0</v>
      </c>
      <c r="Z81" s="29">
        <v>0</v>
      </c>
      <c r="AA81" s="29">
        <f t="shared" si="24"/>
        <v>0</v>
      </c>
      <c r="AB81" s="29">
        <f t="shared" si="19"/>
        <v>0</v>
      </c>
      <c r="AC81" s="29">
        <v>0</v>
      </c>
      <c r="AD81" s="29">
        <f t="shared" si="23"/>
        <v>0</v>
      </c>
      <c r="AE81" s="29">
        <f t="shared" si="20"/>
        <v>0</v>
      </c>
      <c r="AF81" s="29">
        <f t="shared" si="21"/>
        <v>0</v>
      </c>
    </row>
    <row r="82" spans="1:32" ht="22.5" customHeight="1" x14ac:dyDescent="0.25">
      <c r="A82" s="18">
        <v>76</v>
      </c>
      <c r="B82" s="25" t="s">
        <v>244</v>
      </c>
      <c r="C82" s="25"/>
      <c r="D82" s="20" t="s">
        <v>99</v>
      </c>
      <c r="E82" s="18" t="s">
        <v>120</v>
      </c>
      <c r="F82" s="18" t="s">
        <v>214</v>
      </c>
      <c r="G82" s="35">
        <f t="shared" si="22"/>
        <v>12091.150000000001</v>
      </c>
      <c r="H82" s="35">
        <v>11</v>
      </c>
      <c r="I82" s="35">
        <v>3</v>
      </c>
      <c r="J82" s="35">
        <v>8</v>
      </c>
      <c r="K82" s="35">
        <v>11</v>
      </c>
      <c r="L82" s="35">
        <v>11</v>
      </c>
      <c r="M82" s="35">
        <v>0</v>
      </c>
      <c r="N82" s="35">
        <f t="shared" si="13"/>
        <v>100</v>
      </c>
      <c r="O82" s="23">
        <v>12091.150000000001</v>
      </c>
      <c r="P82" s="23">
        <v>12091.150000000001</v>
      </c>
      <c r="Q82" s="29">
        <f t="shared" si="14"/>
        <v>100</v>
      </c>
      <c r="R82" s="23">
        <v>8327.77</v>
      </c>
      <c r="S82" s="29">
        <f t="shared" si="15"/>
        <v>68.874920913229914</v>
      </c>
      <c r="T82" s="23">
        <f t="shared" si="16"/>
        <v>3763.380000000001</v>
      </c>
      <c r="U82" s="29">
        <f t="shared" si="17"/>
        <v>31.125079086770079</v>
      </c>
      <c r="V82" s="28">
        <v>0</v>
      </c>
      <c r="W82" s="28">
        <v>0</v>
      </c>
      <c r="X82" s="28">
        <v>0</v>
      </c>
      <c r="Y82" s="29">
        <f t="shared" si="18"/>
        <v>0</v>
      </c>
      <c r="Z82" s="29">
        <v>0</v>
      </c>
      <c r="AA82" s="29">
        <f t="shared" si="24"/>
        <v>3763.380000000001</v>
      </c>
      <c r="AB82" s="29">
        <f t="shared" si="19"/>
        <v>100</v>
      </c>
      <c r="AC82" s="29">
        <v>3763.38</v>
      </c>
      <c r="AD82" s="29">
        <f t="shared" si="23"/>
        <v>99.999999999999972</v>
      </c>
      <c r="AE82" s="29">
        <f t="shared" si="20"/>
        <v>0</v>
      </c>
      <c r="AF82" s="29">
        <f t="shared" si="21"/>
        <v>0</v>
      </c>
    </row>
    <row r="83" spans="1:32" ht="22.5" customHeight="1" x14ac:dyDescent="0.25">
      <c r="A83" s="18">
        <v>77</v>
      </c>
      <c r="B83" s="25" t="s">
        <v>244</v>
      </c>
      <c r="C83" s="25"/>
      <c r="D83" s="20" t="s">
        <v>100</v>
      </c>
      <c r="E83" s="18" t="s">
        <v>124</v>
      </c>
      <c r="F83" s="18" t="s">
        <v>215</v>
      </c>
      <c r="G83" s="35">
        <f t="shared" si="22"/>
        <v>10392.470000000001</v>
      </c>
      <c r="H83" s="35">
        <v>15</v>
      </c>
      <c r="I83" s="35">
        <v>5</v>
      </c>
      <c r="J83" s="35">
        <v>9</v>
      </c>
      <c r="K83" s="35">
        <v>11</v>
      </c>
      <c r="L83" s="35">
        <v>11</v>
      </c>
      <c r="M83" s="35">
        <v>0</v>
      </c>
      <c r="N83" s="35">
        <f t="shared" si="13"/>
        <v>73.333333333333329</v>
      </c>
      <c r="O83" s="23">
        <v>10392.470000000001</v>
      </c>
      <c r="P83" s="23">
        <v>10392.470000000001</v>
      </c>
      <c r="Q83" s="29">
        <f t="shared" si="14"/>
        <v>100</v>
      </c>
      <c r="R83" s="23">
        <v>9859.59</v>
      </c>
      <c r="S83" s="29">
        <f t="shared" si="15"/>
        <v>94.872441296438666</v>
      </c>
      <c r="T83" s="23">
        <f t="shared" si="16"/>
        <v>532.88000000000102</v>
      </c>
      <c r="U83" s="29">
        <f t="shared" si="17"/>
        <v>5.1275587035613377</v>
      </c>
      <c r="V83" s="28">
        <v>0</v>
      </c>
      <c r="W83" s="28">
        <v>0</v>
      </c>
      <c r="X83" s="28">
        <v>0</v>
      </c>
      <c r="Y83" s="29">
        <f t="shared" si="18"/>
        <v>0</v>
      </c>
      <c r="Z83" s="29">
        <v>200.97</v>
      </c>
      <c r="AA83" s="29">
        <f t="shared" si="24"/>
        <v>733.85000000000105</v>
      </c>
      <c r="AB83" s="29">
        <f t="shared" si="19"/>
        <v>100</v>
      </c>
      <c r="AC83" s="29">
        <v>441.53</v>
      </c>
      <c r="AD83" s="29">
        <f t="shared" si="23"/>
        <v>60.166246508141896</v>
      </c>
      <c r="AE83" s="29">
        <f t="shared" si="20"/>
        <v>292.32000000000107</v>
      </c>
      <c r="AF83" s="29">
        <f t="shared" si="21"/>
        <v>39.833753491858097</v>
      </c>
    </row>
    <row r="84" spans="1:32" ht="22.5" customHeight="1" x14ac:dyDescent="0.25">
      <c r="A84" s="18">
        <v>78</v>
      </c>
      <c r="B84" s="25" t="s">
        <v>244</v>
      </c>
      <c r="C84" s="25"/>
      <c r="D84" s="20" t="s">
        <v>101</v>
      </c>
      <c r="E84" s="18" t="s">
        <v>124</v>
      </c>
      <c r="F84" s="18" t="s">
        <v>216</v>
      </c>
      <c r="G84" s="35">
        <f t="shared" si="22"/>
        <v>28780.43</v>
      </c>
      <c r="H84" s="35">
        <v>25</v>
      </c>
      <c r="I84" s="35">
        <v>7</v>
      </c>
      <c r="J84" s="35">
        <v>16</v>
      </c>
      <c r="K84" s="35">
        <v>24</v>
      </c>
      <c r="L84" s="35">
        <v>24</v>
      </c>
      <c r="M84" s="35">
        <v>0</v>
      </c>
      <c r="N84" s="35">
        <f t="shared" si="13"/>
        <v>96</v>
      </c>
      <c r="O84" s="23">
        <v>28780.43</v>
      </c>
      <c r="P84" s="23">
        <v>28780.43</v>
      </c>
      <c r="Q84" s="29">
        <f t="shared" si="14"/>
        <v>100</v>
      </c>
      <c r="R84" s="23">
        <v>18782.61</v>
      </c>
      <c r="S84" s="29">
        <f t="shared" si="15"/>
        <v>65.261742093498952</v>
      </c>
      <c r="T84" s="23">
        <f t="shared" si="16"/>
        <v>9997.82</v>
      </c>
      <c r="U84" s="29">
        <f t="shared" si="17"/>
        <v>34.738257906501048</v>
      </c>
      <c r="V84" s="28">
        <v>0</v>
      </c>
      <c r="W84" s="28">
        <v>0</v>
      </c>
      <c r="X84" s="28">
        <v>0</v>
      </c>
      <c r="Y84" s="29">
        <f t="shared" si="18"/>
        <v>0</v>
      </c>
      <c r="Z84" s="29">
        <v>5233.2199999999993</v>
      </c>
      <c r="AA84" s="29">
        <f t="shared" si="24"/>
        <v>15231.039999999999</v>
      </c>
      <c r="AB84" s="29">
        <f t="shared" si="19"/>
        <v>100</v>
      </c>
      <c r="AC84" s="29">
        <v>15231.039999999999</v>
      </c>
      <c r="AD84" s="29">
        <f t="shared" si="23"/>
        <v>100</v>
      </c>
      <c r="AE84" s="29">
        <f t="shared" si="20"/>
        <v>0</v>
      </c>
      <c r="AF84" s="29">
        <f t="shared" si="21"/>
        <v>0</v>
      </c>
    </row>
    <row r="85" spans="1:32" ht="22.5" customHeight="1" x14ac:dyDescent="0.25">
      <c r="A85" s="18">
        <v>79</v>
      </c>
      <c r="B85" s="25" t="s">
        <v>244</v>
      </c>
      <c r="C85" s="25"/>
      <c r="D85" s="20" t="s">
        <v>102</v>
      </c>
      <c r="E85" s="18" t="s">
        <v>136</v>
      </c>
      <c r="F85" s="18" t="s">
        <v>217</v>
      </c>
      <c r="G85" s="35">
        <f t="shared" si="22"/>
        <v>18975.900000000001</v>
      </c>
      <c r="H85" s="35">
        <v>14</v>
      </c>
      <c r="I85" s="35">
        <v>6</v>
      </c>
      <c r="J85" s="35">
        <v>8</v>
      </c>
      <c r="K85" s="35">
        <v>11</v>
      </c>
      <c r="L85" s="35">
        <v>12</v>
      </c>
      <c r="M85" s="35">
        <v>0</v>
      </c>
      <c r="N85" s="35">
        <f t="shared" si="13"/>
        <v>78.571428571428569</v>
      </c>
      <c r="O85" s="23">
        <v>18975.900000000001</v>
      </c>
      <c r="P85" s="23">
        <v>18975.900000000001</v>
      </c>
      <c r="Q85" s="29">
        <f t="shared" si="14"/>
        <v>100</v>
      </c>
      <c r="R85" s="23">
        <v>18975.900000000001</v>
      </c>
      <c r="S85" s="29">
        <f t="shared" si="15"/>
        <v>100</v>
      </c>
      <c r="T85" s="23">
        <f t="shared" si="16"/>
        <v>0</v>
      </c>
      <c r="U85" s="29">
        <f t="shared" si="17"/>
        <v>0</v>
      </c>
      <c r="V85" s="28">
        <v>0</v>
      </c>
      <c r="W85" s="28">
        <v>0</v>
      </c>
      <c r="X85" s="28">
        <v>0</v>
      </c>
      <c r="Y85" s="29">
        <f t="shared" si="18"/>
        <v>0</v>
      </c>
      <c r="Z85" s="29">
        <v>0</v>
      </c>
      <c r="AA85" s="29">
        <f t="shared" si="24"/>
        <v>0</v>
      </c>
      <c r="AB85" s="29">
        <f t="shared" si="19"/>
        <v>0</v>
      </c>
      <c r="AC85" s="29">
        <v>0</v>
      </c>
      <c r="AD85" s="29">
        <f t="shared" si="23"/>
        <v>0</v>
      </c>
      <c r="AE85" s="29">
        <f t="shared" si="20"/>
        <v>0</v>
      </c>
      <c r="AF85" s="29">
        <f t="shared" si="21"/>
        <v>0</v>
      </c>
    </row>
    <row r="86" spans="1:32" ht="22.5" customHeight="1" x14ac:dyDescent="0.25">
      <c r="A86" s="18">
        <v>80</v>
      </c>
      <c r="B86" s="25" t="s">
        <v>244</v>
      </c>
      <c r="C86" s="25"/>
      <c r="D86" s="20" t="s">
        <v>103</v>
      </c>
      <c r="E86" s="18" t="s">
        <v>136</v>
      </c>
      <c r="F86" s="18" t="s">
        <v>218</v>
      </c>
      <c r="G86" s="35">
        <f t="shared" si="22"/>
        <v>11423.86</v>
      </c>
      <c r="H86" s="35">
        <v>12</v>
      </c>
      <c r="I86" s="35">
        <v>5</v>
      </c>
      <c r="J86" s="35">
        <v>7</v>
      </c>
      <c r="K86" s="35">
        <v>11</v>
      </c>
      <c r="L86" s="35">
        <v>12</v>
      </c>
      <c r="M86" s="35">
        <v>0</v>
      </c>
      <c r="N86" s="35">
        <f t="shared" si="13"/>
        <v>91.666666666666657</v>
      </c>
      <c r="O86" s="23">
        <v>11423.86</v>
      </c>
      <c r="P86" s="23">
        <v>11423.86</v>
      </c>
      <c r="Q86" s="29">
        <f t="shared" si="14"/>
        <v>100</v>
      </c>
      <c r="R86" s="23">
        <v>8884.84</v>
      </c>
      <c r="S86" s="29">
        <f t="shared" si="15"/>
        <v>77.774412501553755</v>
      </c>
      <c r="T86" s="23">
        <f t="shared" si="16"/>
        <v>2539.0200000000004</v>
      </c>
      <c r="U86" s="29">
        <f t="shared" si="17"/>
        <v>22.225587498446238</v>
      </c>
      <c r="V86" s="28">
        <v>0</v>
      </c>
      <c r="W86" s="28">
        <v>0</v>
      </c>
      <c r="X86" s="28">
        <v>0</v>
      </c>
      <c r="Y86" s="29">
        <f t="shared" si="18"/>
        <v>0</v>
      </c>
      <c r="Z86" s="29">
        <v>962.24</v>
      </c>
      <c r="AA86" s="29">
        <f t="shared" si="24"/>
        <v>3501.26</v>
      </c>
      <c r="AB86" s="29">
        <f t="shared" si="19"/>
        <v>100</v>
      </c>
      <c r="AC86" s="29">
        <v>2539.02</v>
      </c>
      <c r="AD86" s="29">
        <f t="shared" si="23"/>
        <v>72.517322335387817</v>
      </c>
      <c r="AE86" s="29">
        <f t="shared" si="20"/>
        <v>962.24000000000024</v>
      </c>
      <c r="AF86" s="29">
        <f t="shared" si="21"/>
        <v>27.482677664612172</v>
      </c>
    </row>
    <row r="87" spans="1:32" ht="22.5" customHeight="1" x14ac:dyDescent="0.25">
      <c r="A87" s="18">
        <v>81</v>
      </c>
      <c r="B87" s="25" t="s">
        <v>244</v>
      </c>
      <c r="C87" s="25"/>
      <c r="D87" s="20" t="s">
        <v>104</v>
      </c>
      <c r="E87" s="18" t="s">
        <v>125</v>
      </c>
      <c r="F87" s="18" t="s">
        <v>219</v>
      </c>
      <c r="G87" s="35">
        <f t="shared" si="22"/>
        <v>10040.950000000001</v>
      </c>
      <c r="H87" s="35">
        <v>12</v>
      </c>
      <c r="I87" s="35">
        <v>4</v>
      </c>
      <c r="J87" s="35">
        <v>8</v>
      </c>
      <c r="K87" s="35">
        <v>10</v>
      </c>
      <c r="L87" s="35">
        <v>10</v>
      </c>
      <c r="M87" s="35">
        <v>0</v>
      </c>
      <c r="N87" s="35">
        <f t="shared" si="13"/>
        <v>83.333333333333343</v>
      </c>
      <c r="O87" s="23">
        <v>10040.950000000001</v>
      </c>
      <c r="P87" s="23">
        <v>10040.950000000001</v>
      </c>
      <c r="Q87" s="29">
        <f t="shared" si="14"/>
        <v>100</v>
      </c>
      <c r="R87" s="23">
        <v>215.07</v>
      </c>
      <c r="S87" s="29">
        <f t="shared" si="15"/>
        <v>2.1419288015576212</v>
      </c>
      <c r="T87" s="23">
        <f t="shared" si="16"/>
        <v>9825.880000000001</v>
      </c>
      <c r="U87" s="29">
        <f t="shared" si="17"/>
        <v>97.858071198442389</v>
      </c>
      <c r="V87" s="28">
        <v>0</v>
      </c>
      <c r="W87" s="28">
        <v>0</v>
      </c>
      <c r="X87" s="28">
        <v>0</v>
      </c>
      <c r="Y87" s="29">
        <f t="shared" si="18"/>
        <v>0</v>
      </c>
      <c r="Z87" s="29">
        <v>1166.69</v>
      </c>
      <c r="AA87" s="29">
        <f t="shared" si="24"/>
        <v>10992.570000000002</v>
      </c>
      <c r="AB87" s="29">
        <f>IF(((Z87+T87))=0,0,AA87/(Z87+T87)*100)</f>
        <v>100</v>
      </c>
      <c r="AC87" s="29">
        <v>10992.57</v>
      </c>
      <c r="AD87" s="29">
        <f t="shared" si="23"/>
        <v>99.999999999999986</v>
      </c>
      <c r="AE87" s="29">
        <f t="shared" si="20"/>
        <v>0</v>
      </c>
      <c r="AF87" s="29">
        <f t="shared" si="21"/>
        <v>0</v>
      </c>
    </row>
    <row r="88" spans="1:32" ht="22.5" customHeight="1" x14ac:dyDescent="0.25">
      <c r="A88" s="18">
        <v>82</v>
      </c>
      <c r="B88" s="25" t="s">
        <v>244</v>
      </c>
      <c r="C88" s="25"/>
      <c r="D88" s="20" t="s">
        <v>105</v>
      </c>
      <c r="E88" s="18" t="s">
        <v>124</v>
      </c>
      <c r="F88" s="18" t="s">
        <v>220</v>
      </c>
      <c r="G88" s="35">
        <f t="shared" si="22"/>
        <v>25458.53</v>
      </c>
      <c r="H88" s="35">
        <v>34</v>
      </c>
      <c r="I88" s="35">
        <v>6</v>
      </c>
      <c r="J88" s="35">
        <v>28</v>
      </c>
      <c r="K88" s="35">
        <v>24</v>
      </c>
      <c r="L88" s="35">
        <v>24</v>
      </c>
      <c r="M88" s="35">
        <v>0</v>
      </c>
      <c r="N88" s="35">
        <f t="shared" si="13"/>
        <v>70.588235294117652</v>
      </c>
      <c r="O88" s="23">
        <v>25458.53</v>
      </c>
      <c r="P88" s="23">
        <v>25458.53</v>
      </c>
      <c r="Q88" s="29">
        <f t="shared" si="14"/>
        <v>100</v>
      </c>
      <c r="R88" s="23">
        <v>25458.53</v>
      </c>
      <c r="S88" s="29">
        <f t="shared" si="15"/>
        <v>100</v>
      </c>
      <c r="T88" s="23">
        <f t="shared" si="16"/>
        <v>0</v>
      </c>
      <c r="U88" s="29">
        <f t="shared" si="17"/>
        <v>0</v>
      </c>
      <c r="V88" s="28">
        <v>0</v>
      </c>
      <c r="W88" s="28">
        <v>0</v>
      </c>
      <c r="X88" s="28">
        <v>0</v>
      </c>
      <c r="Y88" s="29">
        <f t="shared" si="18"/>
        <v>0</v>
      </c>
      <c r="Z88" s="29">
        <v>0</v>
      </c>
      <c r="AA88" s="29">
        <f t="shared" si="24"/>
        <v>0</v>
      </c>
      <c r="AB88" s="29">
        <f t="shared" ref="AB88:AB98" si="25">IF(((Z88+T88))=0,0,AA88/(Z88+T88)*100)</f>
        <v>0</v>
      </c>
      <c r="AC88" s="29">
        <v>0</v>
      </c>
      <c r="AD88" s="29">
        <f t="shared" si="23"/>
        <v>0</v>
      </c>
      <c r="AE88" s="29">
        <f t="shared" si="20"/>
        <v>0</v>
      </c>
      <c r="AF88" s="29">
        <f t="shared" si="21"/>
        <v>0</v>
      </c>
    </row>
    <row r="89" spans="1:32" ht="22.5" customHeight="1" x14ac:dyDescent="0.25">
      <c r="A89" s="18">
        <v>83</v>
      </c>
      <c r="B89" s="25" t="s">
        <v>244</v>
      </c>
      <c r="C89" s="25"/>
      <c r="D89" s="20" t="s">
        <v>106</v>
      </c>
      <c r="E89" s="18" t="s">
        <v>125</v>
      </c>
      <c r="F89" s="18" t="s">
        <v>221</v>
      </c>
      <c r="G89" s="35">
        <f t="shared" si="22"/>
        <v>24316.61</v>
      </c>
      <c r="H89" s="35">
        <v>22</v>
      </c>
      <c r="I89" s="35">
        <v>5</v>
      </c>
      <c r="J89" s="35">
        <v>15</v>
      </c>
      <c r="K89" s="35">
        <v>16</v>
      </c>
      <c r="L89" s="35">
        <v>16</v>
      </c>
      <c r="M89" s="35">
        <v>0</v>
      </c>
      <c r="N89" s="35">
        <f t="shared" si="13"/>
        <v>72.727272727272734</v>
      </c>
      <c r="O89" s="23">
        <v>24316.61</v>
      </c>
      <c r="P89" s="23">
        <v>24316.61</v>
      </c>
      <c r="Q89" s="29">
        <f t="shared" si="14"/>
        <v>100</v>
      </c>
      <c r="R89" s="23">
        <v>20765.34</v>
      </c>
      <c r="S89" s="29">
        <f t="shared" si="15"/>
        <v>85.39570277271379</v>
      </c>
      <c r="T89" s="23">
        <f t="shared" si="16"/>
        <v>3551.2700000000004</v>
      </c>
      <c r="U89" s="29">
        <f t="shared" si="17"/>
        <v>14.604297227286207</v>
      </c>
      <c r="V89" s="28">
        <v>0</v>
      </c>
      <c r="W89" s="28">
        <v>0</v>
      </c>
      <c r="X89" s="28">
        <v>0</v>
      </c>
      <c r="Y89" s="29">
        <f t="shared" si="18"/>
        <v>0</v>
      </c>
      <c r="Z89" s="29">
        <v>3921.02</v>
      </c>
      <c r="AA89" s="29">
        <f t="shared" si="24"/>
        <v>7472.2900000000009</v>
      </c>
      <c r="AB89" s="29">
        <f t="shared" si="25"/>
        <v>100</v>
      </c>
      <c r="AC89" s="29">
        <v>3551.2699999999995</v>
      </c>
      <c r="AD89" s="29">
        <f t="shared" si="23"/>
        <v>47.525858873250357</v>
      </c>
      <c r="AE89" s="29">
        <f t="shared" si="20"/>
        <v>3921.0200000000013</v>
      </c>
      <c r="AF89" s="29">
        <f t="shared" si="21"/>
        <v>52.474141126749643</v>
      </c>
    </row>
    <row r="90" spans="1:32" ht="22.5" customHeight="1" x14ac:dyDescent="0.25">
      <c r="A90" s="18">
        <v>84</v>
      </c>
      <c r="B90" s="25" t="s">
        <v>244</v>
      </c>
      <c r="C90" s="25"/>
      <c r="D90" s="20" t="s">
        <v>107</v>
      </c>
      <c r="E90" s="18" t="s">
        <v>130</v>
      </c>
      <c r="F90" s="18" t="s">
        <v>222</v>
      </c>
      <c r="G90" s="35">
        <f t="shared" si="22"/>
        <v>25734.73</v>
      </c>
      <c r="H90" s="35">
        <v>15</v>
      </c>
      <c r="I90" s="35">
        <v>0</v>
      </c>
      <c r="J90" s="35">
        <v>15</v>
      </c>
      <c r="K90" s="35">
        <v>12</v>
      </c>
      <c r="L90" s="35">
        <v>12</v>
      </c>
      <c r="M90" s="35">
        <v>0</v>
      </c>
      <c r="N90" s="35">
        <f t="shared" si="13"/>
        <v>80</v>
      </c>
      <c r="O90" s="23">
        <v>25734.73</v>
      </c>
      <c r="P90" s="23">
        <v>25734.73</v>
      </c>
      <c r="Q90" s="29">
        <f t="shared" si="14"/>
        <v>100</v>
      </c>
      <c r="R90" s="23">
        <v>25734.729999999996</v>
      </c>
      <c r="S90" s="29">
        <f t="shared" si="15"/>
        <v>99.999999999999986</v>
      </c>
      <c r="T90" s="23">
        <f t="shared" si="16"/>
        <v>0</v>
      </c>
      <c r="U90" s="29">
        <f t="shared" si="17"/>
        <v>0</v>
      </c>
      <c r="V90" s="28">
        <v>0</v>
      </c>
      <c r="W90" s="28">
        <v>0</v>
      </c>
      <c r="X90" s="28">
        <v>0</v>
      </c>
      <c r="Y90" s="29">
        <f t="shared" si="18"/>
        <v>0</v>
      </c>
      <c r="Z90" s="29">
        <v>0</v>
      </c>
      <c r="AA90" s="29">
        <f t="shared" si="24"/>
        <v>0</v>
      </c>
      <c r="AB90" s="29">
        <f t="shared" si="25"/>
        <v>0</v>
      </c>
      <c r="AC90" s="29">
        <v>0</v>
      </c>
      <c r="AD90" s="29">
        <f t="shared" si="23"/>
        <v>0</v>
      </c>
      <c r="AE90" s="29">
        <f t="shared" si="20"/>
        <v>0</v>
      </c>
      <c r="AF90" s="29">
        <f t="shared" si="21"/>
        <v>0</v>
      </c>
    </row>
    <row r="91" spans="1:32" ht="22.5" customHeight="1" x14ac:dyDescent="0.25">
      <c r="A91" s="18">
        <v>85</v>
      </c>
      <c r="B91" s="25" t="s">
        <v>244</v>
      </c>
      <c r="C91" s="25"/>
      <c r="D91" s="20" t="s">
        <v>108</v>
      </c>
      <c r="E91" s="18" t="s">
        <v>125</v>
      </c>
      <c r="F91" s="18" t="s">
        <v>223</v>
      </c>
      <c r="G91" s="35">
        <f t="shared" si="22"/>
        <v>9574.32</v>
      </c>
      <c r="H91" s="35">
        <v>19</v>
      </c>
      <c r="I91" s="35">
        <v>3</v>
      </c>
      <c r="J91" s="35">
        <v>16</v>
      </c>
      <c r="K91" s="35">
        <v>13</v>
      </c>
      <c r="L91" s="35">
        <v>13</v>
      </c>
      <c r="M91" s="35">
        <v>0</v>
      </c>
      <c r="N91" s="35">
        <f t="shared" si="13"/>
        <v>68.421052631578945</v>
      </c>
      <c r="O91" s="23">
        <v>9574.32</v>
      </c>
      <c r="P91" s="23">
        <v>9574.32</v>
      </c>
      <c r="Q91" s="29">
        <f t="shared" si="14"/>
        <v>100</v>
      </c>
      <c r="R91" s="23">
        <v>9574.32</v>
      </c>
      <c r="S91" s="29">
        <f t="shared" si="15"/>
        <v>100</v>
      </c>
      <c r="T91" s="23">
        <f t="shared" si="16"/>
        <v>0</v>
      </c>
      <c r="U91" s="29">
        <f t="shared" si="17"/>
        <v>0</v>
      </c>
      <c r="V91" s="28">
        <v>0</v>
      </c>
      <c r="W91" s="28">
        <v>0</v>
      </c>
      <c r="X91" s="28">
        <v>0</v>
      </c>
      <c r="Y91" s="29">
        <f t="shared" si="18"/>
        <v>0</v>
      </c>
      <c r="Z91" s="29">
        <v>0</v>
      </c>
      <c r="AA91" s="29">
        <f t="shared" si="24"/>
        <v>0</v>
      </c>
      <c r="AB91" s="29">
        <f t="shared" si="25"/>
        <v>0</v>
      </c>
      <c r="AC91" s="29">
        <v>0</v>
      </c>
      <c r="AD91" s="29">
        <f t="shared" si="23"/>
        <v>0</v>
      </c>
      <c r="AE91" s="29">
        <f t="shared" si="20"/>
        <v>0</v>
      </c>
      <c r="AF91" s="29">
        <f t="shared" si="21"/>
        <v>0</v>
      </c>
    </row>
    <row r="92" spans="1:32" ht="22.5" customHeight="1" x14ac:dyDescent="0.25">
      <c r="A92" s="18">
        <v>86</v>
      </c>
      <c r="B92" s="25" t="s">
        <v>244</v>
      </c>
      <c r="C92" s="25"/>
      <c r="D92" s="20" t="s">
        <v>109</v>
      </c>
      <c r="E92" s="18" t="s">
        <v>124</v>
      </c>
      <c r="F92" s="18" t="s">
        <v>224</v>
      </c>
      <c r="G92" s="35">
        <f t="shared" si="22"/>
        <v>16538.98</v>
      </c>
      <c r="H92" s="35">
        <v>19</v>
      </c>
      <c r="I92" s="35">
        <v>2</v>
      </c>
      <c r="J92" s="35">
        <v>15</v>
      </c>
      <c r="K92" s="35">
        <v>20</v>
      </c>
      <c r="L92" s="35">
        <v>21</v>
      </c>
      <c r="M92" s="35">
        <v>0</v>
      </c>
      <c r="N92" s="35">
        <f t="shared" si="13"/>
        <v>105.26315789473684</v>
      </c>
      <c r="O92" s="23">
        <v>16538.98</v>
      </c>
      <c r="P92" s="23">
        <v>16538.98</v>
      </c>
      <c r="Q92" s="29">
        <f t="shared" si="14"/>
        <v>100</v>
      </c>
      <c r="R92" s="23">
        <v>16538.98</v>
      </c>
      <c r="S92" s="29">
        <f t="shared" si="15"/>
        <v>100</v>
      </c>
      <c r="T92" s="23">
        <f t="shared" si="16"/>
        <v>0</v>
      </c>
      <c r="U92" s="29">
        <f t="shared" si="17"/>
        <v>0</v>
      </c>
      <c r="V92" s="28">
        <v>0</v>
      </c>
      <c r="W92" s="28">
        <v>0</v>
      </c>
      <c r="X92" s="28">
        <v>0</v>
      </c>
      <c r="Y92" s="29">
        <f t="shared" si="18"/>
        <v>0</v>
      </c>
      <c r="Z92" s="29">
        <v>9569.7000000000007</v>
      </c>
      <c r="AA92" s="29">
        <f t="shared" si="24"/>
        <v>9569.7000000000007</v>
      </c>
      <c r="AB92" s="29">
        <f t="shared" si="25"/>
        <v>100</v>
      </c>
      <c r="AC92" s="29">
        <v>9018.09</v>
      </c>
      <c r="AD92" s="29">
        <f t="shared" si="23"/>
        <v>94.235869462992554</v>
      </c>
      <c r="AE92" s="29">
        <f t="shared" si="20"/>
        <v>551.61000000000058</v>
      </c>
      <c r="AF92" s="29">
        <f t="shared" si="21"/>
        <v>5.7641305370074356</v>
      </c>
    </row>
    <row r="93" spans="1:32" ht="22.5" customHeight="1" x14ac:dyDescent="0.25">
      <c r="A93" s="18">
        <v>87</v>
      </c>
      <c r="B93" s="25" t="s">
        <v>244</v>
      </c>
      <c r="C93" s="25"/>
      <c r="D93" s="20" t="s">
        <v>110</v>
      </c>
      <c r="E93" s="18" t="s">
        <v>124</v>
      </c>
      <c r="F93" s="18" t="s">
        <v>225</v>
      </c>
      <c r="G93" s="35">
        <f t="shared" si="22"/>
        <v>5909.3700000000008</v>
      </c>
      <c r="H93" s="35">
        <v>11</v>
      </c>
      <c r="I93" s="35">
        <v>2</v>
      </c>
      <c r="J93" s="35">
        <v>8</v>
      </c>
      <c r="K93" s="35">
        <v>8</v>
      </c>
      <c r="L93" s="35">
        <v>8</v>
      </c>
      <c r="M93" s="35">
        <v>0</v>
      </c>
      <c r="N93" s="35">
        <f t="shared" si="13"/>
        <v>72.727272727272734</v>
      </c>
      <c r="O93" s="23">
        <v>5909.3700000000008</v>
      </c>
      <c r="P93" s="23">
        <v>5909.3700000000008</v>
      </c>
      <c r="Q93" s="29">
        <f t="shared" si="14"/>
        <v>100</v>
      </c>
      <c r="R93" s="23">
        <v>5909.3700000000008</v>
      </c>
      <c r="S93" s="29">
        <f t="shared" si="15"/>
        <v>100</v>
      </c>
      <c r="T93" s="23">
        <f t="shared" si="16"/>
        <v>0</v>
      </c>
      <c r="U93" s="29">
        <f t="shared" si="17"/>
        <v>0</v>
      </c>
      <c r="V93" s="28">
        <v>0</v>
      </c>
      <c r="W93" s="28">
        <v>0</v>
      </c>
      <c r="X93" s="28">
        <v>0</v>
      </c>
      <c r="Y93" s="29">
        <f t="shared" si="18"/>
        <v>0</v>
      </c>
      <c r="Z93" s="29">
        <v>0</v>
      </c>
      <c r="AA93" s="29">
        <f t="shared" si="24"/>
        <v>0</v>
      </c>
      <c r="AB93" s="29">
        <f t="shared" si="25"/>
        <v>0</v>
      </c>
      <c r="AC93" s="29">
        <v>0</v>
      </c>
      <c r="AD93" s="29">
        <f t="shared" si="23"/>
        <v>0</v>
      </c>
      <c r="AE93" s="29">
        <f t="shared" si="20"/>
        <v>0</v>
      </c>
      <c r="AF93" s="29">
        <f t="shared" si="21"/>
        <v>0</v>
      </c>
    </row>
    <row r="94" spans="1:32" ht="22.5" customHeight="1" x14ac:dyDescent="0.25">
      <c r="A94" s="18">
        <v>88</v>
      </c>
      <c r="B94" s="25" t="s">
        <v>244</v>
      </c>
      <c r="C94" s="25"/>
      <c r="D94" s="20" t="s">
        <v>111</v>
      </c>
      <c r="E94" s="18" t="s">
        <v>141</v>
      </c>
      <c r="F94" s="18" t="s">
        <v>226</v>
      </c>
      <c r="G94" s="35">
        <f t="shared" si="22"/>
        <v>38782.550000000003</v>
      </c>
      <c r="H94" s="35">
        <v>34</v>
      </c>
      <c r="I94" s="35">
        <v>5</v>
      </c>
      <c r="J94" s="35">
        <v>28</v>
      </c>
      <c r="K94" s="35">
        <v>28</v>
      </c>
      <c r="L94" s="35">
        <v>28</v>
      </c>
      <c r="M94" s="35">
        <v>0</v>
      </c>
      <c r="N94" s="35">
        <f t="shared" si="13"/>
        <v>82.35294117647058</v>
      </c>
      <c r="O94" s="23">
        <v>38782.550000000003</v>
      </c>
      <c r="P94" s="23">
        <v>38782.550000000003</v>
      </c>
      <c r="Q94" s="29">
        <f t="shared" si="14"/>
        <v>100</v>
      </c>
      <c r="R94" s="23">
        <v>38782.549999999996</v>
      </c>
      <c r="S94" s="29">
        <f t="shared" si="15"/>
        <v>99.999999999999972</v>
      </c>
      <c r="T94" s="23">
        <f t="shared" si="16"/>
        <v>0</v>
      </c>
      <c r="U94" s="29">
        <f t="shared" si="17"/>
        <v>0</v>
      </c>
      <c r="V94" s="28">
        <v>0</v>
      </c>
      <c r="W94" s="28">
        <v>0</v>
      </c>
      <c r="X94" s="28">
        <v>0</v>
      </c>
      <c r="Y94" s="29">
        <f t="shared" si="18"/>
        <v>0</v>
      </c>
      <c r="Z94" s="29">
        <v>1206.3699999999999</v>
      </c>
      <c r="AA94" s="29">
        <f t="shared" si="24"/>
        <v>1206.3699999999999</v>
      </c>
      <c r="AB94" s="29">
        <f t="shared" si="25"/>
        <v>100</v>
      </c>
      <c r="AC94" s="29">
        <v>1206.3699999999999</v>
      </c>
      <c r="AD94" s="29">
        <f t="shared" si="23"/>
        <v>100</v>
      </c>
      <c r="AE94" s="29">
        <f t="shared" si="20"/>
        <v>0</v>
      </c>
      <c r="AF94" s="29">
        <f t="shared" si="21"/>
        <v>0</v>
      </c>
    </row>
    <row r="95" spans="1:32" ht="22.5" customHeight="1" x14ac:dyDescent="0.25">
      <c r="A95" s="18">
        <v>89</v>
      </c>
      <c r="B95" s="25" t="s">
        <v>244</v>
      </c>
      <c r="C95" s="25"/>
      <c r="D95" s="20" t="s">
        <v>112</v>
      </c>
      <c r="E95" s="18" t="s">
        <v>125</v>
      </c>
      <c r="F95" s="18" t="s">
        <v>227</v>
      </c>
      <c r="G95" s="35">
        <f t="shared" si="22"/>
        <v>21121.99</v>
      </c>
      <c r="H95" s="35">
        <v>25</v>
      </c>
      <c r="I95" s="35">
        <v>6</v>
      </c>
      <c r="J95" s="35">
        <v>19</v>
      </c>
      <c r="K95" s="35">
        <v>21</v>
      </c>
      <c r="L95" s="35">
        <v>21</v>
      </c>
      <c r="M95" s="35">
        <v>0</v>
      </c>
      <c r="N95" s="35">
        <f t="shared" si="13"/>
        <v>84</v>
      </c>
      <c r="O95" s="23">
        <v>21121.99</v>
      </c>
      <c r="P95" s="23">
        <v>21121.99</v>
      </c>
      <c r="Q95" s="29">
        <f t="shared" si="14"/>
        <v>100</v>
      </c>
      <c r="R95" s="23">
        <v>18157.73</v>
      </c>
      <c r="S95" s="29">
        <f t="shared" si="15"/>
        <v>85.966000362655208</v>
      </c>
      <c r="T95" s="23">
        <f t="shared" si="16"/>
        <v>2964.260000000002</v>
      </c>
      <c r="U95" s="29">
        <f t="shared" si="17"/>
        <v>14.033999637344785</v>
      </c>
      <c r="V95" s="28">
        <v>0</v>
      </c>
      <c r="W95" s="28">
        <v>0</v>
      </c>
      <c r="X95" s="28">
        <v>0</v>
      </c>
      <c r="Y95" s="29">
        <f t="shared" si="18"/>
        <v>0</v>
      </c>
      <c r="Z95" s="29">
        <v>243.6</v>
      </c>
      <c r="AA95" s="29">
        <f t="shared" si="24"/>
        <v>3207.8600000000019</v>
      </c>
      <c r="AB95" s="29">
        <f t="shared" si="25"/>
        <v>100</v>
      </c>
      <c r="AC95" s="29">
        <v>2964.26</v>
      </c>
      <c r="AD95" s="29">
        <f t="shared" si="23"/>
        <v>92.406152388196432</v>
      </c>
      <c r="AE95" s="29">
        <f t="shared" si="20"/>
        <v>243.60000000000173</v>
      </c>
      <c r="AF95" s="29">
        <f t="shared" si="21"/>
        <v>7.5938476118035574</v>
      </c>
    </row>
    <row r="96" spans="1:32" ht="22.5" customHeight="1" x14ac:dyDescent="0.25">
      <c r="A96" s="18">
        <v>90</v>
      </c>
      <c r="B96" s="25" t="s">
        <v>244</v>
      </c>
      <c r="C96" s="25"/>
      <c r="D96" s="20" t="s">
        <v>113</v>
      </c>
      <c r="E96" s="18" t="s">
        <v>125</v>
      </c>
      <c r="F96" s="18" t="s">
        <v>228</v>
      </c>
      <c r="G96" s="35">
        <f t="shared" si="22"/>
        <v>21391.43</v>
      </c>
      <c r="H96" s="35">
        <v>23</v>
      </c>
      <c r="I96" s="35">
        <v>5</v>
      </c>
      <c r="J96" s="35">
        <v>18</v>
      </c>
      <c r="K96" s="35">
        <v>18</v>
      </c>
      <c r="L96" s="35">
        <v>18</v>
      </c>
      <c r="M96" s="35">
        <v>0</v>
      </c>
      <c r="N96" s="35">
        <f t="shared" si="13"/>
        <v>78.260869565217391</v>
      </c>
      <c r="O96" s="23">
        <v>21391.43</v>
      </c>
      <c r="P96" s="23">
        <v>21391.43</v>
      </c>
      <c r="Q96" s="29">
        <f t="shared" si="14"/>
        <v>100</v>
      </c>
      <c r="R96" s="23">
        <v>21391.43</v>
      </c>
      <c r="S96" s="29">
        <f t="shared" si="15"/>
        <v>100</v>
      </c>
      <c r="T96" s="23">
        <f t="shared" si="16"/>
        <v>0</v>
      </c>
      <c r="U96" s="29">
        <f t="shared" si="17"/>
        <v>0</v>
      </c>
      <c r="V96" s="28">
        <v>0</v>
      </c>
      <c r="W96" s="28">
        <v>0</v>
      </c>
      <c r="X96" s="28">
        <v>0</v>
      </c>
      <c r="Y96" s="29">
        <f t="shared" si="18"/>
        <v>0</v>
      </c>
      <c r="Z96" s="29">
        <v>0</v>
      </c>
      <c r="AA96" s="29">
        <f t="shared" si="24"/>
        <v>0</v>
      </c>
      <c r="AB96" s="29">
        <f t="shared" si="25"/>
        <v>0</v>
      </c>
      <c r="AC96" s="29">
        <v>0</v>
      </c>
      <c r="AD96" s="29">
        <f t="shared" si="23"/>
        <v>0</v>
      </c>
      <c r="AE96" s="29">
        <f t="shared" si="20"/>
        <v>0</v>
      </c>
      <c r="AF96" s="29">
        <f t="shared" si="21"/>
        <v>0</v>
      </c>
    </row>
    <row r="97" spans="1:32" ht="22.5" customHeight="1" x14ac:dyDescent="0.25">
      <c r="A97" s="18">
        <v>91</v>
      </c>
      <c r="B97" s="25" t="s">
        <v>244</v>
      </c>
      <c r="C97" s="25"/>
      <c r="D97" s="20" t="s">
        <v>114</v>
      </c>
      <c r="E97" s="18" t="s">
        <v>124</v>
      </c>
      <c r="F97" s="18" t="s">
        <v>229</v>
      </c>
      <c r="G97" s="35">
        <f t="shared" si="22"/>
        <v>7105.5900000000011</v>
      </c>
      <c r="H97" s="35">
        <v>10</v>
      </c>
      <c r="I97" s="35">
        <v>0</v>
      </c>
      <c r="J97" s="35">
        <v>10</v>
      </c>
      <c r="K97" s="35">
        <v>10</v>
      </c>
      <c r="L97" s="35">
        <v>10</v>
      </c>
      <c r="M97" s="35">
        <v>0</v>
      </c>
      <c r="N97" s="35">
        <f t="shared" si="13"/>
        <v>100</v>
      </c>
      <c r="O97" s="23">
        <v>7105.5900000000011</v>
      </c>
      <c r="P97" s="23">
        <v>7105.5900000000011</v>
      </c>
      <c r="Q97" s="29">
        <f t="shared" si="14"/>
        <v>100</v>
      </c>
      <c r="R97" s="23">
        <v>7105.5900000000011</v>
      </c>
      <c r="S97" s="29">
        <f t="shared" si="15"/>
        <v>100</v>
      </c>
      <c r="T97" s="23">
        <f t="shared" si="16"/>
        <v>0</v>
      </c>
      <c r="U97" s="29">
        <f t="shared" si="17"/>
        <v>0</v>
      </c>
      <c r="V97" s="28">
        <v>0</v>
      </c>
      <c r="W97" s="28">
        <v>0</v>
      </c>
      <c r="X97" s="28">
        <v>0</v>
      </c>
      <c r="Y97" s="29">
        <f t="shared" si="18"/>
        <v>0</v>
      </c>
      <c r="Z97" s="29">
        <v>3080.37</v>
      </c>
      <c r="AA97" s="29">
        <f t="shared" si="24"/>
        <v>3080.37</v>
      </c>
      <c r="AB97" s="29">
        <f t="shared" si="25"/>
        <v>100</v>
      </c>
      <c r="AC97" s="29">
        <v>2440.91</v>
      </c>
      <c r="AD97" s="29">
        <f t="shared" si="23"/>
        <v>79.240805487652452</v>
      </c>
      <c r="AE97" s="29">
        <f t="shared" si="20"/>
        <v>639.46</v>
      </c>
      <c r="AF97" s="29">
        <f t="shared" si="21"/>
        <v>20.759194512347545</v>
      </c>
    </row>
    <row r="98" spans="1:32" ht="22.5" customHeight="1" x14ac:dyDescent="0.25">
      <c r="A98" s="19">
        <v>92</v>
      </c>
      <c r="B98" s="25" t="s">
        <v>244</v>
      </c>
      <c r="C98" s="25"/>
      <c r="D98" s="20" t="s">
        <v>115</v>
      </c>
      <c r="E98" s="18" t="s">
        <v>142</v>
      </c>
      <c r="F98" s="18" t="s">
        <v>230</v>
      </c>
      <c r="G98" s="35">
        <f t="shared" si="22"/>
        <v>24019.38</v>
      </c>
      <c r="H98" s="35">
        <v>24</v>
      </c>
      <c r="I98" s="35">
        <v>4</v>
      </c>
      <c r="J98" s="35">
        <v>20</v>
      </c>
      <c r="K98" s="35">
        <v>18</v>
      </c>
      <c r="L98" s="35">
        <v>18</v>
      </c>
      <c r="M98" s="35">
        <v>0</v>
      </c>
      <c r="N98" s="35">
        <f t="shared" si="13"/>
        <v>75</v>
      </c>
      <c r="O98" s="23">
        <v>24019.38</v>
      </c>
      <c r="P98" s="23">
        <v>24019.38</v>
      </c>
      <c r="Q98" s="29">
        <f t="shared" si="14"/>
        <v>100</v>
      </c>
      <c r="R98" s="23">
        <v>24019.38</v>
      </c>
      <c r="S98" s="29">
        <f t="shared" si="15"/>
        <v>100</v>
      </c>
      <c r="T98" s="23">
        <f t="shared" si="16"/>
        <v>0</v>
      </c>
      <c r="U98" s="29">
        <f t="shared" si="17"/>
        <v>0</v>
      </c>
      <c r="V98" s="28">
        <v>0</v>
      </c>
      <c r="W98" s="28">
        <v>0</v>
      </c>
      <c r="X98" s="28">
        <v>0</v>
      </c>
      <c r="Y98" s="29">
        <f t="shared" si="18"/>
        <v>0</v>
      </c>
      <c r="Z98" s="29">
        <v>0</v>
      </c>
      <c r="AA98" s="29">
        <f t="shared" si="24"/>
        <v>0</v>
      </c>
      <c r="AB98" s="29">
        <f t="shared" si="25"/>
        <v>0</v>
      </c>
      <c r="AC98" s="29">
        <v>0</v>
      </c>
      <c r="AD98" s="29">
        <f t="shared" si="23"/>
        <v>0</v>
      </c>
      <c r="AE98" s="29">
        <f t="shared" si="20"/>
        <v>0</v>
      </c>
      <c r="AF98" s="29">
        <f t="shared" si="21"/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f>SUM(H7:H98)</f>
        <v>1329</v>
      </c>
      <c r="I99" s="32">
        <f t="shared" ref="I99:M99" si="26">SUM(I7:I98)</f>
        <v>301</v>
      </c>
      <c r="J99" s="32">
        <f t="shared" si="26"/>
        <v>980</v>
      </c>
      <c r="K99" s="32">
        <f t="shared" si="26"/>
        <v>1121</v>
      </c>
      <c r="L99" s="32">
        <f t="shared" si="26"/>
        <v>1135</v>
      </c>
      <c r="M99" s="32">
        <f t="shared" si="26"/>
        <v>0</v>
      </c>
      <c r="N99" s="29">
        <f t="shared" si="13"/>
        <v>84.349134687735145</v>
      </c>
      <c r="O99" s="33">
        <f>SUM(O7:O98)</f>
        <v>1385412.2399999998</v>
      </c>
      <c r="P99" s="33">
        <f>SUM(P7:P98)</f>
        <v>1385412.2399999998</v>
      </c>
      <c r="Q99" s="29">
        <f t="shared" si="14"/>
        <v>100</v>
      </c>
      <c r="R99" s="33">
        <f>SUM(R7:R98)</f>
        <v>1278218.78</v>
      </c>
      <c r="S99" s="29">
        <f t="shared" si="15"/>
        <v>92.262702977129777</v>
      </c>
      <c r="T99" s="33">
        <f>SUM(T7:T98)</f>
        <v>107193.46000000005</v>
      </c>
      <c r="U99" s="29">
        <f t="shared" si="17"/>
        <v>7.7372970228702513</v>
      </c>
      <c r="V99" s="32">
        <f>SUM(V7:V98)</f>
        <v>0</v>
      </c>
      <c r="W99" s="32">
        <f>SUM(W7:W98)</f>
        <v>0</v>
      </c>
      <c r="X99" s="32">
        <f>SUM(X7:X98)</f>
        <v>0</v>
      </c>
      <c r="Y99" s="29">
        <f t="shared" si="18"/>
        <v>0</v>
      </c>
      <c r="Z99" s="33">
        <f>SUM(Z7:Z98)</f>
        <v>132357.06</v>
      </c>
      <c r="AA99" s="33">
        <f>SUM(AA7:AA98)</f>
        <v>239550.52000000014</v>
      </c>
      <c r="AB99" s="29">
        <f t="shared" ref="AB99" si="27">AA99/(Z99+T99)*100</f>
        <v>100.00000000000004</v>
      </c>
      <c r="AC99" s="33">
        <f>SUM(AC7:AC98)</f>
        <v>190315.17</v>
      </c>
      <c r="AD99" s="29">
        <f t="shared" ref="AD99" si="28">AC99/AA99*100</f>
        <v>79.446778074203266</v>
      </c>
      <c r="AE99" s="33">
        <f>SUM(AE7:AE98)</f>
        <v>49235.350000000006</v>
      </c>
      <c r="AF99" s="29">
        <f t="shared" si="21"/>
        <v>20.553221925796684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sqref="A1:AF1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248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39">
        <f>O7</f>
        <v>17648.77</v>
      </c>
      <c r="H7" s="39">
        <v>14</v>
      </c>
      <c r="I7" s="39">
        <v>3</v>
      </c>
      <c r="J7" s="39">
        <v>6</v>
      </c>
      <c r="K7" s="39">
        <f>L7+M7</f>
        <v>12</v>
      </c>
      <c r="L7" s="39">
        <v>12</v>
      </c>
      <c r="M7" s="39">
        <v>0</v>
      </c>
      <c r="N7" s="39">
        <f t="shared" ref="N7:N70" si="1">IF(H7=0,0,K7/H7)*100</f>
        <v>85.714285714285708</v>
      </c>
      <c r="O7" s="40">
        <v>17648.77</v>
      </c>
      <c r="P7" s="40">
        <v>17648.77</v>
      </c>
      <c r="Q7" s="41">
        <f t="shared" ref="Q7:Q70" si="2">IF(O7=0,0,P7/O7)*100</f>
        <v>100</v>
      </c>
      <c r="R7" s="40">
        <v>17648.77</v>
      </c>
      <c r="S7" s="41">
        <f t="shared" ref="S7:S70" si="3">IF(P7=0,0,R7/P7)*100</f>
        <v>100</v>
      </c>
      <c r="T7" s="40">
        <f t="shared" ref="T7:T70" si="4">P7-R7</f>
        <v>0</v>
      </c>
      <c r="U7" s="41">
        <f t="shared" ref="U7:U70" si="5">IF(P7=0,0,T7/P7)*100</f>
        <v>0</v>
      </c>
      <c r="V7" s="42">
        <f>W7+X7</f>
        <v>1</v>
      </c>
      <c r="W7" s="43">
        <v>1</v>
      </c>
      <c r="X7" s="38">
        <v>0</v>
      </c>
      <c r="Y7" s="41">
        <f t="shared" ref="Y7:Y70" si="6">IF(H7=0,0,V7/H7)*100</f>
        <v>7.1428571428571423</v>
      </c>
      <c r="Z7" s="44">
        <v>1033.73</v>
      </c>
      <c r="AA7" s="41">
        <f>SUM(T7+Z7)</f>
        <v>1033.73</v>
      </c>
      <c r="AB7" s="44">
        <f t="shared" ref="AB7:AB70" si="7">IF(((Z7+T7))=0,0,AA7/(Z7+T7)*100)</f>
        <v>100</v>
      </c>
      <c r="AC7" s="44">
        <v>207.06</v>
      </c>
      <c r="AD7" s="44">
        <f>IF(AA7=0,0,AC7/AA7*100)</f>
        <v>20.030375436525979</v>
      </c>
      <c r="AE7" s="44">
        <f t="shared" ref="AE7:AE70" si="8">AA7-AC7</f>
        <v>826.67000000000007</v>
      </c>
      <c r="AF7" s="44">
        <f t="shared" ref="AF7:AF70" si="9">IF(AA7=0,0,AE7/AA7)*100</f>
        <v>79.969624563474028</v>
      </c>
    </row>
    <row r="8" spans="1:32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39">
        <f t="shared" ref="G8:G71" si="10">O8</f>
        <v>17355.38</v>
      </c>
      <c r="H8" s="39">
        <v>13</v>
      </c>
      <c r="I8" s="39">
        <v>4</v>
      </c>
      <c r="J8" s="39">
        <v>9</v>
      </c>
      <c r="K8" s="39">
        <f t="shared" ref="K8:K71" si="11">L8+M8</f>
        <v>11</v>
      </c>
      <c r="L8" s="39">
        <v>11</v>
      </c>
      <c r="M8" s="39">
        <v>0</v>
      </c>
      <c r="N8" s="39">
        <f t="shared" si="1"/>
        <v>84.615384615384613</v>
      </c>
      <c r="O8" s="40">
        <v>17355.38</v>
      </c>
      <c r="P8" s="40">
        <v>17355.38</v>
      </c>
      <c r="Q8" s="41">
        <f t="shared" si="2"/>
        <v>100</v>
      </c>
      <c r="R8" s="40">
        <v>17355.38</v>
      </c>
      <c r="S8" s="41">
        <f t="shared" si="3"/>
        <v>100</v>
      </c>
      <c r="T8" s="40">
        <f t="shared" si="4"/>
        <v>0</v>
      </c>
      <c r="U8" s="41">
        <f t="shared" si="5"/>
        <v>0</v>
      </c>
      <c r="V8" s="42">
        <f t="shared" ref="V8:V71" si="12">W8+X8</f>
        <v>1</v>
      </c>
      <c r="W8" s="43">
        <v>1</v>
      </c>
      <c r="X8" s="38">
        <v>0</v>
      </c>
      <c r="Y8" s="41">
        <f t="shared" si="6"/>
        <v>7.6923076923076925</v>
      </c>
      <c r="Z8" s="44">
        <v>3315.04</v>
      </c>
      <c r="AA8" s="41">
        <f>SUM(T8+Z8)</f>
        <v>3315.04</v>
      </c>
      <c r="AB8" s="44">
        <f t="shared" si="7"/>
        <v>100</v>
      </c>
      <c r="AC8" s="44">
        <v>3315.04</v>
      </c>
      <c r="AD8" s="44">
        <f t="shared" ref="AD8:AD71" si="13">IF(AA8=0,0,AC8/AA8*100)</f>
        <v>100</v>
      </c>
      <c r="AE8" s="44">
        <f t="shared" si="8"/>
        <v>0</v>
      </c>
      <c r="AF8" s="44">
        <f t="shared" si="9"/>
        <v>0</v>
      </c>
    </row>
    <row r="9" spans="1:32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39">
        <f t="shared" si="10"/>
        <v>4194.87</v>
      </c>
      <c r="H9" s="39">
        <v>4</v>
      </c>
      <c r="I9" s="39">
        <v>0</v>
      </c>
      <c r="J9" s="39">
        <v>4</v>
      </c>
      <c r="K9" s="39">
        <f t="shared" si="11"/>
        <v>0</v>
      </c>
      <c r="L9" s="39">
        <v>0</v>
      </c>
      <c r="M9" s="39">
        <v>0</v>
      </c>
      <c r="N9" s="39">
        <f t="shared" si="1"/>
        <v>0</v>
      </c>
      <c r="O9" s="40">
        <v>4194.87</v>
      </c>
      <c r="P9" s="40">
        <v>4194.87</v>
      </c>
      <c r="Q9" s="41">
        <f t="shared" si="2"/>
        <v>100</v>
      </c>
      <c r="R9" s="40">
        <v>0</v>
      </c>
      <c r="S9" s="41">
        <f t="shared" si="3"/>
        <v>0</v>
      </c>
      <c r="T9" s="40">
        <f t="shared" si="4"/>
        <v>4194.87</v>
      </c>
      <c r="U9" s="41">
        <f t="shared" si="5"/>
        <v>100</v>
      </c>
      <c r="V9" s="42">
        <f t="shared" si="12"/>
        <v>4</v>
      </c>
      <c r="W9" s="43">
        <v>4</v>
      </c>
      <c r="X9" s="38">
        <v>0</v>
      </c>
      <c r="Y9" s="41">
        <f t="shared" si="6"/>
        <v>100</v>
      </c>
      <c r="Z9" s="44">
        <v>4757.3</v>
      </c>
      <c r="AA9" s="41">
        <f>SUM(T9+Z9)</f>
        <v>8952.17</v>
      </c>
      <c r="AB9" s="44">
        <f t="shared" si="7"/>
        <v>100</v>
      </c>
      <c r="AC9" s="44">
        <v>7495.71</v>
      </c>
      <c r="AD9" s="44">
        <f t="shared" si="13"/>
        <v>83.730648546665222</v>
      </c>
      <c r="AE9" s="44">
        <f t="shared" si="8"/>
        <v>1456.46</v>
      </c>
      <c r="AF9" s="44">
        <f t="shared" si="9"/>
        <v>16.269351453334778</v>
      </c>
    </row>
    <row r="10" spans="1:32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39">
        <f t="shared" si="10"/>
        <v>32831.71</v>
      </c>
      <c r="H10" s="39">
        <v>19</v>
      </c>
      <c r="I10" s="39">
        <v>2</v>
      </c>
      <c r="J10" s="39">
        <v>17</v>
      </c>
      <c r="K10" s="39">
        <f t="shared" si="11"/>
        <v>17</v>
      </c>
      <c r="L10" s="39">
        <v>17</v>
      </c>
      <c r="M10" s="39">
        <v>0</v>
      </c>
      <c r="N10" s="39">
        <f t="shared" si="1"/>
        <v>89.473684210526315</v>
      </c>
      <c r="O10" s="40">
        <v>32831.71</v>
      </c>
      <c r="P10" s="40">
        <v>32831.71</v>
      </c>
      <c r="Q10" s="41">
        <f t="shared" si="2"/>
        <v>100</v>
      </c>
      <c r="R10" s="40">
        <v>32831.71</v>
      </c>
      <c r="S10" s="41">
        <f t="shared" si="3"/>
        <v>100</v>
      </c>
      <c r="T10" s="40">
        <f t="shared" si="4"/>
        <v>0</v>
      </c>
      <c r="U10" s="41">
        <f t="shared" si="5"/>
        <v>0</v>
      </c>
      <c r="V10" s="42">
        <f t="shared" si="12"/>
        <v>2</v>
      </c>
      <c r="W10" s="43">
        <v>2</v>
      </c>
      <c r="X10" s="38">
        <v>0</v>
      </c>
      <c r="Y10" s="41">
        <f t="shared" si="6"/>
        <v>10.526315789473683</v>
      </c>
      <c r="Z10" s="44">
        <v>2056.61</v>
      </c>
      <c r="AA10" s="41">
        <f t="shared" ref="AA10:AA73" si="14">SUM(T10+Z10)</f>
        <v>2056.61</v>
      </c>
      <c r="AB10" s="44">
        <f t="shared" si="7"/>
        <v>100</v>
      </c>
      <c r="AC10" s="44">
        <v>2056.61</v>
      </c>
      <c r="AD10" s="44">
        <f t="shared" si="13"/>
        <v>100</v>
      </c>
      <c r="AE10" s="44">
        <f t="shared" si="8"/>
        <v>0</v>
      </c>
      <c r="AF10" s="44">
        <f t="shared" si="9"/>
        <v>0</v>
      </c>
    </row>
    <row r="11" spans="1:32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39">
        <f t="shared" si="10"/>
        <v>10725.08</v>
      </c>
      <c r="H11" s="39">
        <v>10</v>
      </c>
      <c r="I11" s="39">
        <v>3</v>
      </c>
      <c r="J11" s="39">
        <v>6</v>
      </c>
      <c r="K11" s="39">
        <f t="shared" si="11"/>
        <v>8</v>
      </c>
      <c r="L11" s="39">
        <v>8</v>
      </c>
      <c r="M11" s="39">
        <v>0</v>
      </c>
      <c r="N11" s="39">
        <f t="shared" si="1"/>
        <v>80</v>
      </c>
      <c r="O11" s="40">
        <v>10725.08</v>
      </c>
      <c r="P11" s="40">
        <v>10725.08</v>
      </c>
      <c r="Q11" s="41">
        <f t="shared" si="2"/>
        <v>100</v>
      </c>
      <c r="R11" s="40">
        <v>6615.71</v>
      </c>
      <c r="S11" s="41">
        <f t="shared" si="3"/>
        <v>61.684481607596396</v>
      </c>
      <c r="T11" s="40">
        <f t="shared" si="4"/>
        <v>4109.37</v>
      </c>
      <c r="U11" s="41">
        <f t="shared" si="5"/>
        <v>38.315518392403597</v>
      </c>
      <c r="V11" s="42">
        <f t="shared" si="12"/>
        <v>1</v>
      </c>
      <c r="W11" s="43">
        <v>1</v>
      </c>
      <c r="X11" s="38">
        <v>0</v>
      </c>
      <c r="Y11" s="41">
        <f t="shared" si="6"/>
        <v>10</v>
      </c>
      <c r="Z11" s="44">
        <v>137.03</v>
      </c>
      <c r="AA11" s="41">
        <f t="shared" si="14"/>
        <v>4246.3999999999996</v>
      </c>
      <c r="AB11" s="44">
        <f t="shared" si="7"/>
        <v>100</v>
      </c>
      <c r="AC11" s="44">
        <v>4109.37</v>
      </c>
      <c r="AD11" s="44">
        <f t="shared" si="13"/>
        <v>96.773031273549364</v>
      </c>
      <c r="AE11" s="44">
        <f t="shared" si="8"/>
        <v>137.02999999999975</v>
      </c>
      <c r="AF11" s="44">
        <f t="shared" si="9"/>
        <v>3.2269687264506346</v>
      </c>
    </row>
    <row r="12" spans="1:32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39">
        <f t="shared" si="10"/>
        <v>683.3</v>
      </c>
      <c r="H12" s="39">
        <v>3</v>
      </c>
      <c r="I12" s="39">
        <v>0</v>
      </c>
      <c r="J12" s="39">
        <v>3</v>
      </c>
      <c r="K12" s="39">
        <f t="shared" si="11"/>
        <v>2</v>
      </c>
      <c r="L12" s="39">
        <v>2</v>
      </c>
      <c r="M12" s="39">
        <v>0</v>
      </c>
      <c r="N12" s="39">
        <f t="shared" si="1"/>
        <v>66.666666666666657</v>
      </c>
      <c r="O12" s="40">
        <v>683.3</v>
      </c>
      <c r="P12" s="40">
        <v>683.3</v>
      </c>
      <c r="Q12" s="41">
        <f t="shared" si="2"/>
        <v>100</v>
      </c>
      <c r="R12" s="40">
        <v>683.3</v>
      </c>
      <c r="S12" s="41">
        <f t="shared" si="3"/>
        <v>100</v>
      </c>
      <c r="T12" s="40">
        <f t="shared" si="4"/>
        <v>0</v>
      </c>
      <c r="U12" s="41">
        <f t="shared" si="5"/>
        <v>0</v>
      </c>
      <c r="V12" s="42">
        <f t="shared" si="12"/>
        <v>0</v>
      </c>
      <c r="W12" s="43">
        <v>0</v>
      </c>
      <c r="X12" s="38">
        <v>0</v>
      </c>
      <c r="Y12" s="41">
        <f t="shared" si="6"/>
        <v>0</v>
      </c>
      <c r="Z12" s="44">
        <v>0</v>
      </c>
      <c r="AA12" s="41">
        <f t="shared" si="14"/>
        <v>0</v>
      </c>
      <c r="AB12" s="44">
        <f t="shared" si="7"/>
        <v>0</v>
      </c>
      <c r="AC12" s="44">
        <v>0</v>
      </c>
      <c r="AD12" s="44">
        <f t="shared" si="13"/>
        <v>0</v>
      </c>
      <c r="AE12" s="44">
        <f t="shared" si="8"/>
        <v>0</v>
      </c>
      <c r="AF12" s="44">
        <f t="shared" si="9"/>
        <v>0</v>
      </c>
    </row>
    <row r="13" spans="1:32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39">
        <f t="shared" si="10"/>
        <v>26690.21</v>
      </c>
      <c r="H13" s="39">
        <v>20</v>
      </c>
      <c r="I13" s="39">
        <v>9</v>
      </c>
      <c r="J13" s="39">
        <v>10</v>
      </c>
      <c r="K13" s="39">
        <f t="shared" si="11"/>
        <v>16</v>
      </c>
      <c r="L13" s="39">
        <v>16</v>
      </c>
      <c r="M13" s="39">
        <v>0</v>
      </c>
      <c r="N13" s="39">
        <f t="shared" si="1"/>
        <v>80</v>
      </c>
      <c r="O13" s="40">
        <v>26690.21</v>
      </c>
      <c r="P13" s="40">
        <v>26690.21</v>
      </c>
      <c r="Q13" s="41">
        <f t="shared" si="2"/>
        <v>100</v>
      </c>
      <c r="R13" s="40">
        <v>26690.21</v>
      </c>
      <c r="S13" s="41">
        <f t="shared" si="3"/>
        <v>100</v>
      </c>
      <c r="T13" s="40">
        <f t="shared" si="4"/>
        <v>0</v>
      </c>
      <c r="U13" s="41">
        <f t="shared" si="5"/>
        <v>0</v>
      </c>
      <c r="V13" s="42">
        <f t="shared" si="12"/>
        <v>1</v>
      </c>
      <c r="W13" s="43">
        <v>1</v>
      </c>
      <c r="X13" s="38">
        <v>0</v>
      </c>
      <c r="Y13" s="41">
        <f t="shared" si="6"/>
        <v>5</v>
      </c>
      <c r="Z13" s="44">
        <v>1688.85</v>
      </c>
      <c r="AA13" s="41">
        <f t="shared" si="14"/>
        <v>1688.85</v>
      </c>
      <c r="AB13" s="44">
        <f t="shared" si="7"/>
        <v>100</v>
      </c>
      <c r="AC13" s="44">
        <v>1688.85</v>
      </c>
      <c r="AD13" s="44">
        <f t="shared" si="13"/>
        <v>100</v>
      </c>
      <c r="AE13" s="44">
        <f t="shared" si="8"/>
        <v>0</v>
      </c>
      <c r="AF13" s="44">
        <f t="shared" si="9"/>
        <v>0</v>
      </c>
    </row>
    <row r="14" spans="1:32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39">
        <f t="shared" si="10"/>
        <v>44732.36</v>
      </c>
      <c r="H14" s="39">
        <v>30</v>
      </c>
      <c r="I14" s="39">
        <v>14</v>
      </c>
      <c r="J14" s="39">
        <v>16</v>
      </c>
      <c r="K14" s="39">
        <f t="shared" si="11"/>
        <v>27</v>
      </c>
      <c r="L14" s="39">
        <v>27</v>
      </c>
      <c r="M14" s="39">
        <v>0</v>
      </c>
      <c r="N14" s="39">
        <f t="shared" si="1"/>
        <v>90</v>
      </c>
      <c r="O14" s="40">
        <v>44732.36</v>
      </c>
      <c r="P14" s="40">
        <v>44732.36</v>
      </c>
      <c r="Q14" s="41">
        <f t="shared" si="2"/>
        <v>100</v>
      </c>
      <c r="R14" s="40">
        <v>40428.949999999997</v>
      </c>
      <c r="S14" s="41">
        <f t="shared" si="3"/>
        <v>90.379649095196399</v>
      </c>
      <c r="T14" s="40">
        <f t="shared" si="4"/>
        <v>4303.4100000000035</v>
      </c>
      <c r="U14" s="41">
        <f t="shared" si="5"/>
        <v>9.6203509048035993</v>
      </c>
      <c r="V14" s="42">
        <f t="shared" si="12"/>
        <v>0</v>
      </c>
      <c r="W14" s="43">
        <v>0</v>
      </c>
      <c r="X14" s="38">
        <v>0</v>
      </c>
      <c r="Y14" s="41">
        <f t="shared" si="6"/>
        <v>0</v>
      </c>
      <c r="Z14" s="44">
        <v>0</v>
      </c>
      <c r="AA14" s="41">
        <f t="shared" si="14"/>
        <v>4303.4100000000035</v>
      </c>
      <c r="AB14" s="44">
        <f t="shared" si="7"/>
        <v>100</v>
      </c>
      <c r="AC14" s="44">
        <v>4303.41</v>
      </c>
      <c r="AD14" s="44">
        <f t="shared" si="13"/>
        <v>99.999999999999915</v>
      </c>
      <c r="AE14" s="44">
        <f t="shared" si="8"/>
        <v>0</v>
      </c>
      <c r="AF14" s="44">
        <f t="shared" si="9"/>
        <v>0</v>
      </c>
    </row>
    <row r="15" spans="1:32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39">
        <f t="shared" si="10"/>
        <v>5731.5</v>
      </c>
      <c r="H15" s="39">
        <v>6</v>
      </c>
      <c r="I15" s="39">
        <v>0</v>
      </c>
      <c r="J15" s="39">
        <v>6</v>
      </c>
      <c r="K15" s="39">
        <f t="shared" si="11"/>
        <v>4</v>
      </c>
      <c r="L15" s="39">
        <v>4</v>
      </c>
      <c r="M15" s="39">
        <v>0</v>
      </c>
      <c r="N15" s="39">
        <f t="shared" si="1"/>
        <v>66.666666666666657</v>
      </c>
      <c r="O15" s="40">
        <v>5731.5</v>
      </c>
      <c r="P15" s="40">
        <v>5731.5</v>
      </c>
      <c r="Q15" s="41">
        <f t="shared" si="2"/>
        <v>100</v>
      </c>
      <c r="R15" s="40">
        <v>4659.66</v>
      </c>
      <c r="S15" s="41">
        <f t="shared" si="3"/>
        <v>81.299136351740373</v>
      </c>
      <c r="T15" s="40">
        <f t="shared" si="4"/>
        <v>1071.8400000000001</v>
      </c>
      <c r="U15" s="41">
        <f t="shared" si="5"/>
        <v>18.70086364825962</v>
      </c>
      <c r="V15" s="42">
        <f t="shared" si="12"/>
        <v>1</v>
      </c>
      <c r="W15" s="43">
        <v>1</v>
      </c>
      <c r="X15" s="38">
        <v>0</v>
      </c>
      <c r="Y15" s="41">
        <f t="shared" si="6"/>
        <v>16.666666666666664</v>
      </c>
      <c r="Z15" s="44">
        <v>0</v>
      </c>
      <c r="AA15" s="41">
        <f t="shared" si="14"/>
        <v>1071.8400000000001</v>
      </c>
      <c r="AB15" s="44">
        <f t="shared" si="7"/>
        <v>100</v>
      </c>
      <c r="AC15" s="44">
        <v>1071.8399999999999</v>
      </c>
      <c r="AD15" s="44">
        <f t="shared" si="13"/>
        <v>99.999999999999972</v>
      </c>
      <c r="AE15" s="44">
        <f t="shared" si="8"/>
        <v>0</v>
      </c>
      <c r="AF15" s="44">
        <f t="shared" si="9"/>
        <v>0</v>
      </c>
    </row>
    <row r="16" spans="1:32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39">
        <f t="shared" si="10"/>
        <v>35464.200000000004</v>
      </c>
      <c r="H16" s="39">
        <v>35</v>
      </c>
      <c r="I16" s="39">
        <v>14</v>
      </c>
      <c r="J16" s="39">
        <v>19</v>
      </c>
      <c r="K16" s="39">
        <f t="shared" si="11"/>
        <v>34</v>
      </c>
      <c r="L16" s="39">
        <v>34</v>
      </c>
      <c r="M16" s="39">
        <v>0</v>
      </c>
      <c r="N16" s="39">
        <f t="shared" si="1"/>
        <v>97.142857142857139</v>
      </c>
      <c r="O16" s="40">
        <v>35464.200000000004</v>
      </c>
      <c r="P16" s="40">
        <v>35464.200000000004</v>
      </c>
      <c r="Q16" s="41">
        <f t="shared" si="2"/>
        <v>100</v>
      </c>
      <c r="R16" s="40">
        <v>35464.200000000004</v>
      </c>
      <c r="S16" s="41">
        <f t="shared" si="3"/>
        <v>100</v>
      </c>
      <c r="T16" s="40">
        <f t="shared" si="4"/>
        <v>0</v>
      </c>
      <c r="U16" s="41">
        <f t="shared" si="5"/>
        <v>0</v>
      </c>
      <c r="V16" s="42">
        <f t="shared" si="12"/>
        <v>0</v>
      </c>
      <c r="W16" s="43">
        <v>0</v>
      </c>
      <c r="X16" s="38">
        <v>0</v>
      </c>
      <c r="Y16" s="41">
        <f t="shared" si="6"/>
        <v>0</v>
      </c>
      <c r="Z16" s="44">
        <v>0</v>
      </c>
      <c r="AA16" s="41">
        <f t="shared" si="14"/>
        <v>0</v>
      </c>
      <c r="AB16" s="44">
        <f t="shared" si="7"/>
        <v>0</v>
      </c>
      <c r="AC16" s="44">
        <v>0</v>
      </c>
      <c r="AD16" s="44">
        <f t="shared" si="13"/>
        <v>0</v>
      </c>
      <c r="AE16" s="44">
        <f t="shared" si="8"/>
        <v>0</v>
      </c>
      <c r="AF16" s="44">
        <f t="shared" si="9"/>
        <v>0</v>
      </c>
    </row>
    <row r="17" spans="1:32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39">
        <f t="shared" si="10"/>
        <v>14981.960000000001</v>
      </c>
      <c r="H17" s="39">
        <v>11</v>
      </c>
      <c r="I17" s="39">
        <v>2</v>
      </c>
      <c r="J17" s="39">
        <v>9</v>
      </c>
      <c r="K17" s="39">
        <f t="shared" si="11"/>
        <v>5</v>
      </c>
      <c r="L17" s="39">
        <v>5</v>
      </c>
      <c r="M17" s="39">
        <v>0</v>
      </c>
      <c r="N17" s="39">
        <f t="shared" si="1"/>
        <v>45.454545454545453</v>
      </c>
      <c r="O17" s="40">
        <v>14981.960000000001</v>
      </c>
      <c r="P17" s="40">
        <v>14981.960000000001</v>
      </c>
      <c r="Q17" s="41">
        <f t="shared" si="2"/>
        <v>100</v>
      </c>
      <c r="R17" s="40">
        <v>14981.960000000001</v>
      </c>
      <c r="S17" s="41">
        <f t="shared" si="3"/>
        <v>100</v>
      </c>
      <c r="T17" s="40">
        <f t="shared" si="4"/>
        <v>0</v>
      </c>
      <c r="U17" s="41">
        <f t="shared" si="5"/>
        <v>0</v>
      </c>
      <c r="V17" s="42">
        <f t="shared" si="12"/>
        <v>0</v>
      </c>
      <c r="W17" s="43">
        <v>0</v>
      </c>
      <c r="X17" s="38">
        <v>0</v>
      </c>
      <c r="Y17" s="41">
        <f t="shared" si="6"/>
        <v>0</v>
      </c>
      <c r="Z17" s="44">
        <v>0</v>
      </c>
      <c r="AA17" s="41">
        <f t="shared" si="14"/>
        <v>0</v>
      </c>
      <c r="AB17" s="44">
        <f t="shared" si="7"/>
        <v>0</v>
      </c>
      <c r="AC17" s="44">
        <v>0</v>
      </c>
      <c r="AD17" s="44">
        <f t="shared" si="13"/>
        <v>0</v>
      </c>
      <c r="AE17" s="44">
        <f t="shared" si="8"/>
        <v>0</v>
      </c>
      <c r="AF17" s="44">
        <f t="shared" si="9"/>
        <v>0</v>
      </c>
    </row>
    <row r="18" spans="1:32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39">
        <f t="shared" si="10"/>
        <v>8384.7800000000007</v>
      </c>
      <c r="H18" s="39">
        <v>9</v>
      </c>
      <c r="I18" s="39">
        <v>0</v>
      </c>
      <c r="J18" s="39">
        <v>9</v>
      </c>
      <c r="K18" s="39">
        <f t="shared" si="11"/>
        <v>7</v>
      </c>
      <c r="L18" s="39">
        <v>7</v>
      </c>
      <c r="M18" s="39">
        <v>0</v>
      </c>
      <c r="N18" s="39">
        <f t="shared" si="1"/>
        <v>77.777777777777786</v>
      </c>
      <c r="O18" s="40">
        <v>8384.7800000000007</v>
      </c>
      <c r="P18" s="40">
        <v>8384.7800000000007</v>
      </c>
      <c r="Q18" s="41">
        <f t="shared" si="2"/>
        <v>100</v>
      </c>
      <c r="R18" s="40">
        <v>7650.33</v>
      </c>
      <c r="S18" s="41">
        <f t="shared" si="3"/>
        <v>91.240676559194156</v>
      </c>
      <c r="T18" s="40">
        <f t="shared" si="4"/>
        <v>734.45000000000073</v>
      </c>
      <c r="U18" s="41">
        <f t="shared" si="5"/>
        <v>8.7593234408058489</v>
      </c>
      <c r="V18" s="42">
        <f t="shared" si="12"/>
        <v>0</v>
      </c>
      <c r="W18" s="43">
        <v>0</v>
      </c>
      <c r="X18" s="38">
        <v>0</v>
      </c>
      <c r="Y18" s="41">
        <f t="shared" si="6"/>
        <v>0</v>
      </c>
      <c r="Z18" s="44">
        <v>0</v>
      </c>
      <c r="AA18" s="41">
        <f t="shared" si="14"/>
        <v>734.45000000000073</v>
      </c>
      <c r="AB18" s="44">
        <f t="shared" si="7"/>
        <v>100</v>
      </c>
      <c r="AC18" s="44">
        <v>734.45</v>
      </c>
      <c r="AD18" s="44">
        <f t="shared" si="13"/>
        <v>99.999999999999915</v>
      </c>
      <c r="AE18" s="44">
        <f t="shared" si="8"/>
        <v>0</v>
      </c>
      <c r="AF18" s="44">
        <f t="shared" si="9"/>
        <v>0</v>
      </c>
    </row>
    <row r="19" spans="1:32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39">
        <f t="shared" si="10"/>
        <v>7748.75</v>
      </c>
      <c r="H19" s="39">
        <v>7</v>
      </c>
      <c r="I19" s="39">
        <v>0</v>
      </c>
      <c r="J19" s="39">
        <v>7</v>
      </c>
      <c r="K19" s="39">
        <f t="shared" si="11"/>
        <v>7</v>
      </c>
      <c r="L19" s="39">
        <v>7</v>
      </c>
      <c r="M19" s="39">
        <v>0</v>
      </c>
      <c r="N19" s="39">
        <f t="shared" si="1"/>
        <v>100</v>
      </c>
      <c r="O19" s="40">
        <v>7748.75</v>
      </c>
      <c r="P19" s="40">
        <v>7748.75</v>
      </c>
      <c r="Q19" s="41">
        <f t="shared" si="2"/>
        <v>100</v>
      </c>
      <c r="R19" s="40">
        <v>7060.58</v>
      </c>
      <c r="S19" s="41">
        <f t="shared" si="3"/>
        <v>91.118954670108081</v>
      </c>
      <c r="T19" s="40">
        <f t="shared" si="4"/>
        <v>688.17000000000007</v>
      </c>
      <c r="U19" s="41">
        <f t="shared" si="5"/>
        <v>8.8810453298919185</v>
      </c>
      <c r="V19" s="42">
        <f t="shared" si="12"/>
        <v>1</v>
      </c>
      <c r="W19" s="43">
        <v>1</v>
      </c>
      <c r="X19" s="38">
        <v>0</v>
      </c>
      <c r="Y19" s="41">
        <f t="shared" si="6"/>
        <v>14.285714285714285</v>
      </c>
      <c r="Z19" s="44">
        <v>2018.2199999999998</v>
      </c>
      <c r="AA19" s="41">
        <f t="shared" si="14"/>
        <v>2706.39</v>
      </c>
      <c r="AB19" s="44">
        <f t="shared" si="7"/>
        <v>100</v>
      </c>
      <c r="AC19" s="44">
        <v>892.06</v>
      </c>
      <c r="AD19" s="44">
        <f t="shared" si="13"/>
        <v>32.961250965308032</v>
      </c>
      <c r="AE19" s="44">
        <f t="shared" si="8"/>
        <v>1814.33</v>
      </c>
      <c r="AF19" s="44">
        <f t="shared" si="9"/>
        <v>67.038749034691975</v>
      </c>
    </row>
    <row r="20" spans="1:32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39">
        <f t="shared" si="10"/>
        <v>48047.07</v>
      </c>
      <c r="H20" s="39">
        <v>36</v>
      </c>
      <c r="I20" s="39">
        <v>8</v>
      </c>
      <c r="J20" s="39">
        <v>27</v>
      </c>
      <c r="K20" s="39">
        <f t="shared" si="11"/>
        <v>34</v>
      </c>
      <c r="L20" s="39">
        <v>34</v>
      </c>
      <c r="M20" s="39">
        <v>0</v>
      </c>
      <c r="N20" s="39">
        <f t="shared" si="1"/>
        <v>94.444444444444443</v>
      </c>
      <c r="O20" s="40">
        <v>48047.07</v>
      </c>
      <c r="P20" s="40">
        <v>48047.07</v>
      </c>
      <c r="Q20" s="41">
        <f t="shared" si="2"/>
        <v>100</v>
      </c>
      <c r="R20" s="40">
        <v>44618.01</v>
      </c>
      <c r="S20" s="41">
        <f t="shared" si="3"/>
        <v>92.863123599420334</v>
      </c>
      <c r="T20" s="40">
        <f t="shared" si="4"/>
        <v>3429.0599999999977</v>
      </c>
      <c r="U20" s="41">
        <f t="shared" si="5"/>
        <v>7.136876400579677</v>
      </c>
      <c r="V20" s="42">
        <f t="shared" si="12"/>
        <v>3</v>
      </c>
      <c r="W20" s="43">
        <v>3</v>
      </c>
      <c r="X20" s="38">
        <v>0</v>
      </c>
      <c r="Y20" s="41">
        <f t="shared" si="6"/>
        <v>8.3333333333333321</v>
      </c>
      <c r="Z20" s="44">
        <v>3482.3399999999997</v>
      </c>
      <c r="AA20" s="41">
        <f t="shared" si="14"/>
        <v>6911.3999999999978</v>
      </c>
      <c r="AB20" s="44">
        <f t="shared" si="7"/>
        <v>100</v>
      </c>
      <c r="AC20" s="44">
        <v>6911.4</v>
      </c>
      <c r="AD20" s="44">
        <f t="shared" si="13"/>
        <v>100.00000000000003</v>
      </c>
      <c r="AE20" s="44">
        <f t="shared" si="8"/>
        <v>0</v>
      </c>
      <c r="AF20" s="44">
        <f t="shared" si="9"/>
        <v>0</v>
      </c>
    </row>
    <row r="21" spans="1:32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39">
        <f t="shared" si="10"/>
        <v>13314.79</v>
      </c>
      <c r="H21" s="39">
        <v>21</v>
      </c>
      <c r="I21" s="39">
        <v>1</v>
      </c>
      <c r="J21" s="39">
        <v>20</v>
      </c>
      <c r="K21" s="39">
        <f t="shared" si="11"/>
        <v>13</v>
      </c>
      <c r="L21" s="39">
        <v>13</v>
      </c>
      <c r="M21" s="39">
        <v>0</v>
      </c>
      <c r="N21" s="39">
        <f t="shared" si="1"/>
        <v>61.904761904761905</v>
      </c>
      <c r="O21" s="40">
        <v>13314.79</v>
      </c>
      <c r="P21" s="40">
        <v>13314.79</v>
      </c>
      <c r="Q21" s="41">
        <f t="shared" si="2"/>
        <v>100</v>
      </c>
      <c r="R21" s="40">
        <v>12760.369999999999</v>
      </c>
      <c r="S21" s="41">
        <f t="shared" si="3"/>
        <v>95.836058999052923</v>
      </c>
      <c r="T21" s="40">
        <f t="shared" si="4"/>
        <v>554.42000000000189</v>
      </c>
      <c r="U21" s="41">
        <f t="shared" si="5"/>
        <v>4.163941000947081</v>
      </c>
      <c r="V21" s="42">
        <f t="shared" si="12"/>
        <v>3</v>
      </c>
      <c r="W21" s="43">
        <v>3</v>
      </c>
      <c r="X21" s="38">
        <v>0</v>
      </c>
      <c r="Y21" s="41">
        <f t="shared" si="6"/>
        <v>14.285714285714285</v>
      </c>
      <c r="Z21" s="44">
        <v>7385.6</v>
      </c>
      <c r="AA21" s="41">
        <f t="shared" si="14"/>
        <v>7940.0200000000023</v>
      </c>
      <c r="AB21" s="44">
        <f t="shared" si="7"/>
        <v>100</v>
      </c>
      <c r="AC21" s="44">
        <v>4397.5</v>
      </c>
      <c r="AD21" s="44">
        <f t="shared" si="13"/>
        <v>55.383991476091985</v>
      </c>
      <c r="AE21" s="44">
        <f t="shared" si="8"/>
        <v>3542.5200000000023</v>
      </c>
      <c r="AF21" s="44">
        <f t="shared" si="9"/>
        <v>44.616008523908022</v>
      </c>
    </row>
    <row r="22" spans="1:32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39">
        <f t="shared" si="10"/>
        <v>2748.38</v>
      </c>
      <c r="H22" s="39">
        <v>4</v>
      </c>
      <c r="I22" s="39">
        <v>0</v>
      </c>
      <c r="J22" s="39">
        <v>4</v>
      </c>
      <c r="K22" s="39">
        <f t="shared" si="11"/>
        <v>2</v>
      </c>
      <c r="L22" s="39">
        <v>2</v>
      </c>
      <c r="M22" s="39">
        <v>0</v>
      </c>
      <c r="N22" s="39">
        <f t="shared" si="1"/>
        <v>50</v>
      </c>
      <c r="O22" s="40">
        <v>2748.38</v>
      </c>
      <c r="P22" s="40">
        <v>2748.38</v>
      </c>
      <c r="Q22" s="41">
        <f t="shared" si="2"/>
        <v>100</v>
      </c>
      <c r="R22" s="40">
        <v>2748.38</v>
      </c>
      <c r="S22" s="41">
        <f t="shared" si="3"/>
        <v>100</v>
      </c>
      <c r="T22" s="40">
        <f t="shared" si="4"/>
        <v>0</v>
      </c>
      <c r="U22" s="41">
        <f t="shared" si="5"/>
        <v>0</v>
      </c>
      <c r="V22" s="42">
        <f t="shared" si="12"/>
        <v>0</v>
      </c>
      <c r="W22" s="43">
        <v>0</v>
      </c>
      <c r="X22" s="38">
        <v>0</v>
      </c>
      <c r="Y22" s="41">
        <f t="shared" si="6"/>
        <v>0</v>
      </c>
      <c r="Z22" s="44">
        <v>0</v>
      </c>
      <c r="AA22" s="41">
        <f t="shared" si="14"/>
        <v>0</v>
      </c>
      <c r="AB22" s="44">
        <f t="shared" si="7"/>
        <v>0</v>
      </c>
      <c r="AC22" s="44">
        <v>0</v>
      </c>
      <c r="AD22" s="44">
        <f t="shared" si="13"/>
        <v>0</v>
      </c>
      <c r="AE22" s="44">
        <f t="shared" si="8"/>
        <v>0</v>
      </c>
      <c r="AF22" s="44">
        <f t="shared" si="9"/>
        <v>0</v>
      </c>
    </row>
    <row r="23" spans="1:32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39">
        <f t="shared" si="10"/>
        <v>2821.83</v>
      </c>
      <c r="H23" s="39">
        <v>10</v>
      </c>
      <c r="I23" s="39">
        <v>2</v>
      </c>
      <c r="J23" s="39">
        <v>8</v>
      </c>
      <c r="K23" s="39">
        <f t="shared" si="11"/>
        <v>5</v>
      </c>
      <c r="L23" s="39">
        <v>5</v>
      </c>
      <c r="M23" s="39">
        <v>0</v>
      </c>
      <c r="N23" s="39">
        <f t="shared" si="1"/>
        <v>50</v>
      </c>
      <c r="O23" s="40">
        <v>2821.83</v>
      </c>
      <c r="P23" s="40">
        <v>2821.83</v>
      </c>
      <c r="Q23" s="41">
        <f t="shared" si="2"/>
        <v>100</v>
      </c>
      <c r="R23" s="40">
        <v>2821.83</v>
      </c>
      <c r="S23" s="41">
        <f t="shared" si="3"/>
        <v>100</v>
      </c>
      <c r="T23" s="40">
        <f t="shared" si="4"/>
        <v>0</v>
      </c>
      <c r="U23" s="41">
        <f t="shared" si="5"/>
        <v>0</v>
      </c>
      <c r="V23" s="42">
        <f t="shared" si="12"/>
        <v>2</v>
      </c>
      <c r="W23" s="43">
        <v>2</v>
      </c>
      <c r="X23" s="38">
        <v>0</v>
      </c>
      <c r="Y23" s="41">
        <f t="shared" si="6"/>
        <v>20</v>
      </c>
      <c r="Z23" s="44">
        <v>2085.7399999999998</v>
      </c>
      <c r="AA23" s="41">
        <f t="shared" si="14"/>
        <v>2085.7399999999998</v>
      </c>
      <c r="AB23" s="44">
        <f t="shared" si="7"/>
        <v>100</v>
      </c>
      <c r="AC23" s="44">
        <v>2085.7399999999998</v>
      </c>
      <c r="AD23" s="44">
        <f t="shared" si="13"/>
        <v>100</v>
      </c>
      <c r="AE23" s="44">
        <f t="shared" si="8"/>
        <v>0</v>
      </c>
      <c r="AF23" s="44">
        <f t="shared" si="9"/>
        <v>0</v>
      </c>
    </row>
    <row r="24" spans="1:32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39">
        <f t="shared" si="10"/>
        <v>4470.47</v>
      </c>
      <c r="H24" s="39">
        <v>8</v>
      </c>
      <c r="I24" s="39">
        <v>2</v>
      </c>
      <c r="J24" s="39">
        <v>6</v>
      </c>
      <c r="K24" s="39">
        <f t="shared" si="11"/>
        <v>5</v>
      </c>
      <c r="L24" s="39">
        <v>5</v>
      </c>
      <c r="M24" s="39">
        <v>0</v>
      </c>
      <c r="N24" s="39">
        <f t="shared" si="1"/>
        <v>62.5</v>
      </c>
      <c r="O24" s="40">
        <v>4470.47</v>
      </c>
      <c r="P24" s="40">
        <v>4470.47</v>
      </c>
      <c r="Q24" s="41">
        <f t="shared" si="2"/>
        <v>100</v>
      </c>
      <c r="R24" s="40">
        <v>4470.47</v>
      </c>
      <c r="S24" s="41">
        <f t="shared" si="3"/>
        <v>100</v>
      </c>
      <c r="T24" s="40">
        <f t="shared" si="4"/>
        <v>0</v>
      </c>
      <c r="U24" s="41">
        <f t="shared" si="5"/>
        <v>0</v>
      </c>
      <c r="V24" s="42">
        <f t="shared" si="12"/>
        <v>0</v>
      </c>
      <c r="W24" s="43">
        <v>0</v>
      </c>
      <c r="X24" s="38">
        <v>0</v>
      </c>
      <c r="Y24" s="41">
        <f t="shared" si="6"/>
        <v>0</v>
      </c>
      <c r="Z24" s="44">
        <v>1642.49</v>
      </c>
      <c r="AA24" s="41">
        <f t="shared" si="14"/>
        <v>1642.49</v>
      </c>
      <c r="AB24" s="44">
        <f t="shared" si="7"/>
        <v>100</v>
      </c>
      <c r="AC24" s="44">
        <v>1642.49</v>
      </c>
      <c r="AD24" s="44">
        <f t="shared" si="13"/>
        <v>100</v>
      </c>
      <c r="AE24" s="44">
        <f t="shared" si="8"/>
        <v>0</v>
      </c>
      <c r="AF24" s="44">
        <f t="shared" si="9"/>
        <v>0</v>
      </c>
    </row>
    <row r="25" spans="1:32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39">
        <f t="shared" si="10"/>
        <v>7927.77</v>
      </c>
      <c r="H25" s="39">
        <v>9</v>
      </c>
      <c r="I25" s="39">
        <v>2</v>
      </c>
      <c r="J25" s="39">
        <v>7</v>
      </c>
      <c r="K25" s="39">
        <f t="shared" si="11"/>
        <v>7</v>
      </c>
      <c r="L25" s="39">
        <v>7</v>
      </c>
      <c r="M25" s="39">
        <v>0</v>
      </c>
      <c r="N25" s="39">
        <f t="shared" si="1"/>
        <v>77.777777777777786</v>
      </c>
      <c r="O25" s="40">
        <v>7927.77</v>
      </c>
      <c r="P25" s="40">
        <v>7927.77</v>
      </c>
      <c r="Q25" s="41">
        <f t="shared" si="2"/>
        <v>100</v>
      </c>
      <c r="R25" s="40">
        <v>6572.83</v>
      </c>
      <c r="S25" s="41">
        <f t="shared" si="3"/>
        <v>82.908939083752415</v>
      </c>
      <c r="T25" s="40">
        <f t="shared" si="4"/>
        <v>1354.9400000000005</v>
      </c>
      <c r="U25" s="41">
        <f t="shared" si="5"/>
        <v>17.091060916247574</v>
      </c>
      <c r="V25" s="42">
        <f t="shared" si="12"/>
        <v>1</v>
      </c>
      <c r="W25" s="43">
        <v>1</v>
      </c>
      <c r="X25" s="38">
        <v>0</v>
      </c>
      <c r="Y25" s="41">
        <f t="shared" si="6"/>
        <v>11.111111111111111</v>
      </c>
      <c r="Z25" s="44">
        <v>7506.47</v>
      </c>
      <c r="AA25" s="41">
        <f t="shared" si="14"/>
        <v>8861.41</v>
      </c>
      <c r="AB25" s="44">
        <f t="shared" si="7"/>
        <v>100</v>
      </c>
      <c r="AC25" s="44">
        <v>1354.94</v>
      </c>
      <c r="AD25" s="44">
        <f t="shared" si="13"/>
        <v>15.290343184662486</v>
      </c>
      <c r="AE25" s="44">
        <f t="shared" si="8"/>
        <v>7506.4699999999993</v>
      </c>
      <c r="AF25" s="44">
        <f t="shared" si="9"/>
        <v>84.70965681533751</v>
      </c>
    </row>
    <row r="26" spans="1:32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39">
        <f t="shared" si="10"/>
        <v>21296.61</v>
      </c>
      <c r="H26" s="39">
        <v>17</v>
      </c>
      <c r="I26" s="39">
        <v>0</v>
      </c>
      <c r="J26" s="39">
        <v>17</v>
      </c>
      <c r="K26" s="39">
        <f t="shared" si="11"/>
        <v>15</v>
      </c>
      <c r="L26" s="39">
        <v>15</v>
      </c>
      <c r="M26" s="39">
        <v>0</v>
      </c>
      <c r="N26" s="39">
        <f t="shared" si="1"/>
        <v>88.235294117647058</v>
      </c>
      <c r="O26" s="40">
        <v>21296.61</v>
      </c>
      <c r="P26" s="40">
        <v>21296.61</v>
      </c>
      <c r="Q26" s="41">
        <f t="shared" si="2"/>
        <v>100</v>
      </c>
      <c r="R26" s="40">
        <v>17319.839999999997</v>
      </c>
      <c r="S26" s="41">
        <f t="shared" si="3"/>
        <v>81.326746369492582</v>
      </c>
      <c r="T26" s="40">
        <f t="shared" si="4"/>
        <v>3976.7700000000041</v>
      </c>
      <c r="U26" s="41">
        <f t="shared" si="5"/>
        <v>18.673253630507407</v>
      </c>
      <c r="V26" s="42">
        <f t="shared" si="12"/>
        <v>0</v>
      </c>
      <c r="W26" s="43">
        <v>0</v>
      </c>
      <c r="X26" s="38">
        <v>0</v>
      </c>
      <c r="Y26" s="41">
        <f t="shared" si="6"/>
        <v>0</v>
      </c>
      <c r="Z26" s="44">
        <v>5410.48</v>
      </c>
      <c r="AA26" s="41">
        <f t="shared" si="14"/>
        <v>9387.2500000000036</v>
      </c>
      <c r="AB26" s="44">
        <f t="shared" si="7"/>
        <v>100</v>
      </c>
      <c r="AC26" s="44">
        <v>9387.25</v>
      </c>
      <c r="AD26" s="44">
        <f t="shared" si="13"/>
        <v>99.999999999999972</v>
      </c>
      <c r="AE26" s="44">
        <f t="shared" si="8"/>
        <v>0</v>
      </c>
      <c r="AF26" s="44">
        <f t="shared" si="9"/>
        <v>0</v>
      </c>
    </row>
    <row r="27" spans="1:32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39">
        <f t="shared" si="10"/>
        <v>13793.66</v>
      </c>
      <c r="H27" s="39">
        <v>9</v>
      </c>
      <c r="I27" s="39">
        <v>2</v>
      </c>
      <c r="J27" s="39">
        <v>7</v>
      </c>
      <c r="K27" s="39">
        <f t="shared" si="11"/>
        <v>9</v>
      </c>
      <c r="L27" s="39">
        <v>9</v>
      </c>
      <c r="M27" s="39">
        <v>0</v>
      </c>
      <c r="N27" s="39">
        <f t="shared" si="1"/>
        <v>100</v>
      </c>
      <c r="O27" s="40">
        <v>13793.66</v>
      </c>
      <c r="P27" s="40">
        <v>13793.66</v>
      </c>
      <c r="Q27" s="41">
        <f t="shared" si="2"/>
        <v>100</v>
      </c>
      <c r="R27" s="40">
        <v>13793.66</v>
      </c>
      <c r="S27" s="41">
        <f t="shared" si="3"/>
        <v>100</v>
      </c>
      <c r="T27" s="40">
        <f t="shared" si="4"/>
        <v>0</v>
      </c>
      <c r="U27" s="41">
        <f t="shared" si="5"/>
        <v>0</v>
      </c>
      <c r="V27" s="42">
        <f t="shared" si="12"/>
        <v>0</v>
      </c>
      <c r="W27" s="43">
        <v>0</v>
      </c>
      <c r="X27" s="38">
        <v>0</v>
      </c>
      <c r="Y27" s="41">
        <f t="shared" si="6"/>
        <v>0</v>
      </c>
      <c r="Z27" s="44">
        <v>0</v>
      </c>
      <c r="AA27" s="41">
        <f t="shared" si="14"/>
        <v>0</v>
      </c>
      <c r="AB27" s="44">
        <f t="shared" si="7"/>
        <v>0</v>
      </c>
      <c r="AC27" s="44">
        <v>0</v>
      </c>
      <c r="AD27" s="44">
        <f t="shared" si="13"/>
        <v>0</v>
      </c>
      <c r="AE27" s="44">
        <f t="shared" si="8"/>
        <v>0</v>
      </c>
      <c r="AF27" s="44">
        <f t="shared" si="9"/>
        <v>0</v>
      </c>
    </row>
    <row r="28" spans="1:32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39">
        <f t="shared" si="10"/>
        <v>18139.88</v>
      </c>
      <c r="H28" s="39">
        <v>21</v>
      </c>
      <c r="I28" s="39">
        <v>3</v>
      </c>
      <c r="J28" s="39">
        <v>18</v>
      </c>
      <c r="K28" s="39">
        <f t="shared" si="11"/>
        <v>20</v>
      </c>
      <c r="L28" s="39">
        <v>20</v>
      </c>
      <c r="M28" s="39">
        <v>0</v>
      </c>
      <c r="N28" s="39">
        <f t="shared" si="1"/>
        <v>95.238095238095227</v>
      </c>
      <c r="O28" s="40">
        <v>18139.88</v>
      </c>
      <c r="P28" s="40">
        <v>18139.88</v>
      </c>
      <c r="Q28" s="41">
        <f t="shared" si="2"/>
        <v>100</v>
      </c>
      <c r="R28" s="40">
        <v>16884.419999999998</v>
      </c>
      <c r="S28" s="41">
        <f t="shared" si="3"/>
        <v>93.079006035321058</v>
      </c>
      <c r="T28" s="40">
        <f t="shared" si="4"/>
        <v>1255.4600000000028</v>
      </c>
      <c r="U28" s="41">
        <f t="shared" si="5"/>
        <v>6.920993964678944</v>
      </c>
      <c r="V28" s="42">
        <f t="shared" si="12"/>
        <v>1</v>
      </c>
      <c r="W28" s="43">
        <v>1</v>
      </c>
      <c r="X28" s="38">
        <v>0</v>
      </c>
      <c r="Y28" s="41">
        <f t="shared" si="6"/>
        <v>4.7619047619047619</v>
      </c>
      <c r="Z28" s="44">
        <v>1487.82</v>
      </c>
      <c r="AA28" s="41">
        <f t="shared" si="14"/>
        <v>2743.2800000000025</v>
      </c>
      <c r="AB28" s="44">
        <f t="shared" si="7"/>
        <v>100</v>
      </c>
      <c r="AC28" s="44">
        <v>1255.46</v>
      </c>
      <c r="AD28" s="44">
        <f t="shared" si="13"/>
        <v>45.764923740923237</v>
      </c>
      <c r="AE28" s="44">
        <f t="shared" si="8"/>
        <v>1487.8200000000024</v>
      </c>
      <c r="AF28" s="44">
        <f t="shared" si="9"/>
        <v>54.235076259076763</v>
      </c>
    </row>
    <row r="29" spans="1:32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39">
        <f t="shared" si="10"/>
        <v>12730.749999999998</v>
      </c>
      <c r="H29" s="39">
        <v>11</v>
      </c>
      <c r="I29" s="39">
        <v>6</v>
      </c>
      <c r="J29" s="39">
        <v>5</v>
      </c>
      <c r="K29" s="39">
        <f t="shared" si="11"/>
        <v>10</v>
      </c>
      <c r="L29" s="39">
        <v>10</v>
      </c>
      <c r="M29" s="39">
        <v>0</v>
      </c>
      <c r="N29" s="39">
        <f t="shared" si="1"/>
        <v>90.909090909090907</v>
      </c>
      <c r="O29" s="40">
        <v>12730.749999999998</v>
      </c>
      <c r="P29" s="40">
        <v>12730.749999999998</v>
      </c>
      <c r="Q29" s="41">
        <f t="shared" si="2"/>
        <v>100</v>
      </c>
      <c r="R29" s="40">
        <v>9620.1899999999987</v>
      </c>
      <c r="S29" s="41">
        <f t="shared" si="3"/>
        <v>75.566561278793472</v>
      </c>
      <c r="T29" s="40">
        <f t="shared" si="4"/>
        <v>3110.5599999999995</v>
      </c>
      <c r="U29" s="41">
        <f t="shared" si="5"/>
        <v>24.433438721206528</v>
      </c>
      <c r="V29" s="42">
        <f t="shared" si="12"/>
        <v>1</v>
      </c>
      <c r="W29" s="43">
        <v>1</v>
      </c>
      <c r="X29" s="38">
        <v>0</v>
      </c>
      <c r="Y29" s="41">
        <f t="shared" si="6"/>
        <v>9.0909090909090917</v>
      </c>
      <c r="Z29" s="44">
        <v>749.05</v>
      </c>
      <c r="AA29" s="41">
        <f t="shared" si="14"/>
        <v>3859.6099999999997</v>
      </c>
      <c r="AB29" s="44">
        <f t="shared" si="7"/>
        <v>100</v>
      </c>
      <c r="AC29" s="44">
        <v>3098.3599999999997</v>
      </c>
      <c r="AD29" s="44">
        <f t="shared" si="13"/>
        <v>80.276504620933196</v>
      </c>
      <c r="AE29" s="44">
        <f t="shared" si="8"/>
        <v>761.25</v>
      </c>
      <c r="AF29" s="44">
        <f t="shared" si="9"/>
        <v>19.723495379066801</v>
      </c>
    </row>
    <row r="30" spans="1:32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39">
        <f t="shared" si="10"/>
        <v>12457.580000000002</v>
      </c>
      <c r="H30" s="39">
        <v>11</v>
      </c>
      <c r="I30" s="39">
        <v>2</v>
      </c>
      <c r="J30" s="39">
        <v>8</v>
      </c>
      <c r="K30" s="39">
        <f t="shared" si="11"/>
        <v>10</v>
      </c>
      <c r="L30" s="39">
        <v>10</v>
      </c>
      <c r="M30" s="39">
        <v>0</v>
      </c>
      <c r="N30" s="39">
        <f t="shared" si="1"/>
        <v>90.909090909090907</v>
      </c>
      <c r="O30" s="40">
        <v>12457.580000000002</v>
      </c>
      <c r="P30" s="40">
        <v>12457.580000000002</v>
      </c>
      <c r="Q30" s="41">
        <f t="shared" si="2"/>
        <v>100</v>
      </c>
      <c r="R30" s="40">
        <v>12457.580000000002</v>
      </c>
      <c r="S30" s="41">
        <f t="shared" si="3"/>
        <v>100</v>
      </c>
      <c r="T30" s="40">
        <f t="shared" si="4"/>
        <v>0</v>
      </c>
      <c r="U30" s="41">
        <f t="shared" si="5"/>
        <v>0</v>
      </c>
      <c r="V30" s="42">
        <f t="shared" si="12"/>
        <v>0</v>
      </c>
      <c r="W30" s="43">
        <v>0</v>
      </c>
      <c r="X30" s="38">
        <v>0</v>
      </c>
      <c r="Y30" s="41">
        <f t="shared" si="6"/>
        <v>0</v>
      </c>
      <c r="Z30" s="44">
        <v>0</v>
      </c>
      <c r="AA30" s="41">
        <f t="shared" si="14"/>
        <v>0</v>
      </c>
      <c r="AB30" s="44">
        <f t="shared" si="7"/>
        <v>0</v>
      </c>
      <c r="AC30" s="44">
        <v>0</v>
      </c>
      <c r="AD30" s="44">
        <f t="shared" si="13"/>
        <v>0</v>
      </c>
      <c r="AE30" s="44">
        <f t="shared" si="8"/>
        <v>0</v>
      </c>
      <c r="AF30" s="44">
        <f t="shared" si="9"/>
        <v>0</v>
      </c>
    </row>
    <row r="31" spans="1:32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39">
        <f t="shared" si="10"/>
        <v>0</v>
      </c>
      <c r="H31" s="39">
        <v>3</v>
      </c>
      <c r="I31" s="39">
        <v>0</v>
      </c>
      <c r="J31" s="39">
        <v>3</v>
      </c>
      <c r="K31" s="39">
        <f t="shared" si="11"/>
        <v>0</v>
      </c>
      <c r="L31" s="39">
        <v>0</v>
      </c>
      <c r="M31" s="39">
        <v>0</v>
      </c>
      <c r="N31" s="39">
        <f t="shared" si="1"/>
        <v>0</v>
      </c>
      <c r="O31" s="40">
        <v>0</v>
      </c>
      <c r="P31" s="40">
        <v>0</v>
      </c>
      <c r="Q31" s="41">
        <f t="shared" si="2"/>
        <v>0</v>
      </c>
      <c r="R31" s="40">
        <v>0</v>
      </c>
      <c r="S31" s="41">
        <f t="shared" si="3"/>
        <v>0</v>
      </c>
      <c r="T31" s="40">
        <f t="shared" si="4"/>
        <v>0</v>
      </c>
      <c r="U31" s="41">
        <f t="shared" si="5"/>
        <v>0</v>
      </c>
      <c r="V31" s="42">
        <f t="shared" si="12"/>
        <v>0</v>
      </c>
      <c r="W31" s="43">
        <v>0</v>
      </c>
      <c r="X31" s="38">
        <v>0</v>
      </c>
      <c r="Y31" s="41">
        <f t="shared" si="6"/>
        <v>0</v>
      </c>
      <c r="Z31" s="44">
        <v>607.95000000000005</v>
      </c>
      <c r="AA31" s="41">
        <f t="shared" si="14"/>
        <v>607.95000000000005</v>
      </c>
      <c r="AB31" s="44">
        <f t="shared" si="7"/>
        <v>100</v>
      </c>
      <c r="AC31" s="44">
        <v>0</v>
      </c>
      <c r="AD31" s="44">
        <f t="shared" si="13"/>
        <v>0</v>
      </c>
      <c r="AE31" s="44">
        <f t="shared" si="8"/>
        <v>607.95000000000005</v>
      </c>
      <c r="AF31" s="44">
        <f t="shared" si="9"/>
        <v>100</v>
      </c>
    </row>
    <row r="32" spans="1:32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39">
        <f t="shared" si="10"/>
        <v>2981.6600000000003</v>
      </c>
      <c r="H32" s="39">
        <v>8</v>
      </c>
      <c r="I32" s="39">
        <v>1</v>
      </c>
      <c r="J32" s="39">
        <v>6</v>
      </c>
      <c r="K32" s="39">
        <f t="shared" si="11"/>
        <v>4</v>
      </c>
      <c r="L32" s="39">
        <v>4</v>
      </c>
      <c r="M32" s="39">
        <v>0</v>
      </c>
      <c r="N32" s="39">
        <f t="shared" si="1"/>
        <v>50</v>
      </c>
      <c r="O32" s="40">
        <v>2981.6600000000003</v>
      </c>
      <c r="P32" s="40">
        <v>2981.6600000000003</v>
      </c>
      <c r="Q32" s="41">
        <f t="shared" si="2"/>
        <v>100</v>
      </c>
      <c r="R32" s="40">
        <v>2981.6600000000003</v>
      </c>
      <c r="S32" s="41">
        <f t="shared" si="3"/>
        <v>100</v>
      </c>
      <c r="T32" s="40">
        <f t="shared" si="4"/>
        <v>0</v>
      </c>
      <c r="U32" s="41">
        <f t="shared" si="5"/>
        <v>0</v>
      </c>
      <c r="V32" s="42">
        <f t="shared" si="12"/>
        <v>0</v>
      </c>
      <c r="W32" s="43">
        <v>0</v>
      </c>
      <c r="X32" s="38">
        <v>0</v>
      </c>
      <c r="Y32" s="41">
        <f t="shared" si="6"/>
        <v>0</v>
      </c>
      <c r="Z32" s="44">
        <v>0</v>
      </c>
      <c r="AA32" s="41">
        <f t="shared" si="14"/>
        <v>0</v>
      </c>
      <c r="AB32" s="44">
        <f t="shared" si="7"/>
        <v>0</v>
      </c>
      <c r="AC32" s="44">
        <v>0</v>
      </c>
      <c r="AD32" s="44">
        <f t="shared" si="13"/>
        <v>0</v>
      </c>
      <c r="AE32" s="44">
        <f t="shared" si="8"/>
        <v>0</v>
      </c>
      <c r="AF32" s="44">
        <f t="shared" si="9"/>
        <v>0</v>
      </c>
    </row>
    <row r="33" spans="1:32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39">
        <f t="shared" si="10"/>
        <v>7486.82</v>
      </c>
      <c r="H33" s="39">
        <v>11</v>
      </c>
      <c r="I33" s="39">
        <v>1</v>
      </c>
      <c r="J33" s="39">
        <v>10</v>
      </c>
      <c r="K33" s="39">
        <f t="shared" si="11"/>
        <v>7</v>
      </c>
      <c r="L33" s="39">
        <v>7</v>
      </c>
      <c r="M33" s="39">
        <v>0</v>
      </c>
      <c r="N33" s="39">
        <f t="shared" si="1"/>
        <v>63.636363636363633</v>
      </c>
      <c r="O33" s="40">
        <v>7486.82</v>
      </c>
      <c r="P33" s="40">
        <v>7486.82</v>
      </c>
      <c r="Q33" s="41">
        <f t="shared" si="2"/>
        <v>100</v>
      </c>
      <c r="R33" s="40">
        <v>7486.82</v>
      </c>
      <c r="S33" s="41">
        <f t="shared" si="3"/>
        <v>100</v>
      </c>
      <c r="T33" s="40">
        <f t="shared" si="4"/>
        <v>0</v>
      </c>
      <c r="U33" s="41">
        <f t="shared" si="5"/>
        <v>0</v>
      </c>
      <c r="V33" s="42">
        <f t="shared" si="12"/>
        <v>0</v>
      </c>
      <c r="W33" s="43">
        <v>0</v>
      </c>
      <c r="X33" s="38">
        <v>0</v>
      </c>
      <c r="Y33" s="41">
        <f t="shared" si="6"/>
        <v>0</v>
      </c>
      <c r="Z33" s="44">
        <v>0</v>
      </c>
      <c r="AA33" s="41">
        <f t="shared" si="14"/>
        <v>0</v>
      </c>
      <c r="AB33" s="44">
        <f t="shared" si="7"/>
        <v>0</v>
      </c>
      <c r="AC33" s="44">
        <v>0</v>
      </c>
      <c r="AD33" s="44">
        <f t="shared" si="13"/>
        <v>0</v>
      </c>
      <c r="AE33" s="44">
        <f t="shared" si="8"/>
        <v>0</v>
      </c>
      <c r="AF33" s="44">
        <f t="shared" si="9"/>
        <v>0</v>
      </c>
    </row>
    <row r="34" spans="1:32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39">
        <f t="shared" si="10"/>
        <v>25268.97</v>
      </c>
      <c r="H34" s="39">
        <v>15</v>
      </c>
      <c r="I34" s="39">
        <v>3</v>
      </c>
      <c r="J34" s="39">
        <v>12</v>
      </c>
      <c r="K34" s="39">
        <f t="shared" si="11"/>
        <v>13</v>
      </c>
      <c r="L34" s="39">
        <v>13</v>
      </c>
      <c r="M34" s="39">
        <v>0</v>
      </c>
      <c r="N34" s="39">
        <f t="shared" si="1"/>
        <v>86.666666666666671</v>
      </c>
      <c r="O34" s="40">
        <v>25268.97</v>
      </c>
      <c r="P34" s="40">
        <v>25268.969999999998</v>
      </c>
      <c r="Q34" s="41">
        <f t="shared" si="2"/>
        <v>99.999999999999986</v>
      </c>
      <c r="R34" s="40">
        <v>25268.97</v>
      </c>
      <c r="S34" s="41">
        <f t="shared" si="3"/>
        <v>100.00000000000003</v>
      </c>
      <c r="T34" s="40">
        <f t="shared" si="4"/>
        <v>0</v>
      </c>
      <c r="U34" s="41">
        <f t="shared" si="5"/>
        <v>0</v>
      </c>
      <c r="V34" s="42">
        <f t="shared" si="12"/>
        <v>2</v>
      </c>
      <c r="W34" s="43">
        <v>2</v>
      </c>
      <c r="X34" s="38">
        <v>0</v>
      </c>
      <c r="Y34" s="41">
        <f t="shared" si="6"/>
        <v>13.333333333333334</v>
      </c>
      <c r="Z34" s="44">
        <v>4257.83</v>
      </c>
      <c r="AA34" s="41">
        <f t="shared" si="14"/>
        <v>4257.83</v>
      </c>
      <c r="AB34" s="44">
        <f t="shared" si="7"/>
        <v>100</v>
      </c>
      <c r="AC34" s="44">
        <v>2214.63</v>
      </c>
      <c r="AD34" s="44">
        <f t="shared" si="13"/>
        <v>52.013114661693869</v>
      </c>
      <c r="AE34" s="44">
        <f t="shared" si="8"/>
        <v>2043.1999999999998</v>
      </c>
      <c r="AF34" s="44">
        <f t="shared" si="9"/>
        <v>47.986885338306131</v>
      </c>
    </row>
    <row r="35" spans="1:32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39">
        <f t="shared" si="10"/>
        <v>13844.35</v>
      </c>
      <c r="H35" s="39">
        <v>12</v>
      </c>
      <c r="I35" s="39">
        <v>1</v>
      </c>
      <c r="J35" s="39">
        <v>11</v>
      </c>
      <c r="K35" s="39">
        <f t="shared" si="11"/>
        <v>9</v>
      </c>
      <c r="L35" s="39">
        <v>9</v>
      </c>
      <c r="M35" s="39">
        <v>0</v>
      </c>
      <c r="N35" s="39">
        <f t="shared" si="1"/>
        <v>75</v>
      </c>
      <c r="O35" s="40">
        <v>13844.35</v>
      </c>
      <c r="P35" s="40">
        <v>13844.35</v>
      </c>
      <c r="Q35" s="41">
        <f t="shared" si="2"/>
        <v>100</v>
      </c>
      <c r="R35" s="40">
        <v>13844.35</v>
      </c>
      <c r="S35" s="41">
        <f t="shared" si="3"/>
        <v>100</v>
      </c>
      <c r="T35" s="40">
        <f t="shared" si="4"/>
        <v>0</v>
      </c>
      <c r="U35" s="41">
        <f t="shared" si="5"/>
        <v>0</v>
      </c>
      <c r="V35" s="42">
        <f t="shared" si="12"/>
        <v>0</v>
      </c>
      <c r="W35" s="43">
        <v>0</v>
      </c>
      <c r="X35" s="38">
        <v>0</v>
      </c>
      <c r="Y35" s="41">
        <f t="shared" si="6"/>
        <v>0</v>
      </c>
      <c r="Z35" s="44">
        <v>0</v>
      </c>
      <c r="AA35" s="41">
        <f t="shared" si="14"/>
        <v>0</v>
      </c>
      <c r="AB35" s="44">
        <f t="shared" si="7"/>
        <v>0</v>
      </c>
      <c r="AC35" s="44">
        <v>0</v>
      </c>
      <c r="AD35" s="44">
        <f t="shared" si="13"/>
        <v>0</v>
      </c>
      <c r="AE35" s="44">
        <f t="shared" si="8"/>
        <v>0</v>
      </c>
      <c r="AF35" s="44">
        <f t="shared" si="9"/>
        <v>0</v>
      </c>
    </row>
    <row r="36" spans="1:32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39">
        <f t="shared" si="10"/>
        <v>2492.34</v>
      </c>
      <c r="H36" s="39">
        <v>7</v>
      </c>
      <c r="I36" s="39">
        <v>3</v>
      </c>
      <c r="J36" s="39">
        <v>3</v>
      </c>
      <c r="K36" s="39">
        <f t="shared" si="11"/>
        <v>0</v>
      </c>
      <c r="L36" s="39">
        <v>0</v>
      </c>
      <c r="M36" s="39">
        <v>0</v>
      </c>
      <c r="N36" s="39">
        <f t="shared" si="1"/>
        <v>0</v>
      </c>
      <c r="O36" s="40">
        <v>2492.34</v>
      </c>
      <c r="P36" s="40">
        <v>2492.34</v>
      </c>
      <c r="Q36" s="41">
        <f t="shared" si="2"/>
        <v>100</v>
      </c>
      <c r="R36" s="40">
        <v>2492.34</v>
      </c>
      <c r="S36" s="41">
        <f t="shared" si="3"/>
        <v>100</v>
      </c>
      <c r="T36" s="40">
        <f t="shared" si="4"/>
        <v>0</v>
      </c>
      <c r="U36" s="41">
        <f t="shared" si="5"/>
        <v>0</v>
      </c>
      <c r="V36" s="42">
        <f t="shared" si="12"/>
        <v>0</v>
      </c>
      <c r="W36" s="43">
        <v>0</v>
      </c>
      <c r="X36" s="38">
        <v>0</v>
      </c>
      <c r="Y36" s="41">
        <f t="shared" si="6"/>
        <v>0</v>
      </c>
      <c r="Z36" s="44">
        <v>0</v>
      </c>
      <c r="AA36" s="41">
        <f t="shared" si="14"/>
        <v>0</v>
      </c>
      <c r="AB36" s="44">
        <f t="shared" si="7"/>
        <v>0</v>
      </c>
      <c r="AC36" s="44">
        <v>0</v>
      </c>
      <c r="AD36" s="44">
        <f t="shared" si="13"/>
        <v>0</v>
      </c>
      <c r="AE36" s="44">
        <f t="shared" si="8"/>
        <v>0</v>
      </c>
      <c r="AF36" s="44">
        <f t="shared" si="9"/>
        <v>0</v>
      </c>
    </row>
    <row r="37" spans="1:32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39">
        <f t="shared" si="10"/>
        <v>3019.75</v>
      </c>
      <c r="H37" s="39">
        <v>9</v>
      </c>
      <c r="I37" s="39">
        <v>3</v>
      </c>
      <c r="J37" s="39">
        <v>6</v>
      </c>
      <c r="K37" s="39">
        <f t="shared" si="11"/>
        <v>5</v>
      </c>
      <c r="L37" s="39">
        <v>5</v>
      </c>
      <c r="M37" s="39">
        <v>0</v>
      </c>
      <c r="N37" s="39">
        <f t="shared" si="1"/>
        <v>55.555555555555557</v>
      </c>
      <c r="O37" s="40">
        <v>3019.75</v>
      </c>
      <c r="P37" s="40">
        <v>3019.75</v>
      </c>
      <c r="Q37" s="41">
        <f t="shared" si="2"/>
        <v>100</v>
      </c>
      <c r="R37" s="40">
        <v>3019.75</v>
      </c>
      <c r="S37" s="41">
        <f t="shared" si="3"/>
        <v>100</v>
      </c>
      <c r="T37" s="40">
        <f t="shared" si="4"/>
        <v>0</v>
      </c>
      <c r="U37" s="41">
        <f t="shared" si="5"/>
        <v>0</v>
      </c>
      <c r="V37" s="42">
        <f t="shared" si="12"/>
        <v>2</v>
      </c>
      <c r="W37" s="43">
        <v>2</v>
      </c>
      <c r="X37" s="38">
        <v>0</v>
      </c>
      <c r="Y37" s="41">
        <f t="shared" si="6"/>
        <v>22.222222222222221</v>
      </c>
      <c r="Z37" s="44">
        <v>2514.25</v>
      </c>
      <c r="AA37" s="41">
        <f t="shared" si="14"/>
        <v>2514.25</v>
      </c>
      <c r="AB37" s="44">
        <f t="shared" si="7"/>
        <v>100</v>
      </c>
      <c r="AC37" s="44">
        <v>0</v>
      </c>
      <c r="AD37" s="44">
        <f t="shared" si="13"/>
        <v>0</v>
      </c>
      <c r="AE37" s="44">
        <f t="shared" si="8"/>
        <v>2514.25</v>
      </c>
      <c r="AF37" s="44">
        <f t="shared" si="9"/>
        <v>100</v>
      </c>
    </row>
    <row r="38" spans="1:32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39">
        <f t="shared" si="10"/>
        <v>0</v>
      </c>
      <c r="H38" s="39">
        <v>2</v>
      </c>
      <c r="I38" s="39">
        <v>1</v>
      </c>
      <c r="J38" s="39">
        <v>1</v>
      </c>
      <c r="K38" s="39">
        <f t="shared" si="11"/>
        <v>0</v>
      </c>
      <c r="L38" s="39">
        <v>0</v>
      </c>
      <c r="M38" s="39">
        <v>0</v>
      </c>
      <c r="N38" s="39">
        <f t="shared" si="1"/>
        <v>0</v>
      </c>
      <c r="O38" s="40">
        <v>0</v>
      </c>
      <c r="P38" s="40">
        <v>0</v>
      </c>
      <c r="Q38" s="41">
        <f t="shared" si="2"/>
        <v>0</v>
      </c>
      <c r="R38" s="40">
        <v>0</v>
      </c>
      <c r="S38" s="41">
        <f t="shared" si="3"/>
        <v>0</v>
      </c>
      <c r="T38" s="40">
        <f t="shared" si="4"/>
        <v>0</v>
      </c>
      <c r="U38" s="41">
        <f t="shared" si="5"/>
        <v>0</v>
      </c>
      <c r="V38" s="42">
        <f t="shared" si="12"/>
        <v>0</v>
      </c>
      <c r="W38" s="43">
        <v>0</v>
      </c>
      <c r="X38" s="38">
        <v>0</v>
      </c>
      <c r="Y38" s="41">
        <f t="shared" si="6"/>
        <v>0</v>
      </c>
      <c r="Z38" s="44">
        <v>0</v>
      </c>
      <c r="AA38" s="41">
        <f t="shared" si="14"/>
        <v>0</v>
      </c>
      <c r="AB38" s="44">
        <f t="shared" si="7"/>
        <v>0</v>
      </c>
      <c r="AC38" s="44">
        <v>0</v>
      </c>
      <c r="AD38" s="44">
        <f t="shared" si="13"/>
        <v>0</v>
      </c>
      <c r="AE38" s="44">
        <f t="shared" si="8"/>
        <v>0</v>
      </c>
      <c r="AF38" s="44">
        <f t="shared" si="9"/>
        <v>0</v>
      </c>
    </row>
    <row r="39" spans="1:32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39">
        <f t="shared" si="10"/>
        <v>19435.18</v>
      </c>
      <c r="H39" s="39">
        <v>20</v>
      </c>
      <c r="I39" s="39">
        <v>2</v>
      </c>
      <c r="J39" s="39">
        <v>18</v>
      </c>
      <c r="K39" s="39">
        <f t="shared" si="11"/>
        <v>16</v>
      </c>
      <c r="L39" s="39">
        <v>16</v>
      </c>
      <c r="M39" s="39">
        <v>0</v>
      </c>
      <c r="N39" s="39">
        <f t="shared" si="1"/>
        <v>80</v>
      </c>
      <c r="O39" s="40">
        <v>19435.18</v>
      </c>
      <c r="P39" s="40">
        <v>19435.18</v>
      </c>
      <c r="Q39" s="41">
        <f t="shared" si="2"/>
        <v>100</v>
      </c>
      <c r="R39" s="40">
        <v>17383.59</v>
      </c>
      <c r="S39" s="41">
        <f t="shared" si="3"/>
        <v>89.443936202288839</v>
      </c>
      <c r="T39" s="40">
        <f t="shared" si="4"/>
        <v>2051.59</v>
      </c>
      <c r="U39" s="41">
        <f t="shared" si="5"/>
        <v>10.556063797711161</v>
      </c>
      <c r="V39" s="42">
        <f t="shared" si="12"/>
        <v>2</v>
      </c>
      <c r="W39" s="43">
        <v>2</v>
      </c>
      <c r="X39" s="38">
        <v>0</v>
      </c>
      <c r="Y39" s="41">
        <f t="shared" si="6"/>
        <v>10</v>
      </c>
      <c r="Z39" s="44">
        <v>4110.33</v>
      </c>
      <c r="AA39" s="41">
        <f t="shared" si="14"/>
        <v>6161.92</v>
      </c>
      <c r="AB39" s="44">
        <f t="shared" si="7"/>
        <v>100</v>
      </c>
      <c r="AC39" s="44">
        <v>5651.79</v>
      </c>
      <c r="AD39" s="44">
        <f t="shared" si="13"/>
        <v>91.72124922102202</v>
      </c>
      <c r="AE39" s="44">
        <f t="shared" si="8"/>
        <v>510.13000000000011</v>
      </c>
      <c r="AF39" s="44">
        <f t="shared" si="9"/>
        <v>8.2787507789779813</v>
      </c>
    </row>
    <row r="40" spans="1:32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39">
        <f t="shared" si="10"/>
        <v>15098.460000000001</v>
      </c>
      <c r="H40" s="39">
        <v>17</v>
      </c>
      <c r="I40" s="39">
        <v>6</v>
      </c>
      <c r="J40" s="39">
        <v>9</v>
      </c>
      <c r="K40" s="39">
        <f t="shared" si="11"/>
        <v>15</v>
      </c>
      <c r="L40" s="39">
        <v>15</v>
      </c>
      <c r="M40" s="39">
        <v>0</v>
      </c>
      <c r="N40" s="39">
        <f t="shared" si="1"/>
        <v>88.235294117647058</v>
      </c>
      <c r="O40" s="40">
        <v>15098.460000000001</v>
      </c>
      <c r="P40" s="40">
        <v>15098.460000000001</v>
      </c>
      <c r="Q40" s="41">
        <f t="shared" si="2"/>
        <v>100</v>
      </c>
      <c r="R40" s="40">
        <v>14854.859999999999</v>
      </c>
      <c r="S40" s="41">
        <f t="shared" si="3"/>
        <v>98.386590420479962</v>
      </c>
      <c r="T40" s="40">
        <f t="shared" si="4"/>
        <v>243.60000000000218</v>
      </c>
      <c r="U40" s="41">
        <f t="shared" si="5"/>
        <v>1.6134095795200447</v>
      </c>
      <c r="V40" s="42">
        <f t="shared" si="12"/>
        <v>2</v>
      </c>
      <c r="W40" s="43">
        <v>2</v>
      </c>
      <c r="X40" s="38">
        <v>0</v>
      </c>
      <c r="Y40" s="41">
        <f t="shared" si="6"/>
        <v>11.76470588235294</v>
      </c>
      <c r="Z40" s="44">
        <v>0</v>
      </c>
      <c r="AA40" s="41">
        <f t="shared" si="14"/>
        <v>243.60000000000218</v>
      </c>
      <c r="AB40" s="44">
        <f t="shared" si="7"/>
        <v>100</v>
      </c>
      <c r="AC40" s="44">
        <v>243.6</v>
      </c>
      <c r="AD40" s="44">
        <f t="shared" si="13"/>
        <v>99.999999999999105</v>
      </c>
      <c r="AE40" s="44">
        <f t="shared" si="8"/>
        <v>2.1884716261411086E-12</v>
      </c>
      <c r="AF40" s="44">
        <f t="shared" si="9"/>
        <v>8.9838736705299219E-13</v>
      </c>
    </row>
    <row r="41" spans="1:32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39">
        <f t="shared" si="10"/>
        <v>27168.720000000001</v>
      </c>
      <c r="H41" s="39">
        <v>26</v>
      </c>
      <c r="I41" s="39">
        <v>8</v>
      </c>
      <c r="J41" s="39">
        <v>15</v>
      </c>
      <c r="K41" s="39">
        <f t="shared" si="11"/>
        <v>22</v>
      </c>
      <c r="L41" s="39">
        <v>22</v>
      </c>
      <c r="M41" s="39">
        <v>0</v>
      </c>
      <c r="N41" s="39">
        <f t="shared" si="1"/>
        <v>84.615384615384613</v>
      </c>
      <c r="O41" s="40">
        <v>27168.720000000001</v>
      </c>
      <c r="P41" s="40">
        <v>27168.720000000001</v>
      </c>
      <c r="Q41" s="41">
        <f t="shared" si="2"/>
        <v>100</v>
      </c>
      <c r="R41" s="40">
        <v>27168.720000000001</v>
      </c>
      <c r="S41" s="41">
        <f t="shared" si="3"/>
        <v>100</v>
      </c>
      <c r="T41" s="40">
        <f t="shared" si="4"/>
        <v>0</v>
      </c>
      <c r="U41" s="41">
        <f t="shared" si="5"/>
        <v>0</v>
      </c>
      <c r="V41" s="42">
        <f t="shared" si="12"/>
        <v>2</v>
      </c>
      <c r="W41" s="43">
        <v>2</v>
      </c>
      <c r="X41" s="38">
        <v>0</v>
      </c>
      <c r="Y41" s="41">
        <f t="shared" si="6"/>
        <v>7.6923076923076925</v>
      </c>
      <c r="Z41" s="44">
        <v>3348.24</v>
      </c>
      <c r="AA41" s="41">
        <f t="shared" si="14"/>
        <v>3348.24</v>
      </c>
      <c r="AB41" s="44">
        <f t="shared" si="7"/>
        <v>100</v>
      </c>
      <c r="AC41" s="44">
        <v>3348.24</v>
      </c>
      <c r="AD41" s="44">
        <f t="shared" si="13"/>
        <v>100</v>
      </c>
      <c r="AE41" s="44">
        <f t="shared" si="8"/>
        <v>0</v>
      </c>
      <c r="AF41" s="44">
        <f t="shared" si="9"/>
        <v>0</v>
      </c>
    </row>
    <row r="42" spans="1:32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39">
        <f t="shared" si="10"/>
        <v>9538.17</v>
      </c>
      <c r="H42" s="39">
        <v>10</v>
      </c>
      <c r="I42" s="39">
        <v>4</v>
      </c>
      <c r="J42" s="39">
        <v>6</v>
      </c>
      <c r="K42" s="39">
        <f t="shared" si="11"/>
        <v>10</v>
      </c>
      <c r="L42" s="39">
        <v>10</v>
      </c>
      <c r="M42" s="39">
        <v>0</v>
      </c>
      <c r="N42" s="39">
        <f t="shared" si="1"/>
        <v>100</v>
      </c>
      <c r="O42" s="40">
        <v>9538.17</v>
      </c>
      <c r="P42" s="40">
        <v>9538.17</v>
      </c>
      <c r="Q42" s="41">
        <f t="shared" si="2"/>
        <v>100</v>
      </c>
      <c r="R42" s="40">
        <v>8030.89</v>
      </c>
      <c r="S42" s="41">
        <f t="shared" si="3"/>
        <v>84.197387968551624</v>
      </c>
      <c r="T42" s="40">
        <f t="shared" si="4"/>
        <v>1507.2799999999997</v>
      </c>
      <c r="U42" s="41">
        <f t="shared" si="5"/>
        <v>15.802612031448376</v>
      </c>
      <c r="V42" s="42">
        <f t="shared" si="12"/>
        <v>0</v>
      </c>
      <c r="W42" s="43">
        <v>0</v>
      </c>
      <c r="X42" s="38">
        <v>0</v>
      </c>
      <c r="Y42" s="41">
        <f t="shared" si="6"/>
        <v>0</v>
      </c>
      <c r="Z42" s="44">
        <v>0</v>
      </c>
      <c r="AA42" s="41">
        <f t="shared" si="14"/>
        <v>1507.2799999999997</v>
      </c>
      <c r="AB42" s="44">
        <f t="shared" si="7"/>
        <v>100</v>
      </c>
      <c r="AC42" s="44">
        <v>1507.28</v>
      </c>
      <c r="AD42" s="44">
        <f t="shared" si="13"/>
        <v>100.00000000000003</v>
      </c>
      <c r="AE42" s="44">
        <f t="shared" si="8"/>
        <v>0</v>
      </c>
      <c r="AF42" s="44">
        <f t="shared" si="9"/>
        <v>0</v>
      </c>
    </row>
    <row r="43" spans="1:32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39">
        <f t="shared" si="10"/>
        <v>15784.42</v>
      </c>
      <c r="H43" s="39">
        <v>15</v>
      </c>
      <c r="I43" s="39">
        <v>3</v>
      </c>
      <c r="J43" s="39">
        <v>12</v>
      </c>
      <c r="K43" s="39">
        <f t="shared" si="11"/>
        <v>12</v>
      </c>
      <c r="L43" s="39">
        <v>12</v>
      </c>
      <c r="M43" s="39">
        <v>0</v>
      </c>
      <c r="N43" s="39">
        <f t="shared" si="1"/>
        <v>80</v>
      </c>
      <c r="O43" s="40">
        <v>15784.42</v>
      </c>
      <c r="P43" s="40">
        <v>15784.42</v>
      </c>
      <c r="Q43" s="41">
        <f t="shared" si="2"/>
        <v>100</v>
      </c>
      <c r="R43" s="40">
        <v>15784.419999999998</v>
      </c>
      <c r="S43" s="41">
        <f t="shared" si="3"/>
        <v>99.999999999999986</v>
      </c>
      <c r="T43" s="40">
        <f t="shared" si="4"/>
        <v>0</v>
      </c>
      <c r="U43" s="41">
        <f t="shared" si="5"/>
        <v>0</v>
      </c>
      <c r="V43" s="42">
        <f t="shared" si="12"/>
        <v>1</v>
      </c>
      <c r="W43" s="43">
        <v>1</v>
      </c>
      <c r="X43" s="38">
        <v>0</v>
      </c>
      <c r="Y43" s="41">
        <f t="shared" si="6"/>
        <v>6.666666666666667</v>
      </c>
      <c r="Z43" s="44">
        <v>1182.1300000000001</v>
      </c>
      <c r="AA43" s="41">
        <f t="shared" si="14"/>
        <v>1182.1300000000001</v>
      </c>
      <c r="AB43" s="44">
        <f t="shared" si="7"/>
        <v>100</v>
      </c>
      <c r="AC43" s="44">
        <v>1182.1300000000001</v>
      </c>
      <c r="AD43" s="44">
        <f t="shared" si="13"/>
        <v>100</v>
      </c>
      <c r="AE43" s="44">
        <f t="shared" si="8"/>
        <v>0</v>
      </c>
      <c r="AF43" s="44">
        <f t="shared" si="9"/>
        <v>0</v>
      </c>
    </row>
    <row r="44" spans="1:32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39">
        <f t="shared" si="10"/>
        <v>0</v>
      </c>
      <c r="H44" s="39">
        <v>2</v>
      </c>
      <c r="I44" s="39">
        <v>0</v>
      </c>
      <c r="J44" s="39">
        <v>2</v>
      </c>
      <c r="K44" s="39">
        <f t="shared" si="11"/>
        <v>0</v>
      </c>
      <c r="L44" s="39">
        <v>0</v>
      </c>
      <c r="M44" s="39">
        <v>0</v>
      </c>
      <c r="N44" s="39">
        <f t="shared" si="1"/>
        <v>0</v>
      </c>
      <c r="O44" s="40">
        <v>0</v>
      </c>
      <c r="P44" s="40">
        <v>0</v>
      </c>
      <c r="Q44" s="41">
        <f t="shared" si="2"/>
        <v>0</v>
      </c>
      <c r="R44" s="40">
        <v>0</v>
      </c>
      <c r="S44" s="41">
        <f t="shared" si="3"/>
        <v>0</v>
      </c>
      <c r="T44" s="40">
        <f t="shared" si="4"/>
        <v>0</v>
      </c>
      <c r="U44" s="41">
        <f t="shared" si="5"/>
        <v>0</v>
      </c>
      <c r="V44" s="42">
        <f t="shared" si="12"/>
        <v>0</v>
      </c>
      <c r="W44" s="43">
        <v>0</v>
      </c>
      <c r="X44" s="38">
        <v>0</v>
      </c>
      <c r="Y44" s="41">
        <f t="shared" si="6"/>
        <v>0</v>
      </c>
      <c r="Z44" s="44">
        <v>0</v>
      </c>
      <c r="AA44" s="41">
        <f t="shared" si="14"/>
        <v>0</v>
      </c>
      <c r="AB44" s="44">
        <f t="shared" si="7"/>
        <v>0</v>
      </c>
      <c r="AC44" s="44">
        <v>0</v>
      </c>
      <c r="AD44" s="44">
        <f t="shared" si="13"/>
        <v>0</v>
      </c>
      <c r="AE44" s="44">
        <f t="shared" si="8"/>
        <v>0</v>
      </c>
      <c r="AF44" s="44">
        <f t="shared" si="9"/>
        <v>0</v>
      </c>
    </row>
    <row r="45" spans="1:32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39">
        <f t="shared" si="10"/>
        <v>624.23</v>
      </c>
      <c r="H45" s="39">
        <v>2</v>
      </c>
      <c r="I45" s="39">
        <v>1</v>
      </c>
      <c r="J45" s="39">
        <v>1</v>
      </c>
      <c r="K45" s="39">
        <f t="shared" si="11"/>
        <v>2</v>
      </c>
      <c r="L45" s="39">
        <v>2</v>
      </c>
      <c r="M45" s="39">
        <v>0</v>
      </c>
      <c r="N45" s="39">
        <f t="shared" si="1"/>
        <v>100</v>
      </c>
      <c r="O45" s="40">
        <v>624.23</v>
      </c>
      <c r="P45" s="40">
        <v>624.23</v>
      </c>
      <c r="Q45" s="41">
        <f t="shared" si="2"/>
        <v>100</v>
      </c>
      <c r="R45" s="40">
        <v>624.23</v>
      </c>
      <c r="S45" s="41">
        <f t="shared" si="3"/>
        <v>100</v>
      </c>
      <c r="T45" s="40">
        <f t="shared" si="4"/>
        <v>0</v>
      </c>
      <c r="U45" s="41">
        <f t="shared" si="5"/>
        <v>0</v>
      </c>
      <c r="V45" s="42">
        <f t="shared" si="12"/>
        <v>0</v>
      </c>
      <c r="W45" s="43">
        <v>0</v>
      </c>
      <c r="X45" s="38">
        <v>0</v>
      </c>
      <c r="Y45" s="41">
        <f t="shared" si="6"/>
        <v>0</v>
      </c>
      <c r="Z45" s="44">
        <v>0</v>
      </c>
      <c r="AA45" s="41">
        <f t="shared" si="14"/>
        <v>0</v>
      </c>
      <c r="AB45" s="44">
        <f t="shared" si="7"/>
        <v>0</v>
      </c>
      <c r="AC45" s="44">
        <v>0</v>
      </c>
      <c r="AD45" s="44">
        <f t="shared" si="13"/>
        <v>0</v>
      </c>
      <c r="AE45" s="44">
        <f t="shared" si="8"/>
        <v>0</v>
      </c>
      <c r="AF45" s="44">
        <f t="shared" si="9"/>
        <v>0</v>
      </c>
    </row>
    <row r="46" spans="1:32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39">
        <f t="shared" si="10"/>
        <v>9181.1</v>
      </c>
      <c r="H46" s="39">
        <v>14</v>
      </c>
      <c r="I46" s="39">
        <v>2</v>
      </c>
      <c r="J46" s="39">
        <v>12</v>
      </c>
      <c r="K46" s="39">
        <f t="shared" si="11"/>
        <v>13</v>
      </c>
      <c r="L46" s="39">
        <v>13</v>
      </c>
      <c r="M46" s="39">
        <v>0</v>
      </c>
      <c r="N46" s="39">
        <f t="shared" si="1"/>
        <v>92.857142857142861</v>
      </c>
      <c r="O46" s="40">
        <v>9181.1</v>
      </c>
      <c r="P46" s="40">
        <v>9181.1</v>
      </c>
      <c r="Q46" s="41">
        <f t="shared" si="2"/>
        <v>100</v>
      </c>
      <c r="R46" s="40">
        <v>9181.1</v>
      </c>
      <c r="S46" s="41">
        <f t="shared" si="3"/>
        <v>100</v>
      </c>
      <c r="T46" s="40">
        <f t="shared" si="4"/>
        <v>0</v>
      </c>
      <c r="U46" s="41">
        <f t="shared" si="5"/>
        <v>0</v>
      </c>
      <c r="V46" s="42">
        <f t="shared" si="12"/>
        <v>1</v>
      </c>
      <c r="W46" s="43">
        <v>1</v>
      </c>
      <c r="X46" s="38">
        <v>0</v>
      </c>
      <c r="Y46" s="41">
        <f t="shared" si="6"/>
        <v>7.1428571428571423</v>
      </c>
      <c r="Z46" s="44">
        <v>7752.45</v>
      </c>
      <c r="AA46" s="41">
        <f t="shared" si="14"/>
        <v>7752.45</v>
      </c>
      <c r="AB46" s="44">
        <f t="shared" si="7"/>
        <v>100</v>
      </c>
      <c r="AC46" s="44">
        <v>7752.45</v>
      </c>
      <c r="AD46" s="44">
        <f t="shared" si="13"/>
        <v>100</v>
      </c>
      <c r="AE46" s="44">
        <f t="shared" si="8"/>
        <v>0</v>
      </c>
      <c r="AF46" s="44">
        <f t="shared" si="9"/>
        <v>0</v>
      </c>
    </row>
    <row r="47" spans="1:32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39">
        <f t="shared" si="10"/>
        <v>68842.7</v>
      </c>
      <c r="H47" s="39">
        <v>34</v>
      </c>
      <c r="I47" s="39">
        <v>11</v>
      </c>
      <c r="J47" s="39">
        <v>23</v>
      </c>
      <c r="K47" s="39">
        <f t="shared" si="11"/>
        <v>30</v>
      </c>
      <c r="L47" s="39">
        <v>30</v>
      </c>
      <c r="M47" s="39">
        <v>0</v>
      </c>
      <c r="N47" s="39">
        <f t="shared" si="1"/>
        <v>88.235294117647058</v>
      </c>
      <c r="O47" s="40">
        <v>68842.7</v>
      </c>
      <c r="P47" s="40">
        <v>68842.7</v>
      </c>
      <c r="Q47" s="41">
        <f t="shared" si="2"/>
        <v>100</v>
      </c>
      <c r="R47" s="40">
        <v>56055.509999999995</v>
      </c>
      <c r="S47" s="41">
        <f t="shared" si="3"/>
        <v>81.425496094720273</v>
      </c>
      <c r="T47" s="40">
        <f t="shared" si="4"/>
        <v>12787.190000000002</v>
      </c>
      <c r="U47" s="41">
        <f t="shared" si="5"/>
        <v>18.57450390527972</v>
      </c>
      <c r="V47" s="42">
        <f t="shared" si="12"/>
        <v>3</v>
      </c>
      <c r="W47" s="43">
        <v>3</v>
      </c>
      <c r="X47" s="38">
        <v>0</v>
      </c>
      <c r="Y47" s="41">
        <f t="shared" si="6"/>
        <v>8.8235294117647065</v>
      </c>
      <c r="Z47" s="44">
        <v>0</v>
      </c>
      <c r="AA47" s="41">
        <f t="shared" si="14"/>
        <v>12787.190000000002</v>
      </c>
      <c r="AB47" s="44">
        <f t="shared" si="7"/>
        <v>100</v>
      </c>
      <c r="AC47" s="44">
        <v>12787.189999999999</v>
      </c>
      <c r="AD47" s="44">
        <f t="shared" si="13"/>
        <v>99.999999999999972</v>
      </c>
      <c r="AE47" s="44">
        <f t="shared" si="8"/>
        <v>0</v>
      </c>
      <c r="AF47" s="44">
        <f t="shared" si="9"/>
        <v>0</v>
      </c>
    </row>
    <row r="48" spans="1:32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39">
        <f t="shared" si="10"/>
        <v>13438.82</v>
      </c>
      <c r="H48" s="39">
        <v>16</v>
      </c>
      <c r="I48" s="39">
        <v>6</v>
      </c>
      <c r="J48" s="39">
        <v>9</v>
      </c>
      <c r="K48" s="39">
        <f t="shared" si="11"/>
        <v>11</v>
      </c>
      <c r="L48" s="39">
        <v>11</v>
      </c>
      <c r="M48" s="39">
        <v>0</v>
      </c>
      <c r="N48" s="39">
        <f t="shared" si="1"/>
        <v>68.75</v>
      </c>
      <c r="O48" s="40">
        <v>13438.82</v>
      </c>
      <c r="P48" s="40">
        <v>13438.82</v>
      </c>
      <c r="Q48" s="41">
        <f t="shared" si="2"/>
        <v>100</v>
      </c>
      <c r="R48" s="40">
        <v>13438.82</v>
      </c>
      <c r="S48" s="41">
        <f t="shared" si="3"/>
        <v>100</v>
      </c>
      <c r="T48" s="40">
        <f t="shared" si="4"/>
        <v>0</v>
      </c>
      <c r="U48" s="41">
        <f t="shared" si="5"/>
        <v>0</v>
      </c>
      <c r="V48" s="42">
        <f t="shared" si="12"/>
        <v>0</v>
      </c>
      <c r="W48" s="43">
        <v>0</v>
      </c>
      <c r="X48" s="38">
        <v>0</v>
      </c>
      <c r="Y48" s="41">
        <f t="shared" si="6"/>
        <v>0</v>
      </c>
      <c r="Z48" s="44">
        <v>0</v>
      </c>
      <c r="AA48" s="41">
        <f t="shared" si="14"/>
        <v>0</v>
      </c>
      <c r="AB48" s="44">
        <f t="shared" si="7"/>
        <v>0</v>
      </c>
      <c r="AC48" s="44">
        <v>0</v>
      </c>
      <c r="AD48" s="44">
        <f t="shared" si="13"/>
        <v>0</v>
      </c>
      <c r="AE48" s="44">
        <f t="shared" si="8"/>
        <v>0</v>
      </c>
      <c r="AF48" s="44">
        <f t="shared" si="9"/>
        <v>0</v>
      </c>
    </row>
    <row r="49" spans="1:32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39">
        <f t="shared" si="10"/>
        <v>20641.310000000001</v>
      </c>
      <c r="H49" s="39">
        <v>16</v>
      </c>
      <c r="I49" s="39">
        <v>2</v>
      </c>
      <c r="J49" s="39">
        <v>14</v>
      </c>
      <c r="K49" s="39">
        <f t="shared" si="11"/>
        <v>11</v>
      </c>
      <c r="L49" s="39">
        <v>11</v>
      </c>
      <c r="M49" s="39">
        <v>0</v>
      </c>
      <c r="N49" s="39">
        <f t="shared" si="1"/>
        <v>68.75</v>
      </c>
      <c r="O49" s="40">
        <v>20641.310000000001</v>
      </c>
      <c r="P49" s="40">
        <v>20641.310000000001</v>
      </c>
      <c r="Q49" s="41">
        <f t="shared" si="2"/>
        <v>100</v>
      </c>
      <c r="R49" s="40">
        <v>20641.309999999998</v>
      </c>
      <c r="S49" s="41">
        <f t="shared" si="3"/>
        <v>99.999999999999972</v>
      </c>
      <c r="T49" s="40">
        <f t="shared" si="4"/>
        <v>0</v>
      </c>
      <c r="U49" s="41">
        <f t="shared" si="5"/>
        <v>0</v>
      </c>
      <c r="V49" s="42">
        <f t="shared" si="12"/>
        <v>0</v>
      </c>
      <c r="W49" s="43">
        <v>0</v>
      </c>
      <c r="X49" s="38">
        <v>0</v>
      </c>
      <c r="Y49" s="41">
        <f t="shared" si="6"/>
        <v>0</v>
      </c>
      <c r="Z49" s="44">
        <v>3581.44</v>
      </c>
      <c r="AA49" s="41">
        <f t="shared" si="14"/>
        <v>3581.44</v>
      </c>
      <c r="AB49" s="44">
        <f t="shared" si="7"/>
        <v>100</v>
      </c>
      <c r="AC49" s="44">
        <v>2856.73</v>
      </c>
      <c r="AD49" s="44">
        <f t="shared" si="13"/>
        <v>79.764843191565404</v>
      </c>
      <c r="AE49" s="44">
        <f t="shared" si="8"/>
        <v>724.71</v>
      </c>
      <c r="AF49" s="44">
        <f t="shared" si="9"/>
        <v>20.235156808434596</v>
      </c>
    </row>
    <row r="50" spans="1:32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39">
        <f t="shared" si="10"/>
        <v>20509.350000000002</v>
      </c>
      <c r="H50" s="39">
        <v>12</v>
      </c>
      <c r="I50" s="39">
        <v>2</v>
      </c>
      <c r="J50" s="39">
        <v>10</v>
      </c>
      <c r="K50" s="39">
        <f t="shared" si="11"/>
        <v>9</v>
      </c>
      <c r="L50" s="39">
        <v>9</v>
      </c>
      <c r="M50" s="39">
        <v>0</v>
      </c>
      <c r="N50" s="39">
        <f t="shared" si="1"/>
        <v>75</v>
      </c>
      <c r="O50" s="40">
        <v>20509.350000000002</v>
      </c>
      <c r="P50" s="40">
        <v>20509.350000000002</v>
      </c>
      <c r="Q50" s="41">
        <f t="shared" si="2"/>
        <v>100</v>
      </c>
      <c r="R50" s="40">
        <v>15207.210000000001</v>
      </c>
      <c r="S50" s="41">
        <f t="shared" si="3"/>
        <v>74.14769361291313</v>
      </c>
      <c r="T50" s="40">
        <f t="shared" si="4"/>
        <v>5302.1400000000012</v>
      </c>
      <c r="U50" s="41">
        <f t="shared" si="5"/>
        <v>25.85230638708687</v>
      </c>
      <c r="V50" s="42">
        <f t="shared" si="12"/>
        <v>3</v>
      </c>
      <c r="W50" s="43">
        <v>3</v>
      </c>
      <c r="X50" s="38">
        <v>0</v>
      </c>
      <c r="Y50" s="41">
        <f t="shared" si="6"/>
        <v>25</v>
      </c>
      <c r="Z50" s="44">
        <v>3546.02</v>
      </c>
      <c r="AA50" s="41">
        <f t="shared" si="14"/>
        <v>8848.1600000000017</v>
      </c>
      <c r="AB50" s="44">
        <f t="shared" si="7"/>
        <v>100</v>
      </c>
      <c r="AC50" s="44">
        <v>8848.1600000000017</v>
      </c>
      <c r="AD50" s="44">
        <f t="shared" si="13"/>
        <v>100</v>
      </c>
      <c r="AE50" s="44">
        <f t="shared" si="8"/>
        <v>0</v>
      </c>
      <c r="AF50" s="44">
        <f t="shared" si="9"/>
        <v>0</v>
      </c>
    </row>
    <row r="51" spans="1:32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39">
        <f t="shared" si="10"/>
        <v>9576.4699999999993</v>
      </c>
      <c r="H51" s="39">
        <v>10</v>
      </c>
      <c r="I51" s="39">
        <v>2</v>
      </c>
      <c r="J51" s="39">
        <v>8</v>
      </c>
      <c r="K51" s="39">
        <f t="shared" si="11"/>
        <v>7</v>
      </c>
      <c r="L51" s="39">
        <v>7</v>
      </c>
      <c r="M51" s="39">
        <v>0</v>
      </c>
      <c r="N51" s="39">
        <f t="shared" si="1"/>
        <v>70</v>
      </c>
      <c r="O51" s="40">
        <v>9576.4699999999993</v>
      </c>
      <c r="P51" s="40">
        <v>9576.4699999999993</v>
      </c>
      <c r="Q51" s="41">
        <f t="shared" si="2"/>
        <v>100</v>
      </c>
      <c r="R51" s="40">
        <v>9576.4699999999993</v>
      </c>
      <c r="S51" s="41">
        <f t="shared" si="3"/>
        <v>100</v>
      </c>
      <c r="T51" s="40">
        <f t="shared" si="4"/>
        <v>0</v>
      </c>
      <c r="U51" s="41">
        <f t="shared" si="5"/>
        <v>0</v>
      </c>
      <c r="V51" s="42">
        <f t="shared" si="12"/>
        <v>1</v>
      </c>
      <c r="W51" s="43">
        <v>1</v>
      </c>
      <c r="X51" s="38">
        <v>0</v>
      </c>
      <c r="Y51" s="41">
        <f t="shared" si="6"/>
        <v>10</v>
      </c>
      <c r="Z51" s="44">
        <v>813.02</v>
      </c>
      <c r="AA51" s="41">
        <f t="shared" si="14"/>
        <v>813.02</v>
      </c>
      <c r="AB51" s="44">
        <f t="shared" si="7"/>
        <v>100</v>
      </c>
      <c r="AC51" s="44">
        <v>813.02</v>
      </c>
      <c r="AD51" s="44">
        <f t="shared" si="13"/>
        <v>100</v>
      </c>
      <c r="AE51" s="44">
        <f t="shared" si="8"/>
        <v>0</v>
      </c>
      <c r="AF51" s="44">
        <f t="shared" si="9"/>
        <v>0</v>
      </c>
    </row>
    <row r="52" spans="1:32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39">
        <f t="shared" si="10"/>
        <v>21145.85</v>
      </c>
      <c r="H52" s="39">
        <v>24</v>
      </c>
      <c r="I52" s="39">
        <v>10</v>
      </c>
      <c r="J52" s="39">
        <v>12</v>
      </c>
      <c r="K52" s="39">
        <f t="shared" si="11"/>
        <v>22</v>
      </c>
      <c r="L52" s="39">
        <v>22</v>
      </c>
      <c r="M52" s="39">
        <v>0</v>
      </c>
      <c r="N52" s="39">
        <f t="shared" si="1"/>
        <v>91.666666666666657</v>
      </c>
      <c r="O52" s="40">
        <v>21145.85</v>
      </c>
      <c r="P52" s="40">
        <v>21145.85</v>
      </c>
      <c r="Q52" s="41">
        <f t="shared" si="2"/>
        <v>100</v>
      </c>
      <c r="R52" s="40">
        <v>20743.91</v>
      </c>
      <c r="S52" s="41">
        <f t="shared" si="3"/>
        <v>98.099201498166309</v>
      </c>
      <c r="T52" s="40">
        <f t="shared" si="4"/>
        <v>401.93999999999869</v>
      </c>
      <c r="U52" s="41">
        <f t="shared" si="5"/>
        <v>1.9007985018336873</v>
      </c>
      <c r="V52" s="42">
        <f t="shared" si="12"/>
        <v>3</v>
      </c>
      <c r="W52" s="43">
        <v>3</v>
      </c>
      <c r="X52" s="38">
        <v>0</v>
      </c>
      <c r="Y52" s="41">
        <f t="shared" si="6"/>
        <v>12.5</v>
      </c>
      <c r="Z52" s="44">
        <v>2435.46</v>
      </c>
      <c r="AA52" s="41">
        <f t="shared" si="14"/>
        <v>2837.3999999999987</v>
      </c>
      <c r="AB52" s="44">
        <f t="shared" si="7"/>
        <v>100</v>
      </c>
      <c r="AC52" s="44">
        <v>2837.4</v>
      </c>
      <c r="AD52" s="44">
        <f t="shared" si="13"/>
        <v>100.00000000000004</v>
      </c>
      <c r="AE52" s="44">
        <f t="shared" si="8"/>
        <v>0</v>
      </c>
      <c r="AF52" s="44">
        <f t="shared" si="9"/>
        <v>0</v>
      </c>
    </row>
    <row r="53" spans="1:32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39">
        <f t="shared" si="10"/>
        <v>14149.42</v>
      </c>
      <c r="H53" s="39">
        <v>16</v>
      </c>
      <c r="I53" s="39">
        <v>0</v>
      </c>
      <c r="J53" s="39">
        <v>16</v>
      </c>
      <c r="K53" s="39">
        <f t="shared" si="11"/>
        <v>13</v>
      </c>
      <c r="L53" s="39">
        <v>13</v>
      </c>
      <c r="M53" s="39">
        <v>0</v>
      </c>
      <c r="N53" s="39">
        <f t="shared" si="1"/>
        <v>81.25</v>
      </c>
      <c r="O53" s="40">
        <v>14149.42</v>
      </c>
      <c r="P53" s="40">
        <v>14149.42</v>
      </c>
      <c r="Q53" s="41">
        <f t="shared" si="2"/>
        <v>100</v>
      </c>
      <c r="R53" s="40">
        <v>14149.42</v>
      </c>
      <c r="S53" s="41">
        <f t="shared" si="3"/>
        <v>100</v>
      </c>
      <c r="T53" s="40">
        <f t="shared" si="4"/>
        <v>0</v>
      </c>
      <c r="U53" s="41">
        <f t="shared" si="5"/>
        <v>0</v>
      </c>
      <c r="V53" s="42">
        <f t="shared" si="12"/>
        <v>0</v>
      </c>
      <c r="W53" s="43">
        <v>0</v>
      </c>
      <c r="X53" s="38">
        <v>0</v>
      </c>
      <c r="Y53" s="41">
        <f t="shared" si="6"/>
        <v>0</v>
      </c>
      <c r="Z53" s="44">
        <v>0</v>
      </c>
      <c r="AA53" s="41">
        <f t="shared" si="14"/>
        <v>0</v>
      </c>
      <c r="AB53" s="44">
        <f t="shared" si="7"/>
        <v>0</v>
      </c>
      <c r="AC53" s="44">
        <v>0</v>
      </c>
      <c r="AD53" s="44">
        <f t="shared" si="13"/>
        <v>0</v>
      </c>
      <c r="AE53" s="44">
        <f t="shared" si="8"/>
        <v>0</v>
      </c>
      <c r="AF53" s="44">
        <f t="shared" si="9"/>
        <v>0</v>
      </c>
    </row>
    <row r="54" spans="1:32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39">
        <f t="shared" si="10"/>
        <v>19513.129999999997</v>
      </c>
      <c r="H54" s="39">
        <v>15</v>
      </c>
      <c r="I54" s="39">
        <v>2</v>
      </c>
      <c r="J54" s="39">
        <v>12</v>
      </c>
      <c r="K54" s="39">
        <f t="shared" si="11"/>
        <v>11</v>
      </c>
      <c r="L54" s="39">
        <v>11</v>
      </c>
      <c r="M54" s="39">
        <v>0</v>
      </c>
      <c r="N54" s="39">
        <f t="shared" si="1"/>
        <v>73.333333333333329</v>
      </c>
      <c r="O54" s="40">
        <v>19513.129999999997</v>
      </c>
      <c r="P54" s="40">
        <v>19513.129999999997</v>
      </c>
      <c r="Q54" s="41">
        <f t="shared" si="2"/>
        <v>100</v>
      </c>
      <c r="R54" s="40">
        <v>19513.129999999997</v>
      </c>
      <c r="S54" s="41">
        <f t="shared" si="3"/>
        <v>100</v>
      </c>
      <c r="T54" s="40">
        <f t="shared" si="4"/>
        <v>0</v>
      </c>
      <c r="U54" s="41">
        <f t="shared" si="5"/>
        <v>0</v>
      </c>
      <c r="V54" s="42">
        <f t="shared" si="12"/>
        <v>1</v>
      </c>
      <c r="W54" s="43">
        <v>1</v>
      </c>
      <c r="X54" s="38">
        <v>0</v>
      </c>
      <c r="Y54" s="41">
        <f t="shared" si="6"/>
        <v>6.666666666666667</v>
      </c>
      <c r="Z54" s="44">
        <v>443.04999999999995</v>
      </c>
      <c r="AA54" s="41">
        <f t="shared" si="14"/>
        <v>443.04999999999995</v>
      </c>
      <c r="AB54" s="44">
        <f t="shared" si="7"/>
        <v>100</v>
      </c>
      <c r="AC54" s="44">
        <v>443.04999999999995</v>
      </c>
      <c r="AD54" s="44">
        <f t="shared" si="13"/>
        <v>100</v>
      </c>
      <c r="AE54" s="44">
        <f t="shared" si="8"/>
        <v>0</v>
      </c>
      <c r="AF54" s="44">
        <f t="shared" si="9"/>
        <v>0</v>
      </c>
    </row>
    <row r="55" spans="1:32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39">
        <f t="shared" si="10"/>
        <v>7872.8899999999994</v>
      </c>
      <c r="H55" s="39">
        <v>18</v>
      </c>
      <c r="I55" s="39">
        <v>5</v>
      </c>
      <c r="J55" s="39">
        <v>13</v>
      </c>
      <c r="K55" s="39">
        <f t="shared" si="11"/>
        <v>14</v>
      </c>
      <c r="L55" s="39">
        <v>14</v>
      </c>
      <c r="M55" s="39">
        <v>0</v>
      </c>
      <c r="N55" s="39">
        <f t="shared" si="1"/>
        <v>77.777777777777786</v>
      </c>
      <c r="O55" s="40">
        <v>7872.8899999999994</v>
      </c>
      <c r="P55" s="40">
        <v>7872.8899999999994</v>
      </c>
      <c r="Q55" s="41">
        <f t="shared" si="2"/>
        <v>100</v>
      </c>
      <c r="R55" s="40">
        <v>7872.8899999999994</v>
      </c>
      <c r="S55" s="41">
        <f t="shared" si="3"/>
        <v>100</v>
      </c>
      <c r="T55" s="40">
        <f t="shared" si="4"/>
        <v>0</v>
      </c>
      <c r="U55" s="41">
        <f t="shared" si="5"/>
        <v>0</v>
      </c>
      <c r="V55" s="42">
        <f t="shared" si="12"/>
        <v>0</v>
      </c>
      <c r="W55" s="43">
        <v>0</v>
      </c>
      <c r="X55" s="38">
        <v>0</v>
      </c>
      <c r="Y55" s="41">
        <f t="shared" si="6"/>
        <v>0</v>
      </c>
      <c r="Z55" s="44">
        <v>0</v>
      </c>
      <c r="AA55" s="41">
        <f t="shared" si="14"/>
        <v>0</v>
      </c>
      <c r="AB55" s="44">
        <f t="shared" si="7"/>
        <v>0</v>
      </c>
      <c r="AC55" s="44">
        <v>0</v>
      </c>
      <c r="AD55" s="44">
        <f t="shared" si="13"/>
        <v>0</v>
      </c>
      <c r="AE55" s="44">
        <f t="shared" si="8"/>
        <v>0</v>
      </c>
      <c r="AF55" s="44">
        <f t="shared" si="9"/>
        <v>0</v>
      </c>
    </row>
    <row r="56" spans="1:32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39">
        <f t="shared" si="10"/>
        <v>901.85</v>
      </c>
      <c r="H56" s="39">
        <v>9</v>
      </c>
      <c r="I56" s="39">
        <v>3</v>
      </c>
      <c r="J56" s="39">
        <v>5</v>
      </c>
      <c r="K56" s="39">
        <f t="shared" si="11"/>
        <v>2</v>
      </c>
      <c r="L56" s="39">
        <v>2</v>
      </c>
      <c r="M56" s="39">
        <v>0</v>
      </c>
      <c r="N56" s="39">
        <f t="shared" si="1"/>
        <v>22.222222222222221</v>
      </c>
      <c r="O56" s="40">
        <v>901.85</v>
      </c>
      <c r="P56" s="40">
        <v>901.85</v>
      </c>
      <c r="Q56" s="41">
        <f t="shared" si="2"/>
        <v>100</v>
      </c>
      <c r="R56" s="40">
        <v>901.85</v>
      </c>
      <c r="S56" s="41">
        <f t="shared" si="3"/>
        <v>100</v>
      </c>
      <c r="T56" s="40">
        <f t="shared" si="4"/>
        <v>0</v>
      </c>
      <c r="U56" s="41">
        <f t="shared" si="5"/>
        <v>0</v>
      </c>
      <c r="V56" s="42">
        <f t="shared" si="12"/>
        <v>0</v>
      </c>
      <c r="W56" s="43">
        <v>0</v>
      </c>
      <c r="X56" s="38">
        <v>0</v>
      </c>
      <c r="Y56" s="41">
        <f t="shared" si="6"/>
        <v>0</v>
      </c>
      <c r="Z56" s="44">
        <v>0</v>
      </c>
      <c r="AA56" s="41">
        <f t="shared" si="14"/>
        <v>0</v>
      </c>
      <c r="AB56" s="44">
        <f t="shared" si="7"/>
        <v>0</v>
      </c>
      <c r="AC56" s="44">
        <v>0</v>
      </c>
      <c r="AD56" s="44">
        <f t="shared" si="13"/>
        <v>0</v>
      </c>
      <c r="AE56" s="44">
        <f t="shared" si="8"/>
        <v>0</v>
      </c>
      <c r="AF56" s="44">
        <f t="shared" si="9"/>
        <v>0</v>
      </c>
    </row>
    <row r="57" spans="1:32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39">
        <f t="shared" si="10"/>
        <v>22560.63</v>
      </c>
      <c r="H57" s="39">
        <v>17</v>
      </c>
      <c r="I57" s="39">
        <v>1</v>
      </c>
      <c r="J57" s="39">
        <v>16</v>
      </c>
      <c r="K57" s="39">
        <f t="shared" si="11"/>
        <v>14</v>
      </c>
      <c r="L57" s="39">
        <v>14</v>
      </c>
      <c r="M57" s="39">
        <v>0</v>
      </c>
      <c r="N57" s="39">
        <f t="shared" si="1"/>
        <v>82.35294117647058</v>
      </c>
      <c r="O57" s="40">
        <v>22560.63</v>
      </c>
      <c r="P57" s="40">
        <v>22560.63</v>
      </c>
      <c r="Q57" s="41">
        <f t="shared" si="2"/>
        <v>100</v>
      </c>
      <c r="R57" s="40">
        <v>22560.63</v>
      </c>
      <c r="S57" s="41">
        <f t="shared" si="3"/>
        <v>100</v>
      </c>
      <c r="T57" s="40">
        <f t="shared" si="4"/>
        <v>0</v>
      </c>
      <c r="U57" s="41">
        <f t="shared" si="5"/>
        <v>0</v>
      </c>
      <c r="V57" s="42">
        <f t="shared" si="12"/>
        <v>1</v>
      </c>
      <c r="W57" s="43">
        <v>1</v>
      </c>
      <c r="X57" s="38">
        <v>0</v>
      </c>
      <c r="Y57" s="41">
        <f t="shared" si="6"/>
        <v>5.8823529411764701</v>
      </c>
      <c r="Z57" s="44">
        <v>2572.42</v>
      </c>
      <c r="AA57" s="41">
        <f t="shared" si="14"/>
        <v>2572.42</v>
      </c>
      <c r="AB57" s="44">
        <f t="shared" si="7"/>
        <v>100</v>
      </c>
      <c r="AC57" s="44">
        <v>2572.42</v>
      </c>
      <c r="AD57" s="44">
        <f t="shared" si="13"/>
        <v>100</v>
      </c>
      <c r="AE57" s="44">
        <f t="shared" si="8"/>
        <v>0</v>
      </c>
      <c r="AF57" s="44">
        <f t="shared" si="9"/>
        <v>0</v>
      </c>
    </row>
    <row r="58" spans="1:32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39">
        <f t="shared" si="10"/>
        <v>5829.1</v>
      </c>
      <c r="H58" s="39">
        <v>9</v>
      </c>
      <c r="I58" s="39">
        <v>3</v>
      </c>
      <c r="J58" s="39">
        <v>6</v>
      </c>
      <c r="K58" s="39">
        <f t="shared" si="11"/>
        <v>8</v>
      </c>
      <c r="L58" s="39">
        <v>8</v>
      </c>
      <c r="M58" s="39">
        <v>0</v>
      </c>
      <c r="N58" s="39">
        <f t="shared" si="1"/>
        <v>88.888888888888886</v>
      </c>
      <c r="O58" s="40">
        <v>5829.1</v>
      </c>
      <c r="P58" s="40">
        <v>5829.1</v>
      </c>
      <c r="Q58" s="41">
        <f t="shared" si="2"/>
        <v>100</v>
      </c>
      <c r="R58" s="40">
        <v>5829.1</v>
      </c>
      <c r="S58" s="41">
        <f t="shared" si="3"/>
        <v>100</v>
      </c>
      <c r="T58" s="40">
        <f t="shared" si="4"/>
        <v>0</v>
      </c>
      <c r="U58" s="41">
        <f t="shared" si="5"/>
        <v>0</v>
      </c>
      <c r="V58" s="42">
        <f t="shared" si="12"/>
        <v>1</v>
      </c>
      <c r="W58" s="43">
        <v>1</v>
      </c>
      <c r="X58" s="38">
        <v>0</v>
      </c>
      <c r="Y58" s="41">
        <f t="shared" si="6"/>
        <v>11.111111111111111</v>
      </c>
      <c r="Z58" s="44">
        <v>1035.9100000000001</v>
      </c>
      <c r="AA58" s="41">
        <f t="shared" si="14"/>
        <v>1035.9100000000001</v>
      </c>
      <c r="AB58" s="44">
        <f t="shared" si="7"/>
        <v>100</v>
      </c>
      <c r="AC58" s="44">
        <v>0</v>
      </c>
      <c r="AD58" s="44">
        <f t="shared" si="13"/>
        <v>0</v>
      </c>
      <c r="AE58" s="44">
        <f t="shared" si="8"/>
        <v>1035.9100000000001</v>
      </c>
      <c r="AF58" s="44">
        <f t="shared" si="9"/>
        <v>100</v>
      </c>
    </row>
    <row r="59" spans="1:32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39">
        <f t="shared" si="10"/>
        <v>20164.23</v>
      </c>
      <c r="H59" s="39">
        <v>19</v>
      </c>
      <c r="I59" s="39">
        <v>5</v>
      </c>
      <c r="J59" s="39">
        <v>14</v>
      </c>
      <c r="K59" s="39">
        <f t="shared" si="11"/>
        <v>15</v>
      </c>
      <c r="L59" s="39">
        <v>15</v>
      </c>
      <c r="M59" s="39">
        <v>0</v>
      </c>
      <c r="N59" s="39">
        <f t="shared" si="1"/>
        <v>78.94736842105263</v>
      </c>
      <c r="O59" s="40">
        <v>20164.23</v>
      </c>
      <c r="P59" s="40">
        <v>20164.23</v>
      </c>
      <c r="Q59" s="41">
        <f t="shared" si="2"/>
        <v>100</v>
      </c>
      <c r="R59" s="40">
        <v>19473.62</v>
      </c>
      <c r="S59" s="41">
        <f t="shared" si="3"/>
        <v>96.575073781642047</v>
      </c>
      <c r="T59" s="40">
        <f t="shared" si="4"/>
        <v>690.61000000000058</v>
      </c>
      <c r="U59" s="41">
        <f t="shared" si="5"/>
        <v>3.4249262183579563</v>
      </c>
      <c r="V59" s="42">
        <f t="shared" si="12"/>
        <v>1</v>
      </c>
      <c r="W59" s="43">
        <v>1</v>
      </c>
      <c r="X59" s="38">
        <v>0</v>
      </c>
      <c r="Y59" s="41">
        <f t="shared" si="6"/>
        <v>5.2631578947368416</v>
      </c>
      <c r="Z59" s="44">
        <v>0</v>
      </c>
      <c r="AA59" s="41">
        <f t="shared" si="14"/>
        <v>690.61000000000058</v>
      </c>
      <c r="AB59" s="44">
        <f t="shared" si="7"/>
        <v>100</v>
      </c>
      <c r="AC59" s="44">
        <v>690.61</v>
      </c>
      <c r="AD59" s="44">
        <f t="shared" si="13"/>
        <v>99.999999999999929</v>
      </c>
      <c r="AE59" s="44">
        <f t="shared" si="8"/>
        <v>0</v>
      </c>
      <c r="AF59" s="44">
        <f t="shared" si="9"/>
        <v>0</v>
      </c>
    </row>
    <row r="60" spans="1:32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39">
        <f t="shared" si="10"/>
        <v>22001.93</v>
      </c>
      <c r="H60" s="39">
        <v>16</v>
      </c>
      <c r="I60" s="39">
        <v>3</v>
      </c>
      <c r="J60" s="39">
        <v>12</v>
      </c>
      <c r="K60" s="39">
        <f t="shared" si="11"/>
        <v>14</v>
      </c>
      <c r="L60" s="39">
        <v>14</v>
      </c>
      <c r="M60" s="39">
        <v>0</v>
      </c>
      <c r="N60" s="39">
        <f t="shared" si="1"/>
        <v>87.5</v>
      </c>
      <c r="O60" s="40">
        <v>22001.93</v>
      </c>
      <c r="P60" s="40">
        <v>22001.93</v>
      </c>
      <c r="Q60" s="41">
        <f t="shared" si="2"/>
        <v>100</v>
      </c>
      <c r="R60" s="40">
        <v>21266.880000000001</v>
      </c>
      <c r="S60" s="41">
        <f t="shared" si="3"/>
        <v>96.659156719433241</v>
      </c>
      <c r="T60" s="40">
        <f t="shared" si="4"/>
        <v>735.04999999999927</v>
      </c>
      <c r="U60" s="41">
        <f t="shared" si="5"/>
        <v>3.3408432805667472</v>
      </c>
      <c r="V60" s="42">
        <f t="shared" si="12"/>
        <v>2</v>
      </c>
      <c r="W60" s="43">
        <v>2</v>
      </c>
      <c r="X60" s="38">
        <v>0</v>
      </c>
      <c r="Y60" s="41">
        <f t="shared" si="6"/>
        <v>12.5</v>
      </c>
      <c r="Z60" s="44">
        <v>10235.86</v>
      </c>
      <c r="AA60" s="41">
        <f t="shared" si="14"/>
        <v>10970.91</v>
      </c>
      <c r="AB60" s="44">
        <f t="shared" si="7"/>
        <v>100</v>
      </c>
      <c r="AC60" s="44">
        <v>10047.630000000001</v>
      </c>
      <c r="AD60" s="44">
        <f t="shared" si="13"/>
        <v>91.5842897261941</v>
      </c>
      <c r="AE60" s="44">
        <f t="shared" si="8"/>
        <v>923.27999999999884</v>
      </c>
      <c r="AF60" s="44">
        <f t="shared" si="9"/>
        <v>8.4157102738058995</v>
      </c>
    </row>
    <row r="61" spans="1:32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39">
        <f t="shared" si="10"/>
        <v>13311.29</v>
      </c>
      <c r="H61" s="39">
        <v>16</v>
      </c>
      <c r="I61" s="39">
        <v>0</v>
      </c>
      <c r="J61" s="39">
        <v>16</v>
      </c>
      <c r="K61" s="39">
        <f t="shared" si="11"/>
        <v>14</v>
      </c>
      <c r="L61" s="39">
        <v>14</v>
      </c>
      <c r="M61" s="39">
        <v>0</v>
      </c>
      <c r="N61" s="39">
        <f t="shared" si="1"/>
        <v>87.5</v>
      </c>
      <c r="O61" s="40">
        <v>13311.29</v>
      </c>
      <c r="P61" s="40">
        <v>13311.29</v>
      </c>
      <c r="Q61" s="41">
        <f t="shared" si="2"/>
        <v>100</v>
      </c>
      <c r="R61" s="40">
        <v>11290.26</v>
      </c>
      <c r="S61" s="41">
        <f t="shared" si="3"/>
        <v>84.817173992903761</v>
      </c>
      <c r="T61" s="40">
        <f t="shared" si="4"/>
        <v>2021.0300000000007</v>
      </c>
      <c r="U61" s="41">
        <f t="shared" si="5"/>
        <v>15.182826007096237</v>
      </c>
      <c r="V61" s="42">
        <f t="shared" si="12"/>
        <v>0</v>
      </c>
      <c r="W61" s="43">
        <v>0</v>
      </c>
      <c r="X61" s="38">
        <v>0</v>
      </c>
      <c r="Y61" s="41">
        <f t="shared" si="6"/>
        <v>0</v>
      </c>
      <c r="Z61" s="44">
        <v>0</v>
      </c>
      <c r="AA61" s="41">
        <f t="shared" si="14"/>
        <v>2021.0300000000007</v>
      </c>
      <c r="AB61" s="44">
        <f t="shared" si="7"/>
        <v>100</v>
      </c>
      <c r="AC61" s="44">
        <v>2021.03</v>
      </c>
      <c r="AD61" s="44">
        <f t="shared" si="13"/>
        <v>99.999999999999972</v>
      </c>
      <c r="AE61" s="44">
        <f t="shared" si="8"/>
        <v>0</v>
      </c>
      <c r="AF61" s="44">
        <f t="shared" si="9"/>
        <v>0</v>
      </c>
    </row>
    <row r="62" spans="1:32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39">
        <f t="shared" si="10"/>
        <v>6508.0399999999991</v>
      </c>
      <c r="H62" s="39">
        <v>5</v>
      </c>
      <c r="I62" s="39">
        <v>0</v>
      </c>
      <c r="J62" s="39">
        <v>5</v>
      </c>
      <c r="K62" s="39">
        <f t="shared" si="11"/>
        <v>5</v>
      </c>
      <c r="L62" s="39">
        <v>5</v>
      </c>
      <c r="M62" s="39">
        <v>0</v>
      </c>
      <c r="N62" s="39">
        <f t="shared" si="1"/>
        <v>100</v>
      </c>
      <c r="O62" s="40">
        <v>6508.0399999999991</v>
      </c>
      <c r="P62" s="40">
        <v>6508.0399999999991</v>
      </c>
      <c r="Q62" s="41">
        <f t="shared" si="2"/>
        <v>100</v>
      </c>
      <c r="R62" s="40">
        <v>4865.3099999999995</v>
      </c>
      <c r="S62" s="41">
        <f t="shared" si="3"/>
        <v>74.758452621680263</v>
      </c>
      <c r="T62" s="40">
        <f t="shared" si="4"/>
        <v>1642.7299999999996</v>
      </c>
      <c r="U62" s="41">
        <f t="shared" si="5"/>
        <v>25.241547378319733</v>
      </c>
      <c r="V62" s="42">
        <f t="shared" si="12"/>
        <v>0</v>
      </c>
      <c r="W62" s="43">
        <v>0</v>
      </c>
      <c r="X62" s="38">
        <v>0</v>
      </c>
      <c r="Y62" s="41">
        <f t="shared" si="6"/>
        <v>0</v>
      </c>
      <c r="Z62" s="44">
        <v>0</v>
      </c>
      <c r="AA62" s="41">
        <f t="shared" si="14"/>
        <v>1642.7299999999996</v>
      </c>
      <c r="AB62" s="44">
        <f t="shared" si="7"/>
        <v>100</v>
      </c>
      <c r="AC62" s="44">
        <v>1642.73</v>
      </c>
      <c r="AD62" s="44">
        <f t="shared" si="13"/>
        <v>100.00000000000003</v>
      </c>
      <c r="AE62" s="44">
        <f t="shared" si="8"/>
        <v>0</v>
      </c>
      <c r="AF62" s="44">
        <f t="shared" si="9"/>
        <v>0</v>
      </c>
    </row>
    <row r="63" spans="1:32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39">
        <f t="shared" si="10"/>
        <v>15259.9</v>
      </c>
      <c r="H63" s="39">
        <v>14</v>
      </c>
      <c r="I63" s="39">
        <v>1</v>
      </c>
      <c r="J63" s="39">
        <v>12</v>
      </c>
      <c r="K63" s="39">
        <f t="shared" si="11"/>
        <v>12</v>
      </c>
      <c r="L63" s="39">
        <v>12</v>
      </c>
      <c r="M63" s="39">
        <v>0</v>
      </c>
      <c r="N63" s="39">
        <f t="shared" si="1"/>
        <v>85.714285714285708</v>
      </c>
      <c r="O63" s="40">
        <v>15259.9</v>
      </c>
      <c r="P63" s="40">
        <v>15259.9</v>
      </c>
      <c r="Q63" s="41">
        <f t="shared" si="2"/>
        <v>100</v>
      </c>
      <c r="R63" s="40">
        <v>15259.900000000001</v>
      </c>
      <c r="S63" s="41">
        <f t="shared" si="3"/>
        <v>100.00000000000003</v>
      </c>
      <c r="T63" s="40">
        <f t="shared" si="4"/>
        <v>0</v>
      </c>
      <c r="U63" s="41">
        <f t="shared" si="5"/>
        <v>0</v>
      </c>
      <c r="V63" s="42">
        <f t="shared" si="12"/>
        <v>2</v>
      </c>
      <c r="W63" s="43">
        <v>2</v>
      </c>
      <c r="X63" s="38">
        <v>0</v>
      </c>
      <c r="Y63" s="41">
        <f t="shared" si="6"/>
        <v>14.285714285714285</v>
      </c>
      <c r="Z63" s="44">
        <v>1664.25</v>
      </c>
      <c r="AA63" s="41">
        <f t="shared" si="14"/>
        <v>1664.25</v>
      </c>
      <c r="AB63" s="44">
        <f t="shared" si="7"/>
        <v>100</v>
      </c>
      <c r="AC63" s="44">
        <v>1664.25</v>
      </c>
      <c r="AD63" s="44">
        <f t="shared" si="13"/>
        <v>100</v>
      </c>
      <c r="AE63" s="44">
        <f t="shared" si="8"/>
        <v>0</v>
      </c>
      <c r="AF63" s="44">
        <f t="shared" si="9"/>
        <v>0</v>
      </c>
    </row>
    <row r="64" spans="1:32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39">
        <f t="shared" si="10"/>
        <v>9876.69</v>
      </c>
      <c r="H64" s="39">
        <v>15</v>
      </c>
      <c r="I64" s="39">
        <v>4</v>
      </c>
      <c r="J64" s="39">
        <v>10</v>
      </c>
      <c r="K64" s="39">
        <f t="shared" si="11"/>
        <v>15</v>
      </c>
      <c r="L64" s="39">
        <v>15</v>
      </c>
      <c r="M64" s="39">
        <v>0</v>
      </c>
      <c r="N64" s="39">
        <f t="shared" si="1"/>
        <v>100</v>
      </c>
      <c r="O64" s="40">
        <v>9876.69</v>
      </c>
      <c r="P64" s="40">
        <v>9876.69</v>
      </c>
      <c r="Q64" s="41">
        <f t="shared" si="2"/>
        <v>100</v>
      </c>
      <c r="R64" s="40">
        <v>9876.69</v>
      </c>
      <c r="S64" s="41">
        <f t="shared" si="3"/>
        <v>100</v>
      </c>
      <c r="T64" s="40">
        <f t="shared" si="4"/>
        <v>0</v>
      </c>
      <c r="U64" s="41">
        <f t="shared" si="5"/>
        <v>0</v>
      </c>
      <c r="V64" s="42">
        <f t="shared" si="12"/>
        <v>1</v>
      </c>
      <c r="W64" s="43">
        <v>1</v>
      </c>
      <c r="X64" s="38">
        <v>0</v>
      </c>
      <c r="Y64" s="41">
        <f t="shared" si="6"/>
        <v>6.666666666666667</v>
      </c>
      <c r="Z64" s="44">
        <v>990.94</v>
      </c>
      <c r="AA64" s="41">
        <f t="shared" si="14"/>
        <v>990.94</v>
      </c>
      <c r="AB64" s="44">
        <f t="shared" si="7"/>
        <v>100</v>
      </c>
      <c r="AC64" s="44">
        <v>990.93999999999994</v>
      </c>
      <c r="AD64" s="44">
        <f t="shared" si="13"/>
        <v>99.999999999999986</v>
      </c>
      <c r="AE64" s="44">
        <f t="shared" si="8"/>
        <v>0</v>
      </c>
      <c r="AF64" s="44">
        <f t="shared" si="9"/>
        <v>0</v>
      </c>
    </row>
    <row r="65" spans="1:32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39">
        <f t="shared" si="10"/>
        <v>29474.7</v>
      </c>
      <c r="H65" s="39">
        <v>30</v>
      </c>
      <c r="I65" s="39">
        <v>11</v>
      </c>
      <c r="J65" s="39">
        <v>17</v>
      </c>
      <c r="K65" s="39">
        <f t="shared" si="11"/>
        <v>23</v>
      </c>
      <c r="L65" s="39">
        <v>23</v>
      </c>
      <c r="M65" s="39">
        <v>0</v>
      </c>
      <c r="N65" s="39">
        <f t="shared" si="1"/>
        <v>76.666666666666671</v>
      </c>
      <c r="O65" s="40">
        <v>29474.7</v>
      </c>
      <c r="P65" s="40">
        <v>29474.7</v>
      </c>
      <c r="Q65" s="41">
        <f t="shared" si="2"/>
        <v>100</v>
      </c>
      <c r="R65" s="40">
        <v>25978.489999999998</v>
      </c>
      <c r="S65" s="41">
        <f t="shared" si="3"/>
        <v>88.138267734701287</v>
      </c>
      <c r="T65" s="40">
        <f t="shared" si="4"/>
        <v>3496.2100000000028</v>
      </c>
      <c r="U65" s="41">
        <f t="shared" si="5"/>
        <v>11.861732265298723</v>
      </c>
      <c r="V65" s="42">
        <f t="shared" si="12"/>
        <v>2</v>
      </c>
      <c r="W65" s="43">
        <v>2</v>
      </c>
      <c r="X65" s="38">
        <v>0</v>
      </c>
      <c r="Y65" s="41">
        <f t="shared" si="6"/>
        <v>6.666666666666667</v>
      </c>
      <c r="Z65" s="44">
        <v>9229.2000000000007</v>
      </c>
      <c r="AA65" s="41">
        <f t="shared" si="14"/>
        <v>12725.410000000003</v>
      </c>
      <c r="AB65" s="44">
        <f t="shared" si="7"/>
        <v>100</v>
      </c>
      <c r="AC65" s="44">
        <v>11671.130000000001</v>
      </c>
      <c r="AD65" s="44">
        <f t="shared" si="13"/>
        <v>91.715158882896489</v>
      </c>
      <c r="AE65" s="44">
        <f t="shared" si="8"/>
        <v>1054.2800000000025</v>
      </c>
      <c r="AF65" s="44">
        <f t="shared" si="9"/>
        <v>8.2848411171035128</v>
      </c>
    </row>
    <row r="66" spans="1:32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39">
        <f t="shared" si="10"/>
        <v>31860.29</v>
      </c>
      <c r="H66" s="39">
        <v>22</v>
      </c>
      <c r="I66" s="39">
        <v>8</v>
      </c>
      <c r="J66" s="39">
        <v>14</v>
      </c>
      <c r="K66" s="39">
        <f t="shared" si="11"/>
        <v>22</v>
      </c>
      <c r="L66" s="39">
        <v>22</v>
      </c>
      <c r="M66" s="39">
        <v>0</v>
      </c>
      <c r="N66" s="39">
        <f t="shared" si="1"/>
        <v>100</v>
      </c>
      <c r="O66" s="40">
        <v>31860.29</v>
      </c>
      <c r="P66" s="40">
        <v>31860.29</v>
      </c>
      <c r="Q66" s="41">
        <f t="shared" si="2"/>
        <v>100</v>
      </c>
      <c r="R66" s="40">
        <v>31860.29</v>
      </c>
      <c r="S66" s="41">
        <f t="shared" si="3"/>
        <v>100</v>
      </c>
      <c r="T66" s="40">
        <f t="shared" si="4"/>
        <v>0</v>
      </c>
      <c r="U66" s="41">
        <f t="shared" si="5"/>
        <v>0</v>
      </c>
      <c r="V66" s="42">
        <f t="shared" si="12"/>
        <v>1</v>
      </c>
      <c r="W66" s="43">
        <v>1</v>
      </c>
      <c r="X66" s="38">
        <v>0</v>
      </c>
      <c r="Y66" s="41">
        <f t="shared" si="6"/>
        <v>4.5454545454545459</v>
      </c>
      <c r="Z66" s="44">
        <v>3686.95</v>
      </c>
      <c r="AA66" s="41">
        <f t="shared" si="14"/>
        <v>3686.95</v>
      </c>
      <c r="AB66" s="44">
        <f t="shared" si="7"/>
        <v>100</v>
      </c>
      <c r="AC66" s="44">
        <v>3686.95</v>
      </c>
      <c r="AD66" s="44">
        <f t="shared" si="13"/>
        <v>100</v>
      </c>
      <c r="AE66" s="44">
        <f t="shared" si="8"/>
        <v>0</v>
      </c>
      <c r="AF66" s="44">
        <f t="shared" si="9"/>
        <v>0</v>
      </c>
    </row>
    <row r="67" spans="1:32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39">
        <f t="shared" si="10"/>
        <v>7417.12</v>
      </c>
      <c r="H67" s="39">
        <v>9</v>
      </c>
      <c r="I67" s="39">
        <v>2</v>
      </c>
      <c r="J67" s="39">
        <v>6</v>
      </c>
      <c r="K67" s="39">
        <f t="shared" si="11"/>
        <v>9</v>
      </c>
      <c r="L67" s="39">
        <v>9</v>
      </c>
      <c r="M67" s="39">
        <v>0</v>
      </c>
      <c r="N67" s="39">
        <f t="shared" si="1"/>
        <v>100</v>
      </c>
      <c r="O67" s="40">
        <v>7417.12</v>
      </c>
      <c r="P67" s="40">
        <v>7417.12</v>
      </c>
      <c r="Q67" s="41">
        <f t="shared" si="2"/>
        <v>100</v>
      </c>
      <c r="R67" s="40">
        <v>6062.96</v>
      </c>
      <c r="S67" s="41">
        <f t="shared" si="3"/>
        <v>81.742778868347827</v>
      </c>
      <c r="T67" s="40">
        <f t="shared" si="4"/>
        <v>1354.1599999999999</v>
      </c>
      <c r="U67" s="41">
        <f t="shared" si="5"/>
        <v>18.257221131652177</v>
      </c>
      <c r="V67" s="42">
        <f t="shared" si="12"/>
        <v>0</v>
      </c>
      <c r="W67" s="43">
        <v>0</v>
      </c>
      <c r="X67" s="38">
        <v>0</v>
      </c>
      <c r="Y67" s="41">
        <f t="shared" si="6"/>
        <v>0</v>
      </c>
      <c r="Z67" s="44">
        <v>477.4</v>
      </c>
      <c r="AA67" s="41">
        <f t="shared" si="14"/>
        <v>1831.56</v>
      </c>
      <c r="AB67" s="44">
        <f t="shared" si="7"/>
        <v>100</v>
      </c>
      <c r="AC67" s="44">
        <v>1831.56</v>
      </c>
      <c r="AD67" s="44">
        <f t="shared" si="13"/>
        <v>100</v>
      </c>
      <c r="AE67" s="44">
        <f t="shared" si="8"/>
        <v>0</v>
      </c>
      <c r="AF67" s="44">
        <f t="shared" si="9"/>
        <v>0</v>
      </c>
    </row>
    <row r="68" spans="1:32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39">
        <f t="shared" si="10"/>
        <v>24949.09</v>
      </c>
      <c r="H68" s="39">
        <v>21</v>
      </c>
      <c r="I68" s="39">
        <v>4</v>
      </c>
      <c r="J68" s="39">
        <v>15</v>
      </c>
      <c r="K68" s="39">
        <f t="shared" si="11"/>
        <v>13</v>
      </c>
      <c r="L68" s="39">
        <v>13</v>
      </c>
      <c r="M68" s="39">
        <v>0</v>
      </c>
      <c r="N68" s="39">
        <f t="shared" si="1"/>
        <v>61.904761904761905</v>
      </c>
      <c r="O68" s="40">
        <v>24949.09</v>
      </c>
      <c r="P68" s="40">
        <v>24949.09</v>
      </c>
      <c r="Q68" s="41">
        <f t="shared" si="2"/>
        <v>100</v>
      </c>
      <c r="R68" s="40">
        <v>24949.09</v>
      </c>
      <c r="S68" s="41">
        <f t="shared" si="3"/>
        <v>100</v>
      </c>
      <c r="T68" s="40">
        <f t="shared" si="4"/>
        <v>0</v>
      </c>
      <c r="U68" s="41">
        <f t="shared" si="5"/>
        <v>0</v>
      </c>
      <c r="V68" s="42">
        <f t="shared" si="12"/>
        <v>2</v>
      </c>
      <c r="W68" s="43">
        <v>2</v>
      </c>
      <c r="X68" s="38">
        <v>0</v>
      </c>
      <c r="Y68" s="41">
        <f t="shared" si="6"/>
        <v>9.5238095238095237</v>
      </c>
      <c r="Z68" s="44">
        <v>6420.2199999999993</v>
      </c>
      <c r="AA68" s="41">
        <f t="shared" si="14"/>
        <v>6420.2199999999993</v>
      </c>
      <c r="AB68" s="44">
        <f t="shared" si="7"/>
        <v>100</v>
      </c>
      <c r="AC68" s="44">
        <v>1706.9099999999999</v>
      </c>
      <c r="AD68" s="44">
        <f t="shared" si="13"/>
        <v>26.58647211466274</v>
      </c>
      <c r="AE68" s="44">
        <f t="shared" si="8"/>
        <v>4713.3099999999995</v>
      </c>
      <c r="AF68" s="44">
        <f t="shared" si="9"/>
        <v>73.41352788533726</v>
      </c>
    </row>
    <row r="69" spans="1:32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39">
        <f t="shared" si="10"/>
        <v>24297.279999999999</v>
      </c>
      <c r="H69" s="39">
        <v>26</v>
      </c>
      <c r="I69" s="39">
        <v>1</v>
      </c>
      <c r="J69" s="39">
        <v>25</v>
      </c>
      <c r="K69" s="39">
        <f t="shared" si="11"/>
        <v>24</v>
      </c>
      <c r="L69" s="39">
        <v>24</v>
      </c>
      <c r="M69" s="39">
        <v>0</v>
      </c>
      <c r="N69" s="39">
        <f t="shared" si="1"/>
        <v>92.307692307692307</v>
      </c>
      <c r="O69" s="40">
        <v>24297.279999999999</v>
      </c>
      <c r="P69" s="40">
        <v>24297.279999999999</v>
      </c>
      <c r="Q69" s="41">
        <f t="shared" si="2"/>
        <v>100</v>
      </c>
      <c r="R69" s="40">
        <v>23737.410000000003</v>
      </c>
      <c r="S69" s="41">
        <f t="shared" si="3"/>
        <v>97.695750306207131</v>
      </c>
      <c r="T69" s="40">
        <f t="shared" si="4"/>
        <v>559.86999999999534</v>
      </c>
      <c r="U69" s="41">
        <f t="shared" si="5"/>
        <v>2.3042496937928663</v>
      </c>
      <c r="V69" s="42">
        <f t="shared" si="12"/>
        <v>1</v>
      </c>
      <c r="W69" s="43">
        <v>1</v>
      </c>
      <c r="X69" s="38">
        <v>0</v>
      </c>
      <c r="Y69" s="41">
        <f t="shared" si="6"/>
        <v>3.8461538461538463</v>
      </c>
      <c r="Z69" s="44">
        <v>2121.7600000000002</v>
      </c>
      <c r="AA69" s="41">
        <f t="shared" si="14"/>
        <v>2681.6299999999956</v>
      </c>
      <c r="AB69" s="44">
        <f t="shared" si="7"/>
        <v>100</v>
      </c>
      <c r="AC69" s="44">
        <v>2681.63</v>
      </c>
      <c r="AD69" s="44">
        <f t="shared" si="13"/>
        <v>100.00000000000017</v>
      </c>
      <c r="AE69" s="44">
        <f t="shared" si="8"/>
        <v>-4.5474735088646412E-12</v>
      </c>
      <c r="AF69" s="44">
        <f t="shared" si="9"/>
        <v>-1.695787080568404E-13</v>
      </c>
    </row>
    <row r="70" spans="1:32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39">
        <f t="shared" si="10"/>
        <v>17054.46</v>
      </c>
      <c r="H70" s="39">
        <v>11</v>
      </c>
      <c r="I70" s="39">
        <v>6</v>
      </c>
      <c r="J70" s="39">
        <v>5</v>
      </c>
      <c r="K70" s="39">
        <f t="shared" si="11"/>
        <v>7</v>
      </c>
      <c r="L70" s="39">
        <v>7</v>
      </c>
      <c r="M70" s="39">
        <v>0</v>
      </c>
      <c r="N70" s="39">
        <f t="shared" si="1"/>
        <v>63.636363636363633</v>
      </c>
      <c r="O70" s="40">
        <v>17054.46</v>
      </c>
      <c r="P70" s="40">
        <v>17054.46</v>
      </c>
      <c r="Q70" s="41">
        <f t="shared" si="2"/>
        <v>100</v>
      </c>
      <c r="R70" s="40">
        <v>10610.75</v>
      </c>
      <c r="S70" s="41">
        <f t="shared" si="3"/>
        <v>62.216862920315272</v>
      </c>
      <c r="T70" s="40">
        <f t="shared" si="4"/>
        <v>6443.7099999999991</v>
      </c>
      <c r="U70" s="41">
        <f t="shared" si="5"/>
        <v>37.783137079684728</v>
      </c>
      <c r="V70" s="42">
        <f t="shared" si="12"/>
        <v>4</v>
      </c>
      <c r="W70" s="43">
        <v>4</v>
      </c>
      <c r="X70" s="38">
        <v>0</v>
      </c>
      <c r="Y70" s="41">
        <f t="shared" si="6"/>
        <v>36.363636363636367</v>
      </c>
      <c r="Z70" s="44">
        <v>0</v>
      </c>
      <c r="AA70" s="41">
        <f t="shared" si="14"/>
        <v>6443.7099999999991</v>
      </c>
      <c r="AB70" s="44">
        <f t="shared" si="7"/>
        <v>100</v>
      </c>
      <c r="AC70" s="44">
        <v>6443.71</v>
      </c>
      <c r="AD70" s="44">
        <f t="shared" si="13"/>
        <v>100.00000000000003</v>
      </c>
      <c r="AE70" s="44">
        <f t="shared" si="8"/>
        <v>0</v>
      </c>
      <c r="AF70" s="44">
        <f t="shared" si="9"/>
        <v>0</v>
      </c>
    </row>
    <row r="71" spans="1:32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39">
        <f t="shared" si="10"/>
        <v>10032.36</v>
      </c>
      <c r="H71" s="39">
        <v>17</v>
      </c>
      <c r="I71" s="39">
        <v>5</v>
      </c>
      <c r="J71" s="39">
        <v>11</v>
      </c>
      <c r="K71" s="39">
        <f t="shared" si="11"/>
        <v>16</v>
      </c>
      <c r="L71" s="39">
        <v>16</v>
      </c>
      <c r="M71" s="39">
        <v>0</v>
      </c>
      <c r="N71" s="39">
        <f t="shared" ref="N71:N99" si="15">IF(H71=0,0,K71/H71)*100</f>
        <v>94.117647058823522</v>
      </c>
      <c r="O71" s="40">
        <v>10032.36</v>
      </c>
      <c r="P71" s="40">
        <v>10032.36</v>
      </c>
      <c r="Q71" s="41">
        <f t="shared" ref="Q71:Q99" si="16">IF(O71=0,0,P71/O71)*100</f>
        <v>100</v>
      </c>
      <c r="R71" s="40">
        <v>9666.9600000000009</v>
      </c>
      <c r="S71" s="41">
        <f t="shared" ref="S71:S99" si="17">IF(P71=0,0,R71/P71)*100</f>
        <v>96.35778620384437</v>
      </c>
      <c r="T71" s="40">
        <f t="shared" ref="T71:T98" si="18">P71-R71</f>
        <v>365.39999999999964</v>
      </c>
      <c r="U71" s="41">
        <f t="shared" ref="U71:U99" si="19">IF(P71=0,0,T71/P71)*100</f>
        <v>3.6422137961556365</v>
      </c>
      <c r="V71" s="42">
        <f t="shared" si="12"/>
        <v>0</v>
      </c>
      <c r="W71" s="43">
        <v>0</v>
      </c>
      <c r="X71" s="38">
        <v>0</v>
      </c>
      <c r="Y71" s="41">
        <f t="shared" ref="Y71:Y99" si="20">IF(H71=0,0,V71/H71)*100</f>
        <v>0</v>
      </c>
      <c r="Z71" s="44">
        <v>2153.19</v>
      </c>
      <c r="AA71" s="41">
        <f t="shared" si="14"/>
        <v>2518.5899999999997</v>
      </c>
      <c r="AB71" s="44">
        <f t="shared" ref="AB71:AB86" si="21">IF(((Z71+T71))=0,0,AA71/(Z71+T71)*100)</f>
        <v>100</v>
      </c>
      <c r="AC71" s="44">
        <v>968.31</v>
      </c>
      <c r="AD71" s="44">
        <f t="shared" si="13"/>
        <v>38.446511738710946</v>
      </c>
      <c r="AE71" s="44">
        <f t="shared" ref="AE71:AE98" si="22">AA71-AC71</f>
        <v>1550.2799999999997</v>
      </c>
      <c r="AF71" s="44">
        <f t="shared" ref="AF71:AF99" si="23">IF(AA71=0,0,AE71/AA71)*100</f>
        <v>61.553488261289047</v>
      </c>
    </row>
    <row r="72" spans="1:32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39">
        <f t="shared" ref="G72:G98" si="24">O72</f>
        <v>9317.619999999999</v>
      </c>
      <c r="H72" s="39">
        <v>8</v>
      </c>
      <c r="I72" s="39">
        <v>1</v>
      </c>
      <c r="J72" s="39">
        <v>6</v>
      </c>
      <c r="K72" s="39">
        <f t="shared" ref="K72:K98" si="25">L72+M72</f>
        <v>6</v>
      </c>
      <c r="L72" s="39">
        <v>6</v>
      </c>
      <c r="M72" s="39">
        <v>0</v>
      </c>
      <c r="N72" s="39">
        <f t="shared" si="15"/>
        <v>75</v>
      </c>
      <c r="O72" s="40">
        <v>9317.619999999999</v>
      </c>
      <c r="P72" s="40">
        <v>9317.619999999999</v>
      </c>
      <c r="Q72" s="41">
        <f t="shared" si="16"/>
        <v>100</v>
      </c>
      <c r="R72" s="40">
        <v>6852.7199999999993</v>
      </c>
      <c r="S72" s="41">
        <f t="shared" si="17"/>
        <v>73.545819640637845</v>
      </c>
      <c r="T72" s="40">
        <f t="shared" si="18"/>
        <v>2464.8999999999996</v>
      </c>
      <c r="U72" s="41">
        <f t="shared" si="19"/>
        <v>26.454180359362155</v>
      </c>
      <c r="V72" s="42">
        <f t="shared" ref="V72:V98" si="26">W72+X72</f>
        <v>1</v>
      </c>
      <c r="W72" s="43">
        <v>1</v>
      </c>
      <c r="X72" s="38">
        <v>0</v>
      </c>
      <c r="Y72" s="41">
        <f t="shared" si="20"/>
        <v>12.5</v>
      </c>
      <c r="Z72" s="44">
        <v>0</v>
      </c>
      <c r="AA72" s="41">
        <f t="shared" si="14"/>
        <v>2464.8999999999996</v>
      </c>
      <c r="AB72" s="44">
        <f t="shared" si="21"/>
        <v>100</v>
      </c>
      <c r="AC72" s="44">
        <v>2464.9</v>
      </c>
      <c r="AD72" s="44">
        <f t="shared" ref="AD72:AD98" si="27">IF(AA72=0,0,AC72/AA72*100)</f>
        <v>100.00000000000003</v>
      </c>
      <c r="AE72" s="44">
        <f t="shared" si="22"/>
        <v>0</v>
      </c>
      <c r="AF72" s="44">
        <f t="shared" si="23"/>
        <v>0</v>
      </c>
    </row>
    <row r="73" spans="1:32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39">
        <f t="shared" si="24"/>
        <v>8861.92</v>
      </c>
      <c r="H73" s="39">
        <v>14</v>
      </c>
      <c r="I73" s="39">
        <v>3</v>
      </c>
      <c r="J73" s="39">
        <v>8</v>
      </c>
      <c r="K73" s="39">
        <f t="shared" si="25"/>
        <v>11</v>
      </c>
      <c r="L73" s="39">
        <v>11</v>
      </c>
      <c r="M73" s="39">
        <v>0</v>
      </c>
      <c r="N73" s="39">
        <f t="shared" si="15"/>
        <v>78.571428571428569</v>
      </c>
      <c r="O73" s="40">
        <v>8861.92</v>
      </c>
      <c r="P73" s="40">
        <v>8861.92</v>
      </c>
      <c r="Q73" s="41">
        <f t="shared" si="16"/>
        <v>100</v>
      </c>
      <c r="R73" s="40">
        <v>8861.92</v>
      </c>
      <c r="S73" s="41">
        <f t="shared" si="17"/>
        <v>100</v>
      </c>
      <c r="T73" s="40">
        <f t="shared" si="18"/>
        <v>0</v>
      </c>
      <c r="U73" s="41">
        <f t="shared" si="19"/>
        <v>0</v>
      </c>
      <c r="V73" s="42">
        <f t="shared" si="26"/>
        <v>1</v>
      </c>
      <c r="W73" s="43">
        <v>1</v>
      </c>
      <c r="X73" s="38">
        <v>0</v>
      </c>
      <c r="Y73" s="41">
        <f t="shared" si="20"/>
        <v>7.1428571428571423</v>
      </c>
      <c r="Z73" s="44">
        <v>5087.67</v>
      </c>
      <c r="AA73" s="41">
        <f t="shared" si="14"/>
        <v>5087.67</v>
      </c>
      <c r="AB73" s="44">
        <f t="shared" si="21"/>
        <v>100</v>
      </c>
      <c r="AC73" s="44">
        <v>5087.67</v>
      </c>
      <c r="AD73" s="44">
        <f t="shared" si="27"/>
        <v>100</v>
      </c>
      <c r="AE73" s="44">
        <f t="shared" si="22"/>
        <v>0</v>
      </c>
      <c r="AF73" s="44">
        <f t="shared" si="23"/>
        <v>0</v>
      </c>
    </row>
    <row r="74" spans="1:32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39">
        <f t="shared" si="24"/>
        <v>29258.73</v>
      </c>
      <c r="H74" s="39">
        <v>20</v>
      </c>
      <c r="I74" s="39">
        <v>6</v>
      </c>
      <c r="J74" s="39">
        <v>12</v>
      </c>
      <c r="K74" s="39">
        <f t="shared" si="25"/>
        <v>13</v>
      </c>
      <c r="L74" s="39">
        <v>13</v>
      </c>
      <c r="M74" s="39">
        <v>0</v>
      </c>
      <c r="N74" s="39">
        <f t="shared" si="15"/>
        <v>65</v>
      </c>
      <c r="O74" s="40">
        <v>29258.73</v>
      </c>
      <c r="P74" s="40">
        <v>29258.73</v>
      </c>
      <c r="Q74" s="41">
        <f t="shared" si="16"/>
        <v>100</v>
      </c>
      <c r="R74" s="40">
        <v>28120.5</v>
      </c>
      <c r="S74" s="41">
        <f t="shared" si="17"/>
        <v>96.109776466716085</v>
      </c>
      <c r="T74" s="40">
        <f t="shared" si="18"/>
        <v>1138.2299999999996</v>
      </c>
      <c r="U74" s="41">
        <f t="shared" si="19"/>
        <v>3.890223533283911</v>
      </c>
      <c r="V74" s="42">
        <f t="shared" si="26"/>
        <v>6</v>
      </c>
      <c r="W74" s="43">
        <v>6</v>
      </c>
      <c r="X74" s="38">
        <v>0</v>
      </c>
      <c r="Y74" s="41">
        <f t="shared" si="20"/>
        <v>30</v>
      </c>
      <c r="Z74" s="44">
        <v>15344.970000000001</v>
      </c>
      <c r="AA74" s="41">
        <f t="shared" ref="AA74:AA98" si="28">SUM(T74+Z74)</f>
        <v>16483.2</v>
      </c>
      <c r="AB74" s="44">
        <f t="shared" si="21"/>
        <v>100</v>
      </c>
      <c r="AC74" s="44">
        <v>10694.23</v>
      </c>
      <c r="AD74" s="44">
        <f t="shared" si="27"/>
        <v>64.879574354494267</v>
      </c>
      <c r="AE74" s="44">
        <f t="shared" si="22"/>
        <v>5788.9700000000012</v>
      </c>
      <c r="AF74" s="44">
        <f t="shared" si="23"/>
        <v>35.120425645505733</v>
      </c>
    </row>
    <row r="75" spans="1:32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39">
        <f t="shared" si="24"/>
        <v>12980.09</v>
      </c>
      <c r="H75" s="39">
        <v>12</v>
      </c>
      <c r="I75" s="39">
        <v>3</v>
      </c>
      <c r="J75" s="39">
        <v>9</v>
      </c>
      <c r="K75" s="39">
        <f t="shared" si="25"/>
        <v>8</v>
      </c>
      <c r="L75" s="39">
        <v>8</v>
      </c>
      <c r="M75" s="39">
        <v>0</v>
      </c>
      <c r="N75" s="39">
        <f t="shared" si="15"/>
        <v>66.666666666666657</v>
      </c>
      <c r="O75" s="40">
        <v>12980.09</v>
      </c>
      <c r="P75" s="40">
        <v>12980.09</v>
      </c>
      <c r="Q75" s="41">
        <f t="shared" si="16"/>
        <v>100</v>
      </c>
      <c r="R75" s="40">
        <v>12980.09</v>
      </c>
      <c r="S75" s="41">
        <f t="shared" si="17"/>
        <v>100</v>
      </c>
      <c r="T75" s="40">
        <f t="shared" si="18"/>
        <v>0</v>
      </c>
      <c r="U75" s="41">
        <f t="shared" si="19"/>
        <v>0</v>
      </c>
      <c r="V75" s="42">
        <f t="shared" si="26"/>
        <v>0</v>
      </c>
      <c r="W75" s="43">
        <v>0</v>
      </c>
      <c r="X75" s="38">
        <v>0</v>
      </c>
      <c r="Y75" s="41">
        <f t="shared" si="20"/>
        <v>0</v>
      </c>
      <c r="Z75" s="44">
        <v>0</v>
      </c>
      <c r="AA75" s="41">
        <f t="shared" si="28"/>
        <v>0</v>
      </c>
      <c r="AB75" s="44">
        <f t="shared" si="21"/>
        <v>0</v>
      </c>
      <c r="AC75" s="44">
        <v>0</v>
      </c>
      <c r="AD75" s="44">
        <f t="shared" si="27"/>
        <v>0</v>
      </c>
      <c r="AE75" s="44">
        <f t="shared" si="22"/>
        <v>0</v>
      </c>
      <c r="AF75" s="44">
        <f t="shared" si="23"/>
        <v>0</v>
      </c>
    </row>
    <row r="76" spans="1:32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39">
        <f t="shared" si="24"/>
        <v>2227.91</v>
      </c>
      <c r="H76" s="39">
        <v>1</v>
      </c>
      <c r="I76" s="39">
        <v>0</v>
      </c>
      <c r="J76" s="39">
        <v>1</v>
      </c>
      <c r="K76" s="39">
        <f t="shared" si="25"/>
        <v>1</v>
      </c>
      <c r="L76" s="39">
        <v>1</v>
      </c>
      <c r="M76" s="39">
        <v>0</v>
      </c>
      <c r="N76" s="39">
        <f t="shared" si="15"/>
        <v>100</v>
      </c>
      <c r="O76" s="40">
        <v>2227.91</v>
      </c>
      <c r="P76" s="40">
        <v>2227.91</v>
      </c>
      <c r="Q76" s="41">
        <f t="shared" si="16"/>
        <v>100</v>
      </c>
      <c r="R76" s="40">
        <v>2227.91</v>
      </c>
      <c r="S76" s="41">
        <f t="shared" si="17"/>
        <v>100</v>
      </c>
      <c r="T76" s="40">
        <f t="shared" si="18"/>
        <v>0</v>
      </c>
      <c r="U76" s="41">
        <f t="shared" si="19"/>
        <v>0</v>
      </c>
      <c r="V76" s="42">
        <f t="shared" si="26"/>
        <v>0</v>
      </c>
      <c r="W76" s="43">
        <v>0</v>
      </c>
      <c r="X76" s="38">
        <v>0</v>
      </c>
      <c r="Y76" s="41">
        <f t="shared" si="20"/>
        <v>0</v>
      </c>
      <c r="Z76" s="44">
        <v>0</v>
      </c>
      <c r="AA76" s="41">
        <f t="shared" si="28"/>
        <v>0</v>
      </c>
      <c r="AB76" s="44">
        <f t="shared" si="21"/>
        <v>0</v>
      </c>
      <c r="AC76" s="44">
        <v>0</v>
      </c>
      <c r="AD76" s="44">
        <f t="shared" si="27"/>
        <v>0</v>
      </c>
      <c r="AE76" s="44">
        <f t="shared" si="22"/>
        <v>0</v>
      </c>
      <c r="AF76" s="44">
        <f t="shared" si="23"/>
        <v>0</v>
      </c>
    </row>
    <row r="77" spans="1:32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39">
        <f t="shared" si="24"/>
        <v>91.35</v>
      </c>
      <c r="H77" s="39">
        <v>1</v>
      </c>
      <c r="I77" s="39">
        <v>1</v>
      </c>
      <c r="J77" s="39">
        <v>0</v>
      </c>
      <c r="K77" s="39">
        <f t="shared" si="25"/>
        <v>0</v>
      </c>
      <c r="L77" s="39">
        <v>0</v>
      </c>
      <c r="M77" s="39">
        <v>0</v>
      </c>
      <c r="N77" s="39">
        <f t="shared" si="15"/>
        <v>0</v>
      </c>
      <c r="O77" s="40">
        <v>91.35</v>
      </c>
      <c r="P77" s="40">
        <v>91.35</v>
      </c>
      <c r="Q77" s="41">
        <f t="shared" si="16"/>
        <v>100</v>
      </c>
      <c r="R77" s="40">
        <v>0</v>
      </c>
      <c r="S77" s="41">
        <f t="shared" si="17"/>
        <v>0</v>
      </c>
      <c r="T77" s="40">
        <f t="shared" si="18"/>
        <v>91.35</v>
      </c>
      <c r="U77" s="41">
        <f t="shared" si="19"/>
        <v>100</v>
      </c>
      <c r="V77" s="42">
        <f t="shared" si="26"/>
        <v>1</v>
      </c>
      <c r="W77" s="43">
        <v>1</v>
      </c>
      <c r="X77" s="38">
        <v>0</v>
      </c>
      <c r="Y77" s="41">
        <f t="shared" si="20"/>
        <v>100</v>
      </c>
      <c r="Z77" s="44">
        <v>0</v>
      </c>
      <c r="AA77" s="41">
        <f t="shared" si="28"/>
        <v>91.35</v>
      </c>
      <c r="AB77" s="44">
        <f t="shared" si="21"/>
        <v>100</v>
      </c>
      <c r="AC77" s="44">
        <v>91.35</v>
      </c>
      <c r="AD77" s="44">
        <f t="shared" si="27"/>
        <v>100</v>
      </c>
      <c r="AE77" s="44">
        <f t="shared" si="22"/>
        <v>0</v>
      </c>
      <c r="AF77" s="44">
        <f t="shared" si="23"/>
        <v>0</v>
      </c>
    </row>
    <row r="78" spans="1:32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39">
        <f t="shared" si="24"/>
        <v>0</v>
      </c>
      <c r="H78" s="39">
        <v>3</v>
      </c>
      <c r="I78" s="39">
        <v>1</v>
      </c>
      <c r="J78" s="39">
        <v>2</v>
      </c>
      <c r="K78" s="39">
        <f t="shared" si="25"/>
        <v>0</v>
      </c>
      <c r="L78" s="39">
        <v>0</v>
      </c>
      <c r="M78" s="39">
        <v>0</v>
      </c>
      <c r="N78" s="39">
        <f t="shared" si="15"/>
        <v>0</v>
      </c>
      <c r="O78" s="40">
        <v>0</v>
      </c>
      <c r="P78" s="40">
        <v>0</v>
      </c>
      <c r="Q78" s="41">
        <f t="shared" si="16"/>
        <v>0</v>
      </c>
      <c r="R78" s="40">
        <v>0</v>
      </c>
      <c r="S78" s="41">
        <f t="shared" si="17"/>
        <v>0</v>
      </c>
      <c r="T78" s="40">
        <f t="shared" si="18"/>
        <v>0</v>
      </c>
      <c r="U78" s="41">
        <f t="shared" si="19"/>
        <v>0</v>
      </c>
      <c r="V78" s="42">
        <f t="shared" si="26"/>
        <v>2</v>
      </c>
      <c r="W78" s="43">
        <v>2</v>
      </c>
      <c r="X78" s="38">
        <v>0</v>
      </c>
      <c r="Y78" s="41">
        <f t="shared" si="20"/>
        <v>66.666666666666657</v>
      </c>
      <c r="Z78" s="44">
        <v>306.02</v>
      </c>
      <c r="AA78" s="41">
        <f t="shared" si="28"/>
        <v>306.02</v>
      </c>
      <c r="AB78" s="44">
        <f t="shared" si="21"/>
        <v>100</v>
      </c>
      <c r="AC78" s="44">
        <v>306.02</v>
      </c>
      <c r="AD78" s="44">
        <f t="shared" si="27"/>
        <v>100</v>
      </c>
      <c r="AE78" s="44">
        <f t="shared" si="22"/>
        <v>0</v>
      </c>
      <c r="AF78" s="44">
        <f t="shared" si="23"/>
        <v>0</v>
      </c>
    </row>
    <row r="79" spans="1:32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39">
        <f t="shared" si="24"/>
        <v>11847.22</v>
      </c>
      <c r="H79" s="39">
        <v>10</v>
      </c>
      <c r="I79" s="39">
        <v>2</v>
      </c>
      <c r="J79" s="39">
        <v>7</v>
      </c>
      <c r="K79" s="39">
        <f t="shared" si="25"/>
        <v>8</v>
      </c>
      <c r="L79" s="39">
        <v>8</v>
      </c>
      <c r="M79" s="39">
        <v>0</v>
      </c>
      <c r="N79" s="39">
        <f t="shared" si="15"/>
        <v>80</v>
      </c>
      <c r="O79" s="40">
        <v>11847.22</v>
      </c>
      <c r="P79" s="40">
        <v>11847.22</v>
      </c>
      <c r="Q79" s="41">
        <f t="shared" si="16"/>
        <v>100</v>
      </c>
      <c r="R79" s="40">
        <v>11847.220000000001</v>
      </c>
      <c r="S79" s="41">
        <f t="shared" si="17"/>
        <v>100.00000000000003</v>
      </c>
      <c r="T79" s="40">
        <f t="shared" si="18"/>
        <v>0</v>
      </c>
      <c r="U79" s="41">
        <f t="shared" si="19"/>
        <v>0</v>
      </c>
      <c r="V79" s="42">
        <f t="shared" si="26"/>
        <v>1</v>
      </c>
      <c r="W79" s="43">
        <v>1</v>
      </c>
      <c r="X79" s="38">
        <v>0</v>
      </c>
      <c r="Y79" s="41">
        <f t="shared" si="20"/>
        <v>10</v>
      </c>
      <c r="Z79" s="44">
        <v>1033.78</v>
      </c>
      <c r="AA79" s="41">
        <f t="shared" si="28"/>
        <v>1033.78</v>
      </c>
      <c r="AB79" s="44">
        <f t="shared" si="21"/>
        <v>100</v>
      </c>
      <c r="AC79" s="44">
        <v>1033.78</v>
      </c>
      <c r="AD79" s="44">
        <f t="shared" si="27"/>
        <v>100</v>
      </c>
      <c r="AE79" s="44">
        <f t="shared" si="22"/>
        <v>0</v>
      </c>
      <c r="AF79" s="44">
        <f t="shared" si="23"/>
        <v>0</v>
      </c>
    </row>
    <row r="80" spans="1:32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39">
        <f t="shared" si="24"/>
        <v>5134.43</v>
      </c>
      <c r="H80" s="39">
        <v>6</v>
      </c>
      <c r="I80" s="39">
        <v>1</v>
      </c>
      <c r="J80" s="39">
        <v>5</v>
      </c>
      <c r="K80" s="39">
        <f t="shared" si="25"/>
        <v>5</v>
      </c>
      <c r="L80" s="39">
        <v>5</v>
      </c>
      <c r="M80" s="39">
        <v>0</v>
      </c>
      <c r="N80" s="39">
        <f t="shared" si="15"/>
        <v>83.333333333333343</v>
      </c>
      <c r="O80" s="40">
        <v>5134.43</v>
      </c>
      <c r="P80" s="40">
        <v>5134.43</v>
      </c>
      <c r="Q80" s="41">
        <f t="shared" si="16"/>
        <v>100</v>
      </c>
      <c r="R80" s="40">
        <v>3195.79</v>
      </c>
      <c r="S80" s="41">
        <f t="shared" si="17"/>
        <v>62.242352120878067</v>
      </c>
      <c r="T80" s="40">
        <f t="shared" si="18"/>
        <v>1938.6400000000003</v>
      </c>
      <c r="U80" s="41">
        <f t="shared" si="19"/>
        <v>37.757647879121933</v>
      </c>
      <c r="V80" s="42">
        <f t="shared" si="26"/>
        <v>0</v>
      </c>
      <c r="W80" s="43">
        <v>0</v>
      </c>
      <c r="X80" s="38">
        <v>0</v>
      </c>
      <c r="Y80" s="41">
        <f t="shared" si="20"/>
        <v>0</v>
      </c>
      <c r="Z80" s="44">
        <v>0</v>
      </c>
      <c r="AA80" s="41">
        <f t="shared" si="28"/>
        <v>1938.6400000000003</v>
      </c>
      <c r="AB80" s="44">
        <f t="shared" si="21"/>
        <v>100</v>
      </c>
      <c r="AC80" s="44">
        <v>1938.64</v>
      </c>
      <c r="AD80" s="44">
        <f t="shared" si="27"/>
        <v>99.999999999999986</v>
      </c>
      <c r="AE80" s="44">
        <f t="shared" si="22"/>
        <v>0</v>
      </c>
      <c r="AF80" s="44">
        <f t="shared" si="23"/>
        <v>0</v>
      </c>
    </row>
    <row r="81" spans="1:32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39">
        <f t="shared" si="24"/>
        <v>0</v>
      </c>
      <c r="H81" s="39">
        <v>1</v>
      </c>
      <c r="I81" s="39">
        <v>0</v>
      </c>
      <c r="J81" s="39">
        <v>1</v>
      </c>
      <c r="K81" s="39">
        <f t="shared" si="25"/>
        <v>0</v>
      </c>
      <c r="L81" s="39">
        <v>0</v>
      </c>
      <c r="M81" s="39">
        <v>0</v>
      </c>
      <c r="N81" s="39">
        <f t="shared" si="15"/>
        <v>0</v>
      </c>
      <c r="O81" s="40">
        <v>0</v>
      </c>
      <c r="P81" s="40">
        <v>0</v>
      </c>
      <c r="Q81" s="41">
        <f t="shared" si="16"/>
        <v>0</v>
      </c>
      <c r="R81" s="40">
        <v>0</v>
      </c>
      <c r="S81" s="41">
        <f t="shared" si="17"/>
        <v>0</v>
      </c>
      <c r="T81" s="40">
        <f t="shared" si="18"/>
        <v>0</v>
      </c>
      <c r="U81" s="41">
        <f t="shared" si="19"/>
        <v>0</v>
      </c>
      <c r="V81" s="42">
        <f t="shared" si="26"/>
        <v>0</v>
      </c>
      <c r="W81" s="43">
        <v>0</v>
      </c>
      <c r="X81" s="38">
        <v>0</v>
      </c>
      <c r="Y81" s="41">
        <f t="shared" si="20"/>
        <v>0</v>
      </c>
      <c r="Z81" s="44">
        <v>0</v>
      </c>
      <c r="AA81" s="41">
        <f t="shared" si="28"/>
        <v>0</v>
      </c>
      <c r="AB81" s="44">
        <f t="shared" si="21"/>
        <v>0</v>
      </c>
      <c r="AC81" s="44">
        <v>0</v>
      </c>
      <c r="AD81" s="44">
        <f t="shared" si="27"/>
        <v>0</v>
      </c>
      <c r="AE81" s="44">
        <f t="shared" si="22"/>
        <v>0</v>
      </c>
      <c r="AF81" s="44">
        <f t="shared" si="23"/>
        <v>0</v>
      </c>
    </row>
    <row r="82" spans="1:32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39">
        <f t="shared" si="24"/>
        <v>12091.150000000001</v>
      </c>
      <c r="H82" s="39">
        <v>11</v>
      </c>
      <c r="I82" s="39">
        <v>3</v>
      </c>
      <c r="J82" s="39">
        <v>8</v>
      </c>
      <c r="K82" s="39">
        <f t="shared" si="25"/>
        <v>9</v>
      </c>
      <c r="L82" s="39">
        <v>9</v>
      </c>
      <c r="M82" s="39">
        <v>0</v>
      </c>
      <c r="N82" s="39">
        <f t="shared" si="15"/>
        <v>81.818181818181827</v>
      </c>
      <c r="O82" s="40">
        <v>12091.150000000001</v>
      </c>
      <c r="P82" s="40">
        <v>12091.150000000001</v>
      </c>
      <c r="Q82" s="41">
        <f t="shared" si="16"/>
        <v>100</v>
      </c>
      <c r="R82" s="40">
        <v>8327.77</v>
      </c>
      <c r="S82" s="41">
        <f t="shared" si="17"/>
        <v>68.874920913229914</v>
      </c>
      <c r="T82" s="40">
        <f t="shared" si="18"/>
        <v>3763.380000000001</v>
      </c>
      <c r="U82" s="41">
        <f t="shared" si="19"/>
        <v>31.125079086770079</v>
      </c>
      <c r="V82" s="42">
        <f t="shared" si="26"/>
        <v>2</v>
      </c>
      <c r="W82" s="43">
        <v>2</v>
      </c>
      <c r="X82" s="38">
        <v>0</v>
      </c>
      <c r="Y82" s="41">
        <f t="shared" si="20"/>
        <v>18.181818181818183</v>
      </c>
      <c r="Z82" s="44">
        <v>0</v>
      </c>
      <c r="AA82" s="41">
        <f t="shared" si="28"/>
        <v>3763.380000000001</v>
      </c>
      <c r="AB82" s="44">
        <f t="shared" si="21"/>
        <v>100</v>
      </c>
      <c r="AC82" s="44">
        <v>3763.38</v>
      </c>
      <c r="AD82" s="44">
        <f t="shared" si="27"/>
        <v>99.999999999999972</v>
      </c>
      <c r="AE82" s="44">
        <f t="shared" si="22"/>
        <v>0</v>
      </c>
      <c r="AF82" s="44">
        <f t="shared" si="23"/>
        <v>0</v>
      </c>
    </row>
    <row r="83" spans="1:32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39">
        <f t="shared" si="24"/>
        <v>10392.470000000001</v>
      </c>
      <c r="H83" s="39">
        <v>15</v>
      </c>
      <c r="I83" s="39">
        <v>5</v>
      </c>
      <c r="J83" s="39">
        <v>9</v>
      </c>
      <c r="K83" s="39">
        <f t="shared" si="25"/>
        <v>10</v>
      </c>
      <c r="L83" s="39">
        <v>10</v>
      </c>
      <c r="M83" s="39">
        <v>0</v>
      </c>
      <c r="N83" s="39">
        <f t="shared" si="15"/>
        <v>66.666666666666657</v>
      </c>
      <c r="O83" s="40">
        <v>10392.470000000001</v>
      </c>
      <c r="P83" s="40">
        <v>10392.470000000001</v>
      </c>
      <c r="Q83" s="41">
        <f t="shared" si="16"/>
        <v>100</v>
      </c>
      <c r="R83" s="40">
        <v>9859.59</v>
      </c>
      <c r="S83" s="41">
        <f t="shared" si="17"/>
        <v>94.872441296438666</v>
      </c>
      <c r="T83" s="40">
        <f t="shared" si="18"/>
        <v>532.88000000000102</v>
      </c>
      <c r="U83" s="41">
        <f t="shared" si="19"/>
        <v>5.1275587035613377</v>
      </c>
      <c r="V83" s="42">
        <f t="shared" si="26"/>
        <v>1</v>
      </c>
      <c r="W83" s="43">
        <v>1</v>
      </c>
      <c r="X83" s="38">
        <v>0</v>
      </c>
      <c r="Y83" s="41">
        <f t="shared" si="20"/>
        <v>6.666666666666667</v>
      </c>
      <c r="Z83" s="44">
        <v>200.97</v>
      </c>
      <c r="AA83" s="41">
        <f t="shared" si="28"/>
        <v>733.85000000000105</v>
      </c>
      <c r="AB83" s="44">
        <f t="shared" si="21"/>
        <v>100</v>
      </c>
      <c r="AC83" s="44">
        <v>441.53</v>
      </c>
      <c r="AD83" s="44">
        <f t="shared" si="27"/>
        <v>60.166246508141896</v>
      </c>
      <c r="AE83" s="44">
        <f t="shared" si="22"/>
        <v>292.32000000000107</v>
      </c>
      <c r="AF83" s="44">
        <f t="shared" si="23"/>
        <v>39.833753491858097</v>
      </c>
    </row>
    <row r="84" spans="1:32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39">
        <f t="shared" si="24"/>
        <v>28780.43</v>
      </c>
      <c r="H84" s="39">
        <v>25</v>
      </c>
      <c r="I84" s="39">
        <v>7</v>
      </c>
      <c r="J84" s="39">
        <v>16</v>
      </c>
      <c r="K84" s="39">
        <f t="shared" si="25"/>
        <v>22</v>
      </c>
      <c r="L84" s="39">
        <v>22</v>
      </c>
      <c r="M84" s="39">
        <v>0</v>
      </c>
      <c r="N84" s="39">
        <f t="shared" si="15"/>
        <v>88</v>
      </c>
      <c r="O84" s="40">
        <v>28780.43</v>
      </c>
      <c r="P84" s="40">
        <v>28780.43</v>
      </c>
      <c r="Q84" s="41">
        <f t="shared" si="16"/>
        <v>100</v>
      </c>
      <c r="R84" s="40">
        <v>18782.61</v>
      </c>
      <c r="S84" s="41">
        <f t="shared" si="17"/>
        <v>65.261742093498952</v>
      </c>
      <c r="T84" s="40">
        <f t="shared" si="18"/>
        <v>9997.82</v>
      </c>
      <c r="U84" s="41">
        <f t="shared" si="19"/>
        <v>34.738257906501048</v>
      </c>
      <c r="V84" s="42">
        <f t="shared" si="26"/>
        <v>2</v>
      </c>
      <c r="W84" s="43">
        <v>2</v>
      </c>
      <c r="X84" s="38">
        <v>0</v>
      </c>
      <c r="Y84" s="41">
        <f t="shared" si="20"/>
        <v>8</v>
      </c>
      <c r="Z84" s="44">
        <v>5233.2199999999993</v>
      </c>
      <c r="AA84" s="41">
        <f t="shared" si="28"/>
        <v>15231.039999999999</v>
      </c>
      <c r="AB84" s="44">
        <f t="shared" si="21"/>
        <v>100</v>
      </c>
      <c r="AC84" s="44">
        <v>15231.039999999999</v>
      </c>
      <c r="AD84" s="44">
        <f t="shared" si="27"/>
        <v>100</v>
      </c>
      <c r="AE84" s="44">
        <f t="shared" si="22"/>
        <v>0</v>
      </c>
      <c r="AF84" s="44">
        <f t="shared" si="23"/>
        <v>0</v>
      </c>
    </row>
    <row r="85" spans="1:32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39">
        <f t="shared" si="24"/>
        <v>18975.900000000001</v>
      </c>
      <c r="H85" s="39">
        <v>14</v>
      </c>
      <c r="I85" s="39">
        <v>6</v>
      </c>
      <c r="J85" s="39">
        <v>8</v>
      </c>
      <c r="K85" s="39">
        <f t="shared" si="25"/>
        <v>11</v>
      </c>
      <c r="L85" s="39">
        <v>11</v>
      </c>
      <c r="M85" s="39">
        <v>0</v>
      </c>
      <c r="N85" s="39">
        <f t="shared" si="15"/>
        <v>78.571428571428569</v>
      </c>
      <c r="O85" s="40">
        <v>18975.900000000001</v>
      </c>
      <c r="P85" s="40">
        <v>18975.900000000001</v>
      </c>
      <c r="Q85" s="41">
        <f t="shared" si="16"/>
        <v>100</v>
      </c>
      <c r="R85" s="40">
        <v>18975.900000000001</v>
      </c>
      <c r="S85" s="41">
        <f t="shared" si="17"/>
        <v>100</v>
      </c>
      <c r="T85" s="40">
        <f t="shared" si="18"/>
        <v>0</v>
      </c>
      <c r="U85" s="41">
        <f t="shared" si="19"/>
        <v>0</v>
      </c>
      <c r="V85" s="42">
        <f t="shared" si="26"/>
        <v>1</v>
      </c>
      <c r="W85" s="43">
        <v>1</v>
      </c>
      <c r="X85" s="38">
        <v>0</v>
      </c>
      <c r="Y85" s="41">
        <f t="shared" si="20"/>
        <v>7.1428571428571423</v>
      </c>
      <c r="Z85" s="44">
        <v>5167.1799999999994</v>
      </c>
      <c r="AA85" s="41">
        <f t="shared" si="28"/>
        <v>5167.1799999999994</v>
      </c>
      <c r="AB85" s="44">
        <f t="shared" si="21"/>
        <v>100</v>
      </c>
      <c r="AC85" s="44">
        <v>5167.1799999999994</v>
      </c>
      <c r="AD85" s="44">
        <f t="shared" si="27"/>
        <v>100</v>
      </c>
      <c r="AE85" s="44">
        <f t="shared" si="22"/>
        <v>0</v>
      </c>
      <c r="AF85" s="44">
        <f t="shared" si="23"/>
        <v>0</v>
      </c>
    </row>
    <row r="86" spans="1:32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39">
        <f t="shared" si="24"/>
        <v>11423.86</v>
      </c>
      <c r="H86" s="39">
        <v>12</v>
      </c>
      <c r="I86" s="39">
        <v>5</v>
      </c>
      <c r="J86" s="39">
        <v>7</v>
      </c>
      <c r="K86" s="39">
        <f t="shared" si="25"/>
        <v>11</v>
      </c>
      <c r="L86" s="39">
        <v>11</v>
      </c>
      <c r="M86" s="39">
        <v>0</v>
      </c>
      <c r="N86" s="39">
        <f t="shared" si="15"/>
        <v>91.666666666666657</v>
      </c>
      <c r="O86" s="40">
        <v>11423.86</v>
      </c>
      <c r="P86" s="40">
        <v>11423.86</v>
      </c>
      <c r="Q86" s="41">
        <f t="shared" si="16"/>
        <v>100</v>
      </c>
      <c r="R86" s="40">
        <v>8884.84</v>
      </c>
      <c r="S86" s="41">
        <f t="shared" si="17"/>
        <v>77.774412501553755</v>
      </c>
      <c r="T86" s="40">
        <f t="shared" si="18"/>
        <v>2539.0200000000004</v>
      </c>
      <c r="U86" s="41">
        <f t="shared" si="19"/>
        <v>22.225587498446238</v>
      </c>
      <c r="V86" s="42">
        <f t="shared" si="26"/>
        <v>1</v>
      </c>
      <c r="W86" s="43">
        <v>1</v>
      </c>
      <c r="X86" s="38">
        <v>0</v>
      </c>
      <c r="Y86" s="41">
        <f t="shared" si="20"/>
        <v>8.3333333333333321</v>
      </c>
      <c r="Z86" s="44">
        <v>962.24</v>
      </c>
      <c r="AA86" s="41">
        <f t="shared" si="28"/>
        <v>3501.26</v>
      </c>
      <c r="AB86" s="44">
        <f t="shared" si="21"/>
        <v>100</v>
      </c>
      <c r="AC86" s="44">
        <v>3501.26</v>
      </c>
      <c r="AD86" s="44">
        <f t="shared" si="27"/>
        <v>100</v>
      </c>
      <c r="AE86" s="44">
        <f t="shared" si="22"/>
        <v>0</v>
      </c>
      <c r="AF86" s="44">
        <f t="shared" si="23"/>
        <v>0</v>
      </c>
    </row>
    <row r="87" spans="1:32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39">
        <f t="shared" si="24"/>
        <v>10040.950000000001</v>
      </c>
      <c r="H87" s="39">
        <v>12</v>
      </c>
      <c r="I87" s="39">
        <v>4</v>
      </c>
      <c r="J87" s="39">
        <v>8</v>
      </c>
      <c r="K87" s="39">
        <f t="shared" si="25"/>
        <v>10</v>
      </c>
      <c r="L87" s="39">
        <v>10</v>
      </c>
      <c r="M87" s="39">
        <v>0</v>
      </c>
      <c r="N87" s="39">
        <f t="shared" si="15"/>
        <v>83.333333333333343</v>
      </c>
      <c r="O87" s="40">
        <v>10040.950000000001</v>
      </c>
      <c r="P87" s="40">
        <v>10040.950000000001</v>
      </c>
      <c r="Q87" s="41">
        <f t="shared" si="16"/>
        <v>100</v>
      </c>
      <c r="R87" s="40">
        <v>215.07</v>
      </c>
      <c r="S87" s="41">
        <f t="shared" si="17"/>
        <v>2.1419288015576212</v>
      </c>
      <c r="T87" s="40">
        <f t="shared" si="18"/>
        <v>9825.880000000001</v>
      </c>
      <c r="U87" s="41">
        <f t="shared" si="19"/>
        <v>97.858071198442389</v>
      </c>
      <c r="V87" s="42">
        <f t="shared" si="26"/>
        <v>0</v>
      </c>
      <c r="W87" s="43">
        <v>0</v>
      </c>
      <c r="X87" s="38">
        <v>0</v>
      </c>
      <c r="Y87" s="41">
        <f t="shared" si="20"/>
        <v>0</v>
      </c>
      <c r="Z87" s="44">
        <v>1166.69</v>
      </c>
      <c r="AA87" s="41">
        <f t="shared" si="28"/>
        <v>10992.570000000002</v>
      </c>
      <c r="AB87" s="44">
        <f>IF(((Z87+T87))=0,0,AA87/(Z87+T87)*100)</f>
        <v>100</v>
      </c>
      <c r="AC87" s="44">
        <v>10992.57</v>
      </c>
      <c r="AD87" s="44">
        <f t="shared" si="27"/>
        <v>99.999999999999986</v>
      </c>
      <c r="AE87" s="44">
        <f t="shared" si="22"/>
        <v>0</v>
      </c>
      <c r="AF87" s="44">
        <f t="shared" si="23"/>
        <v>0</v>
      </c>
    </row>
    <row r="88" spans="1:32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39">
        <f t="shared" si="24"/>
        <v>25458.53</v>
      </c>
      <c r="H88" s="39">
        <v>34</v>
      </c>
      <c r="I88" s="39">
        <v>6</v>
      </c>
      <c r="J88" s="39">
        <v>28</v>
      </c>
      <c r="K88" s="39">
        <f t="shared" si="25"/>
        <v>24</v>
      </c>
      <c r="L88" s="39">
        <v>24</v>
      </c>
      <c r="M88" s="39">
        <v>0</v>
      </c>
      <c r="N88" s="39">
        <f t="shared" si="15"/>
        <v>70.588235294117652</v>
      </c>
      <c r="O88" s="40">
        <v>25458.53</v>
      </c>
      <c r="P88" s="40">
        <v>25458.53</v>
      </c>
      <c r="Q88" s="41">
        <f t="shared" si="16"/>
        <v>100</v>
      </c>
      <c r="R88" s="40">
        <v>25458.53</v>
      </c>
      <c r="S88" s="41">
        <f t="shared" si="17"/>
        <v>100</v>
      </c>
      <c r="T88" s="40">
        <f t="shared" si="18"/>
        <v>0</v>
      </c>
      <c r="U88" s="41">
        <f t="shared" si="19"/>
        <v>0</v>
      </c>
      <c r="V88" s="42">
        <f t="shared" si="26"/>
        <v>0</v>
      </c>
      <c r="W88" s="43">
        <v>0</v>
      </c>
      <c r="X88" s="38">
        <v>0</v>
      </c>
      <c r="Y88" s="41">
        <f t="shared" si="20"/>
        <v>0</v>
      </c>
      <c r="Z88" s="44">
        <v>0</v>
      </c>
      <c r="AA88" s="41">
        <f t="shared" si="28"/>
        <v>0</v>
      </c>
      <c r="AB88" s="44">
        <f t="shared" ref="AB88:AB98" si="29">IF(((Z88+T88))=0,0,AA88/(Z88+T88)*100)</f>
        <v>0</v>
      </c>
      <c r="AC88" s="44">
        <v>0</v>
      </c>
      <c r="AD88" s="44">
        <f t="shared" si="27"/>
        <v>0</v>
      </c>
      <c r="AE88" s="44">
        <f t="shared" si="22"/>
        <v>0</v>
      </c>
      <c r="AF88" s="44">
        <f t="shared" si="23"/>
        <v>0</v>
      </c>
    </row>
    <row r="89" spans="1:32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39">
        <f t="shared" si="24"/>
        <v>24316.61</v>
      </c>
      <c r="H89" s="39">
        <v>22</v>
      </c>
      <c r="I89" s="39">
        <v>5</v>
      </c>
      <c r="J89" s="39">
        <v>15</v>
      </c>
      <c r="K89" s="39">
        <f t="shared" si="25"/>
        <v>16</v>
      </c>
      <c r="L89" s="39">
        <v>16</v>
      </c>
      <c r="M89" s="39">
        <v>0</v>
      </c>
      <c r="N89" s="39">
        <f t="shared" si="15"/>
        <v>72.727272727272734</v>
      </c>
      <c r="O89" s="40">
        <v>24316.61</v>
      </c>
      <c r="P89" s="40">
        <v>24316.61</v>
      </c>
      <c r="Q89" s="41">
        <f t="shared" si="16"/>
        <v>100</v>
      </c>
      <c r="R89" s="40">
        <v>20765.34</v>
      </c>
      <c r="S89" s="41">
        <f t="shared" si="17"/>
        <v>85.39570277271379</v>
      </c>
      <c r="T89" s="40">
        <f t="shared" si="18"/>
        <v>3551.2700000000004</v>
      </c>
      <c r="U89" s="41">
        <f t="shared" si="19"/>
        <v>14.604297227286207</v>
      </c>
      <c r="V89" s="42">
        <f t="shared" si="26"/>
        <v>0</v>
      </c>
      <c r="W89" s="43">
        <v>0</v>
      </c>
      <c r="X89" s="38">
        <v>0</v>
      </c>
      <c r="Y89" s="41">
        <f t="shared" si="20"/>
        <v>0</v>
      </c>
      <c r="Z89" s="44">
        <v>4655.47</v>
      </c>
      <c r="AA89" s="41">
        <f t="shared" si="28"/>
        <v>8206.7400000000016</v>
      </c>
      <c r="AB89" s="44">
        <f t="shared" si="29"/>
        <v>100</v>
      </c>
      <c r="AC89" s="44">
        <v>7472.2899999999991</v>
      </c>
      <c r="AD89" s="44">
        <f t="shared" si="27"/>
        <v>91.050648613213014</v>
      </c>
      <c r="AE89" s="44">
        <f t="shared" si="22"/>
        <v>734.45000000000255</v>
      </c>
      <c r="AF89" s="44">
        <f t="shared" si="23"/>
        <v>8.9493513867869865</v>
      </c>
    </row>
    <row r="90" spans="1:32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39">
        <f t="shared" si="24"/>
        <v>25734.73</v>
      </c>
      <c r="H90" s="39">
        <v>15</v>
      </c>
      <c r="I90" s="39">
        <v>0</v>
      </c>
      <c r="J90" s="39">
        <v>15</v>
      </c>
      <c r="K90" s="39">
        <f t="shared" si="25"/>
        <v>12</v>
      </c>
      <c r="L90" s="39">
        <v>12</v>
      </c>
      <c r="M90" s="39">
        <v>0</v>
      </c>
      <c r="N90" s="39">
        <f t="shared" si="15"/>
        <v>80</v>
      </c>
      <c r="O90" s="40">
        <v>25734.73</v>
      </c>
      <c r="P90" s="40">
        <v>25734.73</v>
      </c>
      <c r="Q90" s="41">
        <f t="shared" si="16"/>
        <v>100</v>
      </c>
      <c r="R90" s="40">
        <v>25734.729999999996</v>
      </c>
      <c r="S90" s="41">
        <f t="shared" si="17"/>
        <v>99.999999999999986</v>
      </c>
      <c r="T90" s="40">
        <f t="shared" si="18"/>
        <v>0</v>
      </c>
      <c r="U90" s="41">
        <f t="shared" si="19"/>
        <v>0</v>
      </c>
      <c r="V90" s="42">
        <f t="shared" si="26"/>
        <v>0</v>
      </c>
      <c r="W90" s="43">
        <v>0</v>
      </c>
      <c r="X90" s="38">
        <v>0</v>
      </c>
      <c r="Y90" s="41">
        <f t="shared" si="20"/>
        <v>0</v>
      </c>
      <c r="Z90" s="44">
        <v>0</v>
      </c>
      <c r="AA90" s="41">
        <f t="shared" si="28"/>
        <v>0</v>
      </c>
      <c r="AB90" s="44">
        <f t="shared" si="29"/>
        <v>0</v>
      </c>
      <c r="AC90" s="44">
        <v>0</v>
      </c>
      <c r="AD90" s="44">
        <f t="shared" si="27"/>
        <v>0</v>
      </c>
      <c r="AE90" s="44">
        <f t="shared" si="22"/>
        <v>0</v>
      </c>
      <c r="AF90" s="44">
        <f t="shared" si="23"/>
        <v>0</v>
      </c>
    </row>
    <row r="91" spans="1:32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39">
        <f t="shared" si="24"/>
        <v>9574.32</v>
      </c>
      <c r="H91" s="39">
        <v>19</v>
      </c>
      <c r="I91" s="39">
        <v>3</v>
      </c>
      <c r="J91" s="39">
        <v>16</v>
      </c>
      <c r="K91" s="39">
        <f t="shared" si="25"/>
        <v>13</v>
      </c>
      <c r="L91" s="39">
        <v>13</v>
      </c>
      <c r="M91" s="39">
        <v>0</v>
      </c>
      <c r="N91" s="39">
        <f t="shared" si="15"/>
        <v>68.421052631578945</v>
      </c>
      <c r="O91" s="40">
        <v>9574.32</v>
      </c>
      <c r="P91" s="40">
        <v>9574.32</v>
      </c>
      <c r="Q91" s="41">
        <f t="shared" si="16"/>
        <v>100</v>
      </c>
      <c r="R91" s="40">
        <v>9574.32</v>
      </c>
      <c r="S91" s="41">
        <f t="shared" si="17"/>
        <v>100</v>
      </c>
      <c r="T91" s="40">
        <f t="shared" si="18"/>
        <v>0</v>
      </c>
      <c r="U91" s="41">
        <f t="shared" si="19"/>
        <v>0</v>
      </c>
      <c r="V91" s="42">
        <f t="shared" si="26"/>
        <v>0</v>
      </c>
      <c r="W91" s="43">
        <v>0</v>
      </c>
      <c r="X91" s="38">
        <v>0</v>
      </c>
      <c r="Y91" s="41">
        <f t="shared" si="20"/>
        <v>0</v>
      </c>
      <c r="Z91" s="44">
        <v>0</v>
      </c>
      <c r="AA91" s="41">
        <f t="shared" si="28"/>
        <v>0</v>
      </c>
      <c r="AB91" s="44">
        <f t="shared" si="29"/>
        <v>0</v>
      </c>
      <c r="AC91" s="44">
        <v>0</v>
      </c>
      <c r="AD91" s="44">
        <f t="shared" si="27"/>
        <v>0</v>
      </c>
      <c r="AE91" s="44">
        <f t="shared" si="22"/>
        <v>0</v>
      </c>
      <c r="AF91" s="44">
        <f t="shared" si="23"/>
        <v>0</v>
      </c>
    </row>
    <row r="92" spans="1:32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39">
        <f t="shared" si="24"/>
        <v>16538.98</v>
      </c>
      <c r="H92" s="39">
        <v>19</v>
      </c>
      <c r="I92" s="39">
        <v>2</v>
      </c>
      <c r="J92" s="39">
        <v>15</v>
      </c>
      <c r="K92" s="39">
        <f t="shared" si="25"/>
        <v>15</v>
      </c>
      <c r="L92" s="39">
        <v>15</v>
      </c>
      <c r="M92" s="39">
        <v>0</v>
      </c>
      <c r="N92" s="39">
        <f t="shared" si="15"/>
        <v>78.94736842105263</v>
      </c>
      <c r="O92" s="40">
        <v>16538.98</v>
      </c>
      <c r="P92" s="40">
        <v>16538.98</v>
      </c>
      <c r="Q92" s="41">
        <f t="shared" si="16"/>
        <v>100</v>
      </c>
      <c r="R92" s="40">
        <v>16538.98</v>
      </c>
      <c r="S92" s="41">
        <f t="shared" si="17"/>
        <v>100</v>
      </c>
      <c r="T92" s="40">
        <f t="shared" si="18"/>
        <v>0</v>
      </c>
      <c r="U92" s="41">
        <f t="shared" si="19"/>
        <v>0</v>
      </c>
      <c r="V92" s="42">
        <f t="shared" si="26"/>
        <v>6</v>
      </c>
      <c r="W92" s="43">
        <v>6</v>
      </c>
      <c r="X92" s="38">
        <v>0</v>
      </c>
      <c r="Y92" s="41">
        <f t="shared" si="20"/>
        <v>31.578947368421051</v>
      </c>
      <c r="Z92" s="44">
        <v>9971.6400000000012</v>
      </c>
      <c r="AA92" s="41">
        <f t="shared" si="28"/>
        <v>9971.6400000000012</v>
      </c>
      <c r="AB92" s="44">
        <f t="shared" si="29"/>
        <v>100</v>
      </c>
      <c r="AC92" s="44">
        <v>9569.7000000000007</v>
      </c>
      <c r="AD92" s="44">
        <f t="shared" si="27"/>
        <v>95.969168562041958</v>
      </c>
      <c r="AE92" s="44">
        <f t="shared" si="22"/>
        <v>401.94000000000051</v>
      </c>
      <c r="AF92" s="44">
        <f t="shared" si="23"/>
        <v>4.0308314379580539</v>
      </c>
    </row>
    <row r="93" spans="1:32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39">
        <f t="shared" si="24"/>
        <v>5909.3700000000008</v>
      </c>
      <c r="H93" s="39">
        <v>11</v>
      </c>
      <c r="I93" s="39">
        <v>2</v>
      </c>
      <c r="J93" s="39">
        <v>8</v>
      </c>
      <c r="K93" s="39">
        <f t="shared" si="25"/>
        <v>8</v>
      </c>
      <c r="L93" s="39">
        <v>8</v>
      </c>
      <c r="M93" s="39">
        <v>0</v>
      </c>
      <c r="N93" s="39">
        <f t="shared" si="15"/>
        <v>72.727272727272734</v>
      </c>
      <c r="O93" s="40">
        <v>5909.3700000000008</v>
      </c>
      <c r="P93" s="40">
        <v>5909.3700000000008</v>
      </c>
      <c r="Q93" s="41">
        <f t="shared" si="16"/>
        <v>100</v>
      </c>
      <c r="R93" s="40">
        <v>5909.3700000000008</v>
      </c>
      <c r="S93" s="41">
        <f t="shared" si="17"/>
        <v>100</v>
      </c>
      <c r="T93" s="40">
        <f t="shared" si="18"/>
        <v>0</v>
      </c>
      <c r="U93" s="41">
        <f t="shared" si="19"/>
        <v>0</v>
      </c>
      <c r="V93" s="42">
        <f t="shared" si="26"/>
        <v>0</v>
      </c>
      <c r="W93" s="43">
        <v>0</v>
      </c>
      <c r="X93" s="38">
        <v>0</v>
      </c>
      <c r="Y93" s="41">
        <f t="shared" si="20"/>
        <v>0</v>
      </c>
      <c r="Z93" s="44">
        <v>1157.99</v>
      </c>
      <c r="AA93" s="41">
        <f t="shared" si="28"/>
        <v>1157.99</v>
      </c>
      <c r="AB93" s="44">
        <f t="shared" si="29"/>
        <v>100</v>
      </c>
      <c r="AC93" s="44">
        <v>0</v>
      </c>
      <c r="AD93" s="44">
        <f t="shared" si="27"/>
        <v>0</v>
      </c>
      <c r="AE93" s="44">
        <f t="shared" si="22"/>
        <v>1157.99</v>
      </c>
      <c r="AF93" s="44">
        <f t="shared" si="23"/>
        <v>100</v>
      </c>
    </row>
    <row r="94" spans="1:32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39">
        <f t="shared" si="24"/>
        <v>38782.550000000003</v>
      </c>
      <c r="H94" s="39">
        <v>34</v>
      </c>
      <c r="I94" s="39">
        <v>5</v>
      </c>
      <c r="J94" s="39">
        <v>28</v>
      </c>
      <c r="K94" s="39">
        <f t="shared" si="25"/>
        <v>28</v>
      </c>
      <c r="L94" s="39">
        <v>28</v>
      </c>
      <c r="M94" s="39">
        <v>0</v>
      </c>
      <c r="N94" s="39">
        <f t="shared" si="15"/>
        <v>82.35294117647058</v>
      </c>
      <c r="O94" s="40">
        <v>38782.550000000003</v>
      </c>
      <c r="P94" s="40">
        <v>38782.550000000003</v>
      </c>
      <c r="Q94" s="41">
        <f t="shared" si="16"/>
        <v>100</v>
      </c>
      <c r="R94" s="40">
        <v>38782.549999999996</v>
      </c>
      <c r="S94" s="41">
        <f t="shared" si="17"/>
        <v>99.999999999999972</v>
      </c>
      <c r="T94" s="40">
        <f t="shared" si="18"/>
        <v>0</v>
      </c>
      <c r="U94" s="41">
        <f t="shared" si="19"/>
        <v>0</v>
      </c>
      <c r="V94" s="42">
        <f t="shared" si="26"/>
        <v>0</v>
      </c>
      <c r="W94" s="43">
        <v>0</v>
      </c>
      <c r="X94" s="38">
        <v>0</v>
      </c>
      <c r="Y94" s="41">
        <f t="shared" si="20"/>
        <v>0</v>
      </c>
      <c r="Z94" s="44">
        <v>1514.02</v>
      </c>
      <c r="AA94" s="41">
        <f t="shared" si="28"/>
        <v>1514.02</v>
      </c>
      <c r="AB94" s="44">
        <f t="shared" si="29"/>
        <v>100</v>
      </c>
      <c r="AC94" s="44">
        <v>1514.02</v>
      </c>
      <c r="AD94" s="44">
        <f t="shared" si="27"/>
        <v>100</v>
      </c>
      <c r="AE94" s="44">
        <f t="shared" si="22"/>
        <v>0</v>
      </c>
      <c r="AF94" s="44">
        <f t="shared" si="23"/>
        <v>0</v>
      </c>
    </row>
    <row r="95" spans="1:32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39">
        <f t="shared" si="24"/>
        <v>21121.99</v>
      </c>
      <c r="H95" s="39">
        <v>25</v>
      </c>
      <c r="I95" s="39">
        <v>6</v>
      </c>
      <c r="J95" s="39">
        <v>19</v>
      </c>
      <c r="K95" s="39">
        <f t="shared" si="25"/>
        <v>19</v>
      </c>
      <c r="L95" s="39">
        <v>19</v>
      </c>
      <c r="M95" s="39">
        <v>0</v>
      </c>
      <c r="N95" s="39">
        <f t="shared" si="15"/>
        <v>76</v>
      </c>
      <c r="O95" s="40">
        <v>21121.99</v>
      </c>
      <c r="P95" s="40">
        <v>21121.99</v>
      </c>
      <c r="Q95" s="41">
        <f t="shared" si="16"/>
        <v>100</v>
      </c>
      <c r="R95" s="40">
        <v>18157.73</v>
      </c>
      <c r="S95" s="41">
        <f t="shared" si="17"/>
        <v>85.966000362655208</v>
      </c>
      <c r="T95" s="40">
        <f t="shared" si="18"/>
        <v>2964.260000000002</v>
      </c>
      <c r="U95" s="41">
        <f t="shared" si="19"/>
        <v>14.033999637344785</v>
      </c>
      <c r="V95" s="42">
        <f t="shared" si="26"/>
        <v>2</v>
      </c>
      <c r="W95" s="43">
        <v>2</v>
      </c>
      <c r="X95" s="38">
        <v>0</v>
      </c>
      <c r="Y95" s="41">
        <f t="shared" si="20"/>
        <v>8</v>
      </c>
      <c r="Z95" s="44">
        <v>243.6</v>
      </c>
      <c r="AA95" s="41">
        <f t="shared" si="28"/>
        <v>3207.8600000000019</v>
      </c>
      <c r="AB95" s="44">
        <f t="shared" si="29"/>
        <v>100</v>
      </c>
      <c r="AC95" s="44">
        <v>2964.26</v>
      </c>
      <c r="AD95" s="44">
        <f t="shared" si="27"/>
        <v>92.406152388196432</v>
      </c>
      <c r="AE95" s="44">
        <f t="shared" si="22"/>
        <v>243.60000000000173</v>
      </c>
      <c r="AF95" s="44">
        <f t="shared" si="23"/>
        <v>7.5938476118035574</v>
      </c>
    </row>
    <row r="96" spans="1:32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39">
        <f t="shared" si="24"/>
        <v>21391.43</v>
      </c>
      <c r="H96" s="39">
        <v>23</v>
      </c>
      <c r="I96" s="39">
        <v>5</v>
      </c>
      <c r="J96" s="39">
        <v>18</v>
      </c>
      <c r="K96" s="39">
        <f t="shared" si="25"/>
        <v>18</v>
      </c>
      <c r="L96" s="39">
        <v>18</v>
      </c>
      <c r="M96" s="39">
        <v>0</v>
      </c>
      <c r="N96" s="39">
        <f t="shared" si="15"/>
        <v>78.260869565217391</v>
      </c>
      <c r="O96" s="40">
        <v>21391.43</v>
      </c>
      <c r="P96" s="40">
        <v>21391.43</v>
      </c>
      <c r="Q96" s="41">
        <f t="shared" si="16"/>
        <v>100</v>
      </c>
      <c r="R96" s="40">
        <v>21391.43</v>
      </c>
      <c r="S96" s="41">
        <f t="shared" si="17"/>
        <v>100</v>
      </c>
      <c r="T96" s="40">
        <f t="shared" si="18"/>
        <v>0</v>
      </c>
      <c r="U96" s="41">
        <f t="shared" si="19"/>
        <v>0</v>
      </c>
      <c r="V96" s="42">
        <f t="shared" si="26"/>
        <v>0</v>
      </c>
      <c r="W96" s="43">
        <v>0</v>
      </c>
      <c r="X96" s="38">
        <v>0</v>
      </c>
      <c r="Y96" s="41">
        <f t="shared" si="20"/>
        <v>0</v>
      </c>
      <c r="Z96" s="44">
        <v>0</v>
      </c>
      <c r="AA96" s="41">
        <f t="shared" si="28"/>
        <v>0</v>
      </c>
      <c r="AB96" s="44">
        <f t="shared" si="29"/>
        <v>0</v>
      </c>
      <c r="AC96" s="44">
        <v>0</v>
      </c>
      <c r="AD96" s="44">
        <f t="shared" si="27"/>
        <v>0</v>
      </c>
      <c r="AE96" s="44">
        <f t="shared" si="22"/>
        <v>0</v>
      </c>
      <c r="AF96" s="44">
        <f t="shared" si="23"/>
        <v>0</v>
      </c>
    </row>
    <row r="97" spans="1:32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39">
        <f t="shared" si="24"/>
        <v>7105.5900000000011</v>
      </c>
      <c r="H97" s="39">
        <v>10</v>
      </c>
      <c r="I97" s="39">
        <v>0</v>
      </c>
      <c r="J97" s="39">
        <v>10</v>
      </c>
      <c r="K97" s="39">
        <f t="shared" si="25"/>
        <v>9</v>
      </c>
      <c r="L97" s="39">
        <v>9</v>
      </c>
      <c r="M97" s="39">
        <v>0</v>
      </c>
      <c r="N97" s="39">
        <f t="shared" si="15"/>
        <v>90</v>
      </c>
      <c r="O97" s="40">
        <v>7105.5900000000011</v>
      </c>
      <c r="P97" s="40">
        <v>7105.5900000000011</v>
      </c>
      <c r="Q97" s="41">
        <f t="shared" si="16"/>
        <v>100</v>
      </c>
      <c r="R97" s="40">
        <v>7105.5900000000011</v>
      </c>
      <c r="S97" s="41">
        <f t="shared" si="17"/>
        <v>100</v>
      </c>
      <c r="T97" s="40">
        <f t="shared" si="18"/>
        <v>0</v>
      </c>
      <c r="U97" s="41">
        <f t="shared" si="19"/>
        <v>0</v>
      </c>
      <c r="V97" s="42">
        <f t="shared" si="26"/>
        <v>1</v>
      </c>
      <c r="W97" s="43">
        <v>1</v>
      </c>
      <c r="X97" s="38">
        <v>0</v>
      </c>
      <c r="Y97" s="41">
        <f t="shared" si="20"/>
        <v>10</v>
      </c>
      <c r="Z97" s="44">
        <v>4382.8</v>
      </c>
      <c r="AA97" s="41">
        <f t="shared" si="28"/>
        <v>4382.8</v>
      </c>
      <c r="AB97" s="44">
        <f t="shared" si="29"/>
        <v>100</v>
      </c>
      <c r="AC97" s="44">
        <v>2440.91</v>
      </c>
      <c r="AD97" s="44">
        <f t="shared" si="27"/>
        <v>55.69293602263393</v>
      </c>
      <c r="AE97" s="44">
        <f t="shared" si="22"/>
        <v>1941.8900000000003</v>
      </c>
      <c r="AF97" s="44">
        <f t="shared" si="23"/>
        <v>44.30706397736607</v>
      </c>
    </row>
    <row r="98" spans="1:32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39">
        <f t="shared" si="24"/>
        <v>24019.38</v>
      </c>
      <c r="H98" s="39">
        <v>24</v>
      </c>
      <c r="I98" s="39">
        <v>4</v>
      </c>
      <c r="J98" s="39">
        <v>20</v>
      </c>
      <c r="K98" s="39">
        <f t="shared" si="25"/>
        <v>18</v>
      </c>
      <c r="L98" s="39">
        <v>18</v>
      </c>
      <c r="M98" s="39">
        <v>0</v>
      </c>
      <c r="N98" s="39">
        <f t="shared" si="15"/>
        <v>75</v>
      </c>
      <c r="O98" s="40">
        <v>24019.38</v>
      </c>
      <c r="P98" s="40">
        <v>24019.38</v>
      </c>
      <c r="Q98" s="41">
        <f t="shared" si="16"/>
        <v>100</v>
      </c>
      <c r="R98" s="40">
        <v>24019.38</v>
      </c>
      <c r="S98" s="41">
        <f t="shared" si="17"/>
        <v>100</v>
      </c>
      <c r="T98" s="40">
        <f t="shared" si="18"/>
        <v>0</v>
      </c>
      <c r="U98" s="41">
        <f t="shared" si="19"/>
        <v>0</v>
      </c>
      <c r="V98" s="42">
        <f t="shared" si="26"/>
        <v>0</v>
      </c>
      <c r="W98" s="43">
        <v>0</v>
      </c>
      <c r="X98" s="38">
        <v>0</v>
      </c>
      <c r="Y98" s="41">
        <f t="shared" si="20"/>
        <v>0</v>
      </c>
      <c r="Z98" s="44">
        <v>2126.8000000000002</v>
      </c>
      <c r="AA98" s="41">
        <f t="shared" si="28"/>
        <v>2126.8000000000002</v>
      </c>
      <c r="AB98" s="44">
        <f t="shared" si="29"/>
        <v>100</v>
      </c>
      <c r="AC98" s="44">
        <v>0</v>
      </c>
      <c r="AD98" s="44">
        <f t="shared" si="27"/>
        <v>0</v>
      </c>
      <c r="AE98" s="44">
        <f t="shared" si="22"/>
        <v>2126.8000000000002</v>
      </c>
      <c r="AF98" s="44">
        <f t="shared" si="23"/>
        <v>100</v>
      </c>
    </row>
    <row r="99" spans="1:32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f>SUM(H7:H98)</f>
        <v>1329</v>
      </c>
      <c r="I99" s="45">
        <f t="shared" ref="I99:M99" si="30">SUM(I7:I98)</f>
        <v>301</v>
      </c>
      <c r="J99" s="45">
        <f t="shared" si="30"/>
        <v>980</v>
      </c>
      <c r="K99" s="45">
        <f t="shared" si="30"/>
        <v>1054</v>
      </c>
      <c r="L99" s="45">
        <f t="shared" si="30"/>
        <v>1054</v>
      </c>
      <c r="M99" s="45">
        <f t="shared" si="30"/>
        <v>0</v>
      </c>
      <c r="N99" s="41">
        <f t="shared" si="15"/>
        <v>79.307750188111356</v>
      </c>
      <c r="O99" s="46">
        <f>SUM(O7:O98)</f>
        <v>1385412.2399999998</v>
      </c>
      <c r="P99" s="46">
        <f>SUM(P7:P98)</f>
        <v>1385412.2399999998</v>
      </c>
      <c r="Q99" s="41">
        <f t="shared" si="16"/>
        <v>100</v>
      </c>
      <c r="R99" s="46">
        <f>SUM(R7:R98)</f>
        <v>1278218.78</v>
      </c>
      <c r="S99" s="41">
        <f t="shared" si="17"/>
        <v>92.262702977129777</v>
      </c>
      <c r="T99" s="46">
        <f>SUM(T7:T98)</f>
        <v>107193.46000000005</v>
      </c>
      <c r="U99" s="41">
        <f t="shared" si="19"/>
        <v>7.7372970228702513</v>
      </c>
      <c r="V99" s="45">
        <f>SUM(V7:V98)</f>
        <v>92</v>
      </c>
      <c r="W99" s="47">
        <f>SUM(W7:W98)</f>
        <v>92</v>
      </c>
      <c r="X99" s="47">
        <f>SUM(X7:X98)</f>
        <v>0</v>
      </c>
      <c r="Y99" s="41">
        <f t="shared" si="20"/>
        <v>6.9224981188863808</v>
      </c>
      <c r="Z99" s="48">
        <f>SUM(Z7:Z98)</f>
        <v>178492.09999999995</v>
      </c>
      <c r="AA99" s="46">
        <f>SUM(AA7:AA98)</f>
        <v>285685.56000000006</v>
      </c>
      <c r="AB99" s="44">
        <f t="shared" ref="AB99" si="31">AA99/(Z99+T99)*100</f>
        <v>100.00000000000003</v>
      </c>
      <c r="AC99" s="48">
        <f>SUM(AC7:AC98)</f>
        <v>239787.75000000009</v>
      </c>
      <c r="AD99" s="44">
        <f t="shared" ref="AD99" si="32">AC99/AA99*100</f>
        <v>83.934151239565637</v>
      </c>
      <c r="AE99" s="48">
        <f>SUM(AE7:AE98)</f>
        <v>45897.810000000012</v>
      </c>
      <c r="AF99" s="44">
        <f t="shared" si="23"/>
        <v>16.065848760434378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activeCell="G9" sqref="G9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114" t="s">
        <v>249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</row>
    <row r="2" spans="1:32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</row>
    <row r="3" spans="1:32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</row>
    <row r="4" spans="1:32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</row>
    <row r="5" spans="1:32" ht="202.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</row>
    <row r="7" spans="1:32" ht="22.5" customHeight="1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39">
        <f>O7</f>
        <v>17648.77</v>
      </c>
      <c r="H7" s="39">
        <v>14</v>
      </c>
      <c r="I7" s="39">
        <v>3</v>
      </c>
      <c r="J7" s="39">
        <v>6</v>
      </c>
      <c r="K7" s="39">
        <f>L7+M7</f>
        <v>12</v>
      </c>
      <c r="L7" s="39">
        <v>12</v>
      </c>
      <c r="M7" s="39">
        <v>0</v>
      </c>
      <c r="N7" s="39">
        <f t="shared" ref="N7:N70" si="1">IF(H7=0,0,K7/H7)*100</f>
        <v>85.714285714285708</v>
      </c>
      <c r="O7" s="40">
        <v>17648.77</v>
      </c>
      <c r="P7" s="40">
        <v>17648.77</v>
      </c>
      <c r="Q7" s="41">
        <f t="shared" ref="Q7:Q70" si="2">IF(O7=0,0,P7/O7)*100</f>
        <v>100</v>
      </c>
      <c r="R7" s="40">
        <v>17648.77</v>
      </c>
      <c r="S7" s="41">
        <f t="shared" ref="S7:S70" si="3">IF(P7=0,0,R7/P7)*100</f>
        <v>100</v>
      </c>
      <c r="T7" s="40">
        <f t="shared" ref="T7:T70" si="4">P7-R7</f>
        <v>0</v>
      </c>
      <c r="U7" s="41">
        <f t="shared" ref="U7:U70" si="5">IF(P7=0,0,T7/P7)*100</f>
        <v>0</v>
      </c>
      <c r="V7" s="42">
        <f>W7+X7</f>
        <v>1</v>
      </c>
      <c r="W7" s="43">
        <v>1</v>
      </c>
      <c r="X7" s="43">
        <v>0</v>
      </c>
      <c r="Y7" s="41">
        <f t="shared" ref="Y7:Y70" si="6">IF(H7=0,0,V7/H7)*100</f>
        <v>7.1428571428571423</v>
      </c>
      <c r="Z7" s="44">
        <v>1033.73</v>
      </c>
      <c r="AA7" s="41">
        <f>SUM(T7+Z7)</f>
        <v>1033.73</v>
      </c>
      <c r="AB7" s="44">
        <f t="shared" ref="AB7:AB70" si="7">IF(((Z7+T7))=0,0,AA7/(Z7+T7)*100)</f>
        <v>100</v>
      </c>
      <c r="AC7" s="44">
        <v>1033.73</v>
      </c>
      <c r="AD7" s="44">
        <f>IF(AA7=0,0,AC7/AA7*100)</f>
        <v>100</v>
      </c>
      <c r="AE7" s="44">
        <f t="shared" ref="AE7:AE70" si="8">AA7-AC7</f>
        <v>0</v>
      </c>
      <c r="AF7" s="44">
        <f t="shared" ref="AF7:AF70" si="9">IF(AA7=0,0,AE7/AA7)*100</f>
        <v>0</v>
      </c>
    </row>
    <row r="8" spans="1:32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39">
        <f t="shared" ref="G8:G71" si="10">O8</f>
        <v>17355.38</v>
      </c>
      <c r="H8" s="39">
        <v>13</v>
      </c>
      <c r="I8" s="39">
        <v>4</v>
      </c>
      <c r="J8" s="39">
        <v>9</v>
      </c>
      <c r="K8" s="39">
        <f t="shared" ref="K8:K71" si="11">L8+M8</f>
        <v>11</v>
      </c>
      <c r="L8" s="39">
        <v>11</v>
      </c>
      <c r="M8" s="39">
        <v>0</v>
      </c>
      <c r="N8" s="39">
        <f t="shared" si="1"/>
        <v>84.615384615384613</v>
      </c>
      <c r="O8" s="40">
        <v>17355.38</v>
      </c>
      <c r="P8" s="40">
        <v>17355.38</v>
      </c>
      <c r="Q8" s="41">
        <f t="shared" si="2"/>
        <v>100</v>
      </c>
      <c r="R8" s="40">
        <v>17355.38</v>
      </c>
      <c r="S8" s="41">
        <f t="shared" si="3"/>
        <v>100</v>
      </c>
      <c r="T8" s="40">
        <f t="shared" si="4"/>
        <v>0</v>
      </c>
      <c r="U8" s="41">
        <f t="shared" si="5"/>
        <v>0</v>
      </c>
      <c r="V8" s="42">
        <f t="shared" ref="V8:V71" si="12">W8+X8</f>
        <v>1</v>
      </c>
      <c r="W8" s="43">
        <v>1</v>
      </c>
      <c r="X8" s="43">
        <v>0</v>
      </c>
      <c r="Y8" s="41">
        <f t="shared" si="6"/>
        <v>7.6923076923076925</v>
      </c>
      <c r="Z8" s="44">
        <v>3315.04</v>
      </c>
      <c r="AA8" s="41">
        <f>SUM(T8+Z8)</f>
        <v>3315.04</v>
      </c>
      <c r="AB8" s="44">
        <f t="shared" si="7"/>
        <v>100</v>
      </c>
      <c r="AC8" s="44">
        <v>3315.04</v>
      </c>
      <c r="AD8" s="44">
        <f t="shared" ref="AD8:AD71" si="13">IF(AA8=0,0,AC8/AA8*100)</f>
        <v>100</v>
      </c>
      <c r="AE8" s="44">
        <f t="shared" si="8"/>
        <v>0</v>
      </c>
      <c r="AF8" s="44">
        <f t="shared" si="9"/>
        <v>0</v>
      </c>
    </row>
    <row r="9" spans="1:32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39">
        <f t="shared" si="10"/>
        <v>4194.87</v>
      </c>
      <c r="H9" s="39">
        <v>4</v>
      </c>
      <c r="I9" s="39">
        <v>0</v>
      </c>
      <c r="J9" s="39">
        <v>4</v>
      </c>
      <c r="K9" s="39">
        <f t="shared" si="11"/>
        <v>0</v>
      </c>
      <c r="L9" s="39">
        <v>0</v>
      </c>
      <c r="M9" s="39">
        <v>0</v>
      </c>
      <c r="N9" s="39">
        <f t="shared" si="1"/>
        <v>0</v>
      </c>
      <c r="O9" s="40">
        <v>4194.87</v>
      </c>
      <c r="P9" s="40">
        <v>4194.87</v>
      </c>
      <c r="Q9" s="41">
        <f t="shared" si="2"/>
        <v>100</v>
      </c>
      <c r="R9" s="40">
        <v>0</v>
      </c>
      <c r="S9" s="41">
        <f t="shared" si="3"/>
        <v>0</v>
      </c>
      <c r="T9" s="40">
        <f t="shared" si="4"/>
        <v>4194.87</v>
      </c>
      <c r="U9" s="41">
        <f t="shared" si="5"/>
        <v>100</v>
      </c>
      <c r="V9" s="42">
        <f t="shared" si="12"/>
        <v>4</v>
      </c>
      <c r="W9" s="43">
        <v>4</v>
      </c>
      <c r="X9" s="43">
        <v>0</v>
      </c>
      <c r="Y9" s="41">
        <f t="shared" si="6"/>
        <v>100</v>
      </c>
      <c r="Z9" s="44">
        <v>4757.3</v>
      </c>
      <c r="AA9" s="41">
        <f>SUM(T9+Z9)</f>
        <v>8952.17</v>
      </c>
      <c r="AB9" s="44">
        <f t="shared" si="7"/>
        <v>100</v>
      </c>
      <c r="AC9" s="44">
        <v>8952.17</v>
      </c>
      <c r="AD9" s="44">
        <f t="shared" si="13"/>
        <v>100</v>
      </c>
      <c r="AE9" s="44">
        <f t="shared" si="8"/>
        <v>0</v>
      </c>
      <c r="AF9" s="44">
        <f t="shared" si="9"/>
        <v>0</v>
      </c>
    </row>
    <row r="10" spans="1:32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39">
        <f t="shared" si="10"/>
        <v>32831.71</v>
      </c>
      <c r="H10" s="39">
        <v>19</v>
      </c>
      <c r="I10" s="39">
        <v>2</v>
      </c>
      <c r="J10" s="39">
        <v>17</v>
      </c>
      <c r="K10" s="39">
        <f t="shared" si="11"/>
        <v>17</v>
      </c>
      <c r="L10" s="39">
        <v>17</v>
      </c>
      <c r="M10" s="39">
        <v>0</v>
      </c>
      <c r="N10" s="39">
        <f t="shared" si="1"/>
        <v>89.473684210526315</v>
      </c>
      <c r="O10" s="40">
        <v>32831.71</v>
      </c>
      <c r="P10" s="40">
        <v>32831.71</v>
      </c>
      <c r="Q10" s="41">
        <f t="shared" si="2"/>
        <v>100</v>
      </c>
      <c r="R10" s="40">
        <v>32831.71</v>
      </c>
      <c r="S10" s="41">
        <f t="shared" si="3"/>
        <v>100</v>
      </c>
      <c r="T10" s="40">
        <f t="shared" si="4"/>
        <v>0</v>
      </c>
      <c r="U10" s="41">
        <f t="shared" si="5"/>
        <v>0</v>
      </c>
      <c r="V10" s="42">
        <f t="shared" si="12"/>
        <v>2</v>
      </c>
      <c r="W10" s="43">
        <v>2</v>
      </c>
      <c r="X10" s="43">
        <v>0</v>
      </c>
      <c r="Y10" s="41">
        <f t="shared" si="6"/>
        <v>10.526315789473683</v>
      </c>
      <c r="Z10" s="44">
        <v>2056.61</v>
      </c>
      <c r="AA10" s="41">
        <f t="shared" ref="AA10:AA73" si="14">SUM(T10+Z10)</f>
        <v>2056.61</v>
      </c>
      <c r="AB10" s="44">
        <f t="shared" si="7"/>
        <v>100</v>
      </c>
      <c r="AC10" s="44">
        <v>2056.61</v>
      </c>
      <c r="AD10" s="44">
        <f t="shared" si="13"/>
        <v>100</v>
      </c>
      <c r="AE10" s="44">
        <f t="shared" si="8"/>
        <v>0</v>
      </c>
      <c r="AF10" s="44">
        <f t="shared" si="9"/>
        <v>0</v>
      </c>
    </row>
    <row r="11" spans="1:32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39">
        <f t="shared" si="10"/>
        <v>10725.08</v>
      </c>
      <c r="H11" s="39">
        <v>10</v>
      </c>
      <c r="I11" s="39">
        <v>3</v>
      </c>
      <c r="J11" s="39">
        <v>6</v>
      </c>
      <c r="K11" s="39">
        <f t="shared" si="11"/>
        <v>8</v>
      </c>
      <c r="L11" s="39">
        <v>8</v>
      </c>
      <c r="M11" s="39">
        <v>0</v>
      </c>
      <c r="N11" s="39">
        <f t="shared" si="1"/>
        <v>80</v>
      </c>
      <c r="O11" s="40">
        <v>10725.08</v>
      </c>
      <c r="P11" s="40">
        <v>10725.08</v>
      </c>
      <c r="Q11" s="41">
        <f t="shared" si="2"/>
        <v>100</v>
      </c>
      <c r="R11" s="40">
        <v>6615.71</v>
      </c>
      <c r="S11" s="41">
        <f t="shared" si="3"/>
        <v>61.684481607596396</v>
      </c>
      <c r="T11" s="40">
        <f t="shared" si="4"/>
        <v>4109.37</v>
      </c>
      <c r="U11" s="41">
        <f t="shared" si="5"/>
        <v>38.315518392403597</v>
      </c>
      <c r="V11" s="42">
        <f t="shared" si="12"/>
        <v>1</v>
      </c>
      <c r="W11" s="43">
        <v>1</v>
      </c>
      <c r="X11" s="43">
        <v>0</v>
      </c>
      <c r="Y11" s="41">
        <f t="shared" si="6"/>
        <v>10</v>
      </c>
      <c r="Z11" s="44">
        <v>137.03</v>
      </c>
      <c r="AA11" s="41">
        <f t="shared" si="14"/>
        <v>4246.3999999999996</v>
      </c>
      <c r="AB11" s="44">
        <f t="shared" si="7"/>
        <v>100</v>
      </c>
      <c r="AC11" s="44">
        <v>4246.3999999999996</v>
      </c>
      <c r="AD11" s="44">
        <f t="shared" si="13"/>
        <v>100</v>
      </c>
      <c r="AE11" s="44">
        <f t="shared" si="8"/>
        <v>0</v>
      </c>
      <c r="AF11" s="44">
        <f t="shared" si="9"/>
        <v>0</v>
      </c>
    </row>
    <row r="12" spans="1:32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39">
        <f t="shared" si="10"/>
        <v>683.3</v>
      </c>
      <c r="H12" s="39">
        <v>3</v>
      </c>
      <c r="I12" s="39">
        <v>0</v>
      </c>
      <c r="J12" s="39">
        <v>3</v>
      </c>
      <c r="K12" s="39">
        <f t="shared" si="11"/>
        <v>2</v>
      </c>
      <c r="L12" s="39">
        <v>2</v>
      </c>
      <c r="M12" s="39">
        <v>0</v>
      </c>
      <c r="N12" s="39">
        <f t="shared" si="1"/>
        <v>66.666666666666657</v>
      </c>
      <c r="O12" s="40">
        <v>683.3</v>
      </c>
      <c r="P12" s="40">
        <v>683.3</v>
      </c>
      <c r="Q12" s="41">
        <f t="shared" si="2"/>
        <v>100</v>
      </c>
      <c r="R12" s="40">
        <v>683.3</v>
      </c>
      <c r="S12" s="41">
        <f t="shared" si="3"/>
        <v>100</v>
      </c>
      <c r="T12" s="40">
        <f t="shared" si="4"/>
        <v>0</v>
      </c>
      <c r="U12" s="41">
        <f t="shared" si="5"/>
        <v>0</v>
      </c>
      <c r="V12" s="42">
        <f t="shared" si="12"/>
        <v>0</v>
      </c>
      <c r="W12" s="43">
        <v>0</v>
      </c>
      <c r="X12" s="43">
        <v>0</v>
      </c>
      <c r="Y12" s="41">
        <f t="shared" si="6"/>
        <v>0</v>
      </c>
      <c r="Z12" s="44">
        <v>0</v>
      </c>
      <c r="AA12" s="41">
        <f t="shared" si="14"/>
        <v>0</v>
      </c>
      <c r="AB12" s="44">
        <f t="shared" si="7"/>
        <v>0</v>
      </c>
      <c r="AC12" s="44">
        <v>0</v>
      </c>
      <c r="AD12" s="44">
        <f t="shared" si="13"/>
        <v>0</v>
      </c>
      <c r="AE12" s="44">
        <f t="shared" si="8"/>
        <v>0</v>
      </c>
      <c r="AF12" s="44">
        <f t="shared" si="9"/>
        <v>0</v>
      </c>
    </row>
    <row r="13" spans="1:32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39">
        <f t="shared" si="10"/>
        <v>26690.21</v>
      </c>
      <c r="H13" s="39">
        <v>20</v>
      </c>
      <c r="I13" s="39">
        <v>9</v>
      </c>
      <c r="J13" s="39">
        <v>10</v>
      </c>
      <c r="K13" s="39">
        <f t="shared" si="11"/>
        <v>16</v>
      </c>
      <c r="L13" s="39">
        <v>16</v>
      </c>
      <c r="M13" s="39">
        <v>0</v>
      </c>
      <c r="N13" s="39">
        <f t="shared" si="1"/>
        <v>80</v>
      </c>
      <c r="O13" s="40">
        <v>26690.21</v>
      </c>
      <c r="P13" s="40">
        <v>26690.21</v>
      </c>
      <c r="Q13" s="41">
        <f t="shared" si="2"/>
        <v>100</v>
      </c>
      <c r="R13" s="40">
        <v>26690.21</v>
      </c>
      <c r="S13" s="41">
        <f t="shared" si="3"/>
        <v>100</v>
      </c>
      <c r="T13" s="40">
        <f t="shared" si="4"/>
        <v>0</v>
      </c>
      <c r="U13" s="41">
        <f t="shared" si="5"/>
        <v>0</v>
      </c>
      <c r="V13" s="42">
        <f t="shared" si="12"/>
        <v>1</v>
      </c>
      <c r="W13" s="43">
        <v>1</v>
      </c>
      <c r="X13" s="43">
        <v>0</v>
      </c>
      <c r="Y13" s="41">
        <f t="shared" si="6"/>
        <v>5</v>
      </c>
      <c r="Z13" s="44">
        <v>1688.85</v>
      </c>
      <c r="AA13" s="41">
        <f t="shared" si="14"/>
        <v>1688.85</v>
      </c>
      <c r="AB13" s="44">
        <f t="shared" si="7"/>
        <v>100</v>
      </c>
      <c r="AC13" s="44">
        <v>1688.85</v>
      </c>
      <c r="AD13" s="44">
        <f t="shared" si="13"/>
        <v>100</v>
      </c>
      <c r="AE13" s="44">
        <f t="shared" si="8"/>
        <v>0</v>
      </c>
      <c r="AF13" s="44">
        <f t="shared" si="9"/>
        <v>0</v>
      </c>
    </row>
    <row r="14" spans="1:32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39">
        <f t="shared" si="10"/>
        <v>44732.36</v>
      </c>
      <c r="H14" s="39">
        <v>30</v>
      </c>
      <c r="I14" s="39">
        <v>14</v>
      </c>
      <c r="J14" s="39">
        <v>16</v>
      </c>
      <c r="K14" s="39">
        <f t="shared" si="11"/>
        <v>27</v>
      </c>
      <c r="L14" s="39">
        <v>27</v>
      </c>
      <c r="M14" s="39">
        <v>0</v>
      </c>
      <c r="N14" s="39">
        <f t="shared" si="1"/>
        <v>90</v>
      </c>
      <c r="O14" s="40">
        <v>44732.36</v>
      </c>
      <c r="P14" s="40">
        <v>44732.36</v>
      </c>
      <c r="Q14" s="41">
        <f t="shared" si="2"/>
        <v>100</v>
      </c>
      <c r="R14" s="40">
        <v>40428.949999999997</v>
      </c>
      <c r="S14" s="41">
        <f t="shared" si="3"/>
        <v>90.379649095196399</v>
      </c>
      <c r="T14" s="40">
        <f t="shared" si="4"/>
        <v>4303.4100000000035</v>
      </c>
      <c r="U14" s="41">
        <f t="shared" si="5"/>
        <v>9.6203509048035993</v>
      </c>
      <c r="V14" s="42">
        <f t="shared" si="12"/>
        <v>1</v>
      </c>
      <c r="W14" s="43">
        <v>1</v>
      </c>
      <c r="X14" s="43">
        <v>0</v>
      </c>
      <c r="Y14" s="41">
        <f t="shared" si="6"/>
        <v>3.3333333333333335</v>
      </c>
      <c r="Z14" s="44">
        <v>664.3</v>
      </c>
      <c r="AA14" s="41">
        <f t="shared" si="14"/>
        <v>4967.7100000000037</v>
      </c>
      <c r="AB14" s="44">
        <f t="shared" si="7"/>
        <v>100</v>
      </c>
      <c r="AC14" s="44">
        <v>4303.41</v>
      </c>
      <c r="AD14" s="44">
        <f t="shared" si="13"/>
        <v>86.62764130756419</v>
      </c>
      <c r="AE14" s="44">
        <f t="shared" si="8"/>
        <v>664.30000000000382</v>
      </c>
      <c r="AF14" s="44">
        <f t="shared" si="9"/>
        <v>13.372358692435817</v>
      </c>
    </row>
    <row r="15" spans="1:32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39">
        <f t="shared" si="10"/>
        <v>5731.5</v>
      </c>
      <c r="H15" s="39">
        <v>6</v>
      </c>
      <c r="I15" s="39">
        <v>0</v>
      </c>
      <c r="J15" s="39">
        <v>6</v>
      </c>
      <c r="K15" s="39">
        <f t="shared" si="11"/>
        <v>4</v>
      </c>
      <c r="L15" s="39">
        <v>4</v>
      </c>
      <c r="M15" s="39">
        <v>0</v>
      </c>
      <c r="N15" s="39">
        <f t="shared" si="1"/>
        <v>66.666666666666657</v>
      </c>
      <c r="O15" s="40">
        <v>5731.5</v>
      </c>
      <c r="P15" s="40">
        <v>5731.5</v>
      </c>
      <c r="Q15" s="41">
        <f t="shared" si="2"/>
        <v>100</v>
      </c>
      <c r="R15" s="40">
        <v>4659.66</v>
      </c>
      <c r="S15" s="41">
        <f t="shared" si="3"/>
        <v>81.299136351740373</v>
      </c>
      <c r="T15" s="40">
        <f t="shared" si="4"/>
        <v>1071.8400000000001</v>
      </c>
      <c r="U15" s="41">
        <f t="shared" si="5"/>
        <v>18.70086364825962</v>
      </c>
      <c r="V15" s="42">
        <f t="shared" si="12"/>
        <v>1</v>
      </c>
      <c r="W15" s="43">
        <v>1</v>
      </c>
      <c r="X15" s="43">
        <v>0</v>
      </c>
      <c r="Y15" s="41">
        <f t="shared" si="6"/>
        <v>16.666666666666664</v>
      </c>
      <c r="Z15" s="44">
        <v>0</v>
      </c>
      <c r="AA15" s="41">
        <f t="shared" si="14"/>
        <v>1071.8400000000001</v>
      </c>
      <c r="AB15" s="44">
        <f t="shared" si="7"/>
        <v>100</v>
      </c>
      <c r="AC15" s="44">
        <v>1071.8399999999999</v>
      </c>
      <c r="AD15" s="44">
        <f t="shared" si="13"/>
        <v>99.999999999999972</v>
      </c>
      <c r="AE15" s="44">
        <f t="shared" si="8"/>
        <v>0</v>
      </c>
      <c r="AF15" s="44">
        <f t="shared" si="9"/>
        <v>0</v>
      </c>
    </row>
    <row r="16" spans="1:32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39">
        <f t="shared" si="10"/>
        <v>35464.200000000004</v>
      </c>
      <c r="H16" s="39">
        <v>35</v>
      </c>
      <c r="I16" s="39">
        <v>14</v>
      </c>
      <c r="J16" s="39">
        <v>19</v>
      </c>
      <c r="K16" s="39">
        <f t="shared" si="11"/>
        <v>34</v>
      </c>
      <c r="L16" s="39">
        <v>34</v>
      </c>
      <c r="M16" s="39">
        <v>0</v>
      </c>
      <c r="N16" s="39">
        <f t="shared" si="1"/>
        <v>97.142857142857139</v>
      </c>
      <c r="O16" s="40">
        <v>35464.200000000004</v>
      </c>
      <c r="P16" s="40">
        <v>35464.200000000004</v>
      </c>
      <c r="Q16" s="41">
        <f t="shared" si="2"/>
        <v>100</v>
      </c>
      <c r="R16" s="40">
        <v>35464.200000000004</v>
      </c>
      <c r="S16" s="41">
        <f t="shared" si="3"/>
        <v>100</v>
      </c>
      <c r="T16" s="40">
        <f t="shared" si="4"/>
        <v>0</v>
      </c>
      <c r="U16" s="41">
        <f t="shared" si="5"/>
        <v>0</v>
      </c>
      <c r="V16" s="42">
        <f t="shared" si="12"/>
        <v>0</v>
      </c>
      <c r="W16" s="43">
        <v>0</v>
      </c>
      <c r="X16" s="43">
        <v>0</v>
      </c>
      <c r="Y16" s="41">
        <f t="shared" si="6"/>
        <v>0</v>
      </c>
      <c r="Z16" s="44">
        <v>0</v>
      </c>
      <c r="AA16" s="41">
        <f t="shared" si="14"/>
        <v>0</v>
      </c>
      <c r="AB16" s="44">
        <f t="shared" si="7"/>
        <v>0</v>
      </c>
      <c r="AC16" s="44">
        <v>0</v>
      </c>
      <c r="AD16" s="44">
        <f t="shared" si="13"/>
        <v>0</v>
      </c>
      <c r="AE16" s="44">
        <f t="shared" si="8"/>
        <v>0</v>
      </c>
      <c r="AF16" s="44">
        <f t="shared" si="9"/>
        <v>0</v>
      </c>
    </row>
    <row r="17" spans="1:32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39">
        <f t="shared" si="10"/>
        <v>14981.960000000001</v>
      </c>
      <c r="H17" s="39">
        <v>11</v>
      </c>
      <c r="I17" s="39">
        <v>2</v>
      </c>
      <c r="J17" s="39">
        <v>9</v>
      </c>
      <c r="K17" s="39">
        <f t="shared" si="11"/>
        <v>5</v>
      </c>
      <c r="L17" s="39">
        <v>5</v>
      </c>
      <c r="M17" s="39">
        <v>0</v>
      </c>
      <c r="N17" s="39">
        <f t="shared" si="1"/>
        <v>45.454545454545453</v>
      </c>
      <c r="O17" s="40">
        <v>14981.960000000001</v>
      </c>
      <c r="P17" s="40">
        <v>14981.960000000001</v>
      </c>
      <c r="Q17" s="41">
        <f t="shared" si="2"/>
        <v>100</v>
      </c>
      <c r="R17" s="40">
        <v>14981.960000000001</v>
      </c>
      <c r="S17" s="41">
        <f t="shared" si="3"/>
        <v>100</v>
      </c>
      <c r="T17" s="40">
        <f t="shared" si="4"/>
        <v>0</v>
      </c>
      <c r="U17" s="41">
        <f t="shared" si="5"/>
        <v>0</v>
      </c>
      <c r="V17" s="42">
        <f t="shared" si="12"/>
        <v>1</v>
      </c>
      <c r="W17" s="43">
        <v>1</v>
      </c>
      <c r="X17" s="43">
        <v>0</v>
      </c>
      <c r="Y17" s="41">
        <f t="shared" si="6"/>
        <v>9.0909090909090917</v>
      </c>
      <c r="Z17" s="44">
        <v>1550.03</v>
      </c>
      <c r="AA17" s="41">
        <f t="shared" si="14"/>
        <v>1550.03</v>
      </c>
      <c r="AB17" s="44">
        <f t="shared" si="7"/>
        <v>100</v>
      </c>
      <c r="AC17" s="44">
        <v>0</v>
      </c>
      <c r="AD17" s="44">
        <f t="shared" si="13"/>
        <v>0</v>
      </c>
      <c r="AE17" s="44">
        <f t="shared" si="8"/>
        <v>1550.03</v>
      </c>
      <c r="AF17" s="44">
        <f t="shared" si="9"/>
        <v>100</v>
      </c>
    </row>
    <row r="18" spans="1:32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39">
        <f t="shared" si="10"/>
        <v>8384.7800000000007</v>
      </c>
      <c r="H18" s="39">
        <v>9</v>
      </c>
      <c r="I18" s="39">
        <v>0</v>
      </c>
      <c r="J18" s="39">
        <v>9</v>
      </c>
      <c r="K18" s="39">
        <f t="shared" si="11"/>
        <v>7</v>
      </c>
      <c r="L18" s="39">
        <v>7</v>
      </c>
      <c r="M18" s="39">
        <v>0</v>
      </c>
      <c r="N18" s="39">
        <f t="shared" si="1"/>
        <v>77.777777777777786</v>
      </c>
      <c r="O18" s="40">
        <v>8384.7800000000007</v>
      </c>
      <c r="P18" s="40">
        <v>8384.7800000000007</v>
      </c>
      <c r="Q18" s="41">
        <f t="shared" si="2"/>
        <v>100</v>
      </c>
      <c r="R18" s="40">
        <v>7650.33</v>
      </c>
      <c r="S18" s="41">
        <f t="shared" si="3"/>
        <v>91.240676559194156</v>
      </c>
      <c r="T18" s="40">
        <f t="shared" si="4"/>
        <v>734.45000000000073</v>
      </c>
      <c r="U18" s="41">
        <f t="shared" si="5"/>
        <v>8.7593234408058489</v>
      </c>
      <c r="V18" s="42">
        <f t="shared" si="12"/>
        <v>0</v>
      </c>
      <c r="W18" s="43">
        <v>0</v>
      </c>
      <c r="X18" s="43">
        <v>0</v>
      </c>
      <c r="Y18" s="41">
        <f t="shared" si="6"/>
        <v>0</v>
      </c>
      <c r="Z18" s="44">
        <v>0</v>
      </c>
      <c r="AA18" s="41">
        <f t="shared" si="14"/>
        <v>734.45000000000073</v>
      </c>
      <c r="AB18" s="44">
        <f t="shared" si="7"/>
        <v>100</v>
      </c>
      <c r="AC18" s="44">
        <v>734.45</v>
      </c>
      <c r="AD18" s="44">
        <f t="shared" si="13"/>
        <v>99.999999999999915</v>
      </c>
      <c r="AE18" s="44">
        <f t="shared" si="8"/>
        <v>0</v>
      </c>
      <c r="AF18" s="44">
        <f t="shared" si="9"/>
        <v>0</v>
      </c>
    </row>
    <row r="19" spans="1:32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39">
        <f t="shared" si="10"/>
        <v>7748.75</v>
      </c>
      <c r="H19" s="39">
        <v>7</v>
      </c>
      <c r="I19" s="39">
        <v>0</v>
      </c>
      <c r="J19" s="39">
        <v>7</v>
      </c>
      <c r="K19" s="39">
        <f t="shared" si="11"/>
        <v>7</v>
      </c>
      <c r="L19" s="39">
        <v>7</v>
      </c>
      <c r="M19" s="39">
        <v>0</v>
      </c>
      <c r="N19" s="39">
        <f t="shared" si="1"/>
        <v>100</v>
      </c>
      <c r="O19" s="40">
        <v>7748.75</v>
      </c>
      <c r="P19" s="40">
        <v>7748.75</v>
      </c>
      <c r="Q19" s="41">
        <f t="shared" si="2"/>
        <v>100</v>
      </c>
      <c r="R19" s="40">
        <v>7060.58</v>
      </c>
      <c r="S19" s="41">
        <f t="shared" si="3"/>
        <v>91.118954670108081</v>
      </c>
      <c r="T19" s="40">
        <f t="shared" si="4"/>
        <v>688.17000000000007</v>
      </c>
      <c r="U19" s="41">
        <f t="shared" si="5"/>
        <v>8.8810453298919185</v>
      </c>
      <c r="V19" s="42">
        <f t="shared" si="12"/>
        <v>1</v>
      </c>
      <c r="W19" s="43">
        <v>1</v>
      </c>
      <c r="X19" s="43">
        <v>0</v>
      </c>
      <c r="Y19" s="41">
        <f t="shared" si="6"/>
        <v>14.285714285714285</v>
      </c>
      <c r="Z19" s="44">
        <v>2682.66</v>
      </c>
      <c r="AA19" s="41">
        <f t="shared" si="14"/>
        <v>3370.83</v>
      </c>
      <c r="AB19" s="44">
        <f t="shared" si="7"/>
        <v>100</v>
      </c>
      <c r="AC19" s="44">
        <v>2706.39</v>
      </c>
      <c r="AD19" s="44">
        <f t="shared" si="13"/>
        <v>80.288534277907814</v>
      </c>
      <c r="AE19" s="44">
        <f t="shared" si="8"/>
        <v>664.44</v>
      </c>
      <c r="AF19" s="44">
        <f t="shared" si="9"/>
        <v>19.711465722092186</v>
      </c>
    </row>
    <row r="20" spans="1:32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39">
        <f t="shared" si="10"/>
        <v>48047.07</v>
      </c>
      <c r="H20" s="39">
        <v>36</v>
      </c>
      <c r="I20" s="39">
        <v>8</v>
      </c>
      <c r="J20" s="39">
        <v>27</v>
      </c>
      <c r="K20" s="39">
        <f t="shared" si="11"/>
        <v>34</v>
      </c>
      <c r="L20" s="39">
        <v>34</v>
      </c>
      <c r="M20" s="39">
        <v>0</v>
      </c>
      <c r="N20" s="39">
        <f t="shared" si="1"/>
        <v>94.444444444444443</v>
      </c>
      <c r="O20" s="40">
        <v>48047.07</v>
      </c>
      <c r="P20" s="40">
        <v>48047.07</v>
      </c>
      <c r="Q20" s="41">
        <f t="shared" si="2"/>
        <v>100</v>
      </c>
      <c r="R20" s="40">
        <v>44618.01</v>
      </c>
      <c r="S20" s="41">
        <f t="shared" si="3"/>
        <v>92.863123599420334</v>
      </c>
      <c r="T20" s="40">
        <f t="shared" si="4"/>
        <v>3429.0599999999977</v>
      </c>
      <c r="U20" s="41">
        <f t="shared" si="5"/>
        <v>7.136876400579677</v>
      </c>
      <c r="V20" s="42">
        <f t="shared" si="12"/>
        <v>3</v>
      </c>
      <c r="W20" s="43">
        <v>3</v>
      </c>
      <c r="X20" s="43">
        <v>0</v>
      </c>
      <c r="Y20" s="41">
        <f t="shared" si="6"/>
        <v>8.3333333333333321</v>
      </c>
      <c r="Z20" s="44">
        <v>3482.3399999999997</v>
      </c>
      <c r="AA20" s="41">
        <f t="shared" si="14"/>
        <v>6911.3999999999978</v>
      </c>
      <c r="AB20" s="44">
        <f t="shared" si="7"/>
        <v>100</v>
      </c>
      <c r="AC20" s="44">
        <v>6911.4</v>
      </c>
      <c r="AD20" s="44">
        <f t="shared" si="13"/>
        <v>100.00000000000003</v>
      </c>
      <c r="AE20" s="44">
        <f t="shared" si="8"/>
        <v>0</v>
      </c>
      <c r="AF20" s="44">
        <f t="shared" si="9"/>
        <v>0</v>
      </c>
    </row>
    <row r="21" spans="1:32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39">
        <f t="shared" si="10"/>
        <v>13314.79</v>
      </c>
      <c r="H21" s="39">
        <v>21</v>
      </c>
      <c r="I21" s="39">
        <v>1</v>
      </c>
      <c r="J21" s="39">
        <v>20</v>
      </c>
      <c r="K21" s="39">
        <f t="shared" si="11"/>
        <v>13</v>
      </c>
      <c r="L21" s="39">
        <v>13</v>
      </c>
      <c r="M21" s="39">
        <v>0</v>
      </c>
      <c r="N21" s="39">
        <f t="shared" si="1"/>
        <v>61.904761904761905</v>
      </c>
      <c r="O21" s="40">
        <v>13314.79</v>
      </c>
      <c r="P21" s="40">
        <v>13314.79</v>
      </c>
      <c r="Q21" s="41">
        <f t="shared" si="2"/>
        <v>100</v>
      </c>
      <c r="R21" s="40">
        <v>12760.369999999999</v>
      </c>
      <c r="S21" s="41">
        <f t="shared" si="3"/>
        <v>95.836058999052923</v>
      </c>
      <c r="T21" s="40">
        <f t="shared" si="4"/>
        <v>554.42000000000189</v>
      </c>
      <c r="U21" s="41">
        <f t="shared" si="5"/>
        <v>4.163941000947081</v>
      </c>
      <c r="V21" s="42">
        <f t="shared" si="12"/>
        <v>5</v>
      </c>
      <c r="W21" s="43">
        <v>5</v>
      </c>
      <c r="X21" s="43">
        <v>0</v>
      </c>
      <c r="Y21" s="41">
        <f t="shared" si="6"/>
        <v>23.809523809523807</v>
      </c>
      <c r="Z21" s="44">
        <v>9401.33</v>
      </c>
      <c r="AA21" s="41">
        <f t="shared" si="14"/>
        <v>9955.7500000000018</v>
      </c>
      <c r="AB21" s="44">
        <f t="shared" si="7"/>
        <v>100</v>
      </c>
      <c r="AC21" s="44">
        <v>7940.02</v>
      </c>
      <c r="AD21" s="44">
        <f t="shared" si="13"/>
        <v>79.753107500690547</v>
      </c>
      <c r="AE21" s="44">
        <f t="shared" si="8"/>
        <v>2015.7300000000014</v>
      </c>
      <c r="AF21" s="44">
        <f t="shared" si="9"/>
        <v>20.246892499309453</v>
      </c>
    </row>
    <row r="22" spans="1:32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39">
        <f t="shared" si="10"/>
        <v>2748.38</v>
      </c>
      <c r="H22" s="39">
        <v>4</v>
      </c>
      <c r="I22" s="39">
        <v>0</v>
      </c>
      <c r="J22" s="39">
        <v>4</v>
      </c>
      <c r="K22" s="39">
        <f t="shared" si="11"/>
        <v>2</v>
      </c>
      <c r="L22" s="39">
        <v>2</v>
      </c>
      <c r="M22" s="39">
        <v>0</v>
      </c>
      <c r="N22" s="39">
        <f t="shared" si="1"/>
        <v>50</v>
      </c>
      <c r="O22" s="40">
        <v>2748.38</v>
      </c>
      <c r="P22" s="40">
        <v>2748.38</v>
      </c>
      <c r="Q22" s="41">
        <f t="shared" si="2"/>
        <v>100</v>
      </c>
      <c r="R22" s="40">
        <v>2748.38</v>
      </c>
      <c r="S22" s="41">
        <f t="shared" si="3"/>
        <v>100</v>
      </c>
      <c r="T22" s="40">
        <f t="shared" si="4"/>
        <v>0</v>
      </c>
      <c r="U22" s="41">
        <f t="shared" si="5"/>
        <v>0</v>
      </c>
      <c r="V22" s="42">
        <f t="shared" si="12"/>
        <v>0</v>
      </c>
      <c r="W22" s="43">
        <v>0</v>
      </c>
      <c r="X22" s="43">
        <v>0</v>
      </c>
      <c r="Y22" s="41">
        <f t="shared" si="6"/>
        <v>0</v>
      </c>
      <c r="Z22" s="44">
        <v>0</v>
      </c>
      <c r="AA22" s="41">
        <f t="shared" si="14"/>
        <v>0</v>
      </c>
      <c r="AB22" s="44">
        <f t="shared" si="7"/>
        <v>0</v>
      </c>
      <c r="AC22" s="44">
        <v>0</v>
      </c>
      <c r="AD22" s="44">
        <f t="shared" si="13"/>
        <v>0</v>
      </c>
      <c r="AE22" s="44">
        <f t="shared" si="8"/>
        <v>0</v>
      </c>
      <c r="AF22" s="44">
        <f t="shared" si="9"/>
        <v>0</v>
      </c>
    </row>
    <row r="23" spans="1:32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39">
        <f t="shared" si="10"/>
        <v>2821.83</v>
      </c>
      <c r="H23" s="39">
        <v>10</v>
      </c>
      <c r="I23" s="39">
        <v>2</v>
      </c>
      <c r="J23" s="39">
        <v>8</v>
      </c>
      <c r="K23" s="39">
        <f t="shared" si="11"/>
        <v>5</v>
      </c>
      <c r="L23" s="39">
        <v>5</v>
      </c>
      <c r="M23" s="39">
        <v>0</v>
      </c>
      <c r="N23" s="39">
        <f t="shared" si="1"/>
        <v>50</v>
      </c>
      <c r="O23" s="40">
        <v>2821.83</v>
      </c>
      <c r="P23" s="40">
        <v>2821.83</v>
      </c>
      <c r="Q23" s="41">
        <f t="shared" si="2"/>
        <v>100</v>
      </c>
      <c r="R23" s="40">
        <v>2821.83</v>
      </c>
      <c r="S23" s="41">
        <f t="shared" si="3"/>
        <v>100</v>
      </c>
      <c r="T23" s="40">
        <f t="shared" si="4"/>
        <v>0</v>
      </c>
      <c r="U23" s="41">
        <f t="shared" si="5"/>
        <v>0</v>
      </c>
      <c r="V23" s="42">
        <f t="shared" si="12"/>
        <v>2</v>
      </c>
      <c r="W23" s="43">
        <v>2</v>
      </c>
      <c r="X23" s="43">
        <v>0</v>
      </c>
      <c r="Y23" s="41">
        <f t="shared" si="6"/>
        <v>20</v>
      </c>
      <c r="Z23" s="44">
        <v>2085.7399999999998</v>
      </c>
      <c r="AA23" s="41">
        <f t="shared" si="14"/>
        <v>2085.7399999999998</v>
      </c>
      <c r="AB23" s="44">
        <f t="shared" si="7"/>
        <v>100</v>
      </c>
      <c r="AC23" s="44">
        <v>2085.7399999999998</v>
      </c>
      <c r="AD23" s="44">
        <f t="shared" si="13"/>
        <v>100</v>
      </c>
      <c r="AE23" s="44">
        <f t="shared" si="8"/>
        <v>0</v>
      </c>
      <c r="AF23" s="44">
        <f t="shared" si="9"/>
        <v>0</v>
      </c>
    </row>
    <row r="24" spans="1:32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39">
        <f t="shared" si="10"/>
        <v>4470.47</v>
      </c>
      <c r="H24" s="39">
        <v>8</v>
      </c>
      <c r="I24" s="39">
        <v>2</v>
      </c>
      <c r="J24" s="39">
        <v>6</v>
      </c>
      <c r="K24" s="39">
        <f t="shared" si="11"/>
        <v>5</v>
      </c>
      <c r="L24" s="39">
        <v>5</v>
      </c>
      <c r="M24" s="39">
        <v>0</v>
      </c>
      <c r="N24" s="39">
        <f t="shared" si="1"/>
        <v>62.5</v>
      </c>
      <c r="O24" s="40">
        <v>4470.47</v>
      </c>
      <c r="P24" s="40">
        <v>4470.47</v>
      </c>
      <c r="Q24" s="41">
        <f t="shared" si="2"/>
        <v>100</v>
      </c>
      <c r="R24" s="40">
        <v>4470.47</v>
      </c>
      <c r="S24" s="41">
        <f t="shared" si="3"/>
        <v>100</v>
      </c>
      <c r="T24" s="40">
        <f t="shared" si="4"/>
        <v>0</v>
      </c>
      <c r="U24" s="41">
        <f t="shared" si="5"/>
        <v>0</v>
      </c>
      <c r="V24" s="42">
        <f t="shared" si="12"/>
        <v>0</v>
      </c>
      <c r="W24" s="43">
        <v>0</v>
      </c>
      <c r="X24" s="43">
        <v>0</v>
      </c>
      <c r="Y24" s="41">
        <f t="shared" si="6"/>
        <v>0</v>
      </c>
      <c r="Z24" s="44">
        <v>1642.49</v>
      </c>
      <c r="AA24" s="41">
        <f t="shared" si="14"/>
        <v>1642.49</v>
      </c>
      <c r="AB24" s="44">
        <f t="shared" si="7"/>
        <v>100</v>
      </c>
      <c r="AC24" s="44">
        <v>1642.49</v>
      </c>
      <c r="AD24" s="44">
        <f t="shared" si="13"/>
        <v>100</v>
      </c>
      <c r="AE24" s="44">
        <f t="shared" si="8"/>
        <v>0</v>
      </c>
      <c r="AF24" s="44">
        <f t="shared" si="9"/>
        <v>0</v>
      </c>
    </row>
    <row r="25" spans="1:32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39">
        <f t="shared" si="10"/>
        <v>7927.77</v>
      </c>
      <c r="H25" s="39">
        <v>9</v>
      </c>
      <c r="I25" s="39">
        <v>2</v>
      </c>
      <c r="J25" s="39">
        <v>7</v>
      </c>
      <c r="K25" s="39">
        <f t="shared" si="11"/>
        <v>7</v>
      </c>
      <c r="L25" s="39">
        <v>7</v>
      </c>
      <c r="M25" s="39">
        <v>0</v>
      </c>
      <c r="N25" s="39">
        <f t="shared" si="1"/>
        <v>77.777777777777786</v>
      </c>
      <c r="O25" s="40">
        <v>7927.77</v>
      </c>
      <c r="P25" s="40">
        <v>7927.77</v>
      </c>
      <c r="Q25" s="41">
        <f t="shared" si="2"/>
        <v>100</v>
      </c>
      <c r="R25" s="40">
        <v>6572.83</v>
      </c>
      <c r="S25" s="41">
        <f t="shared" si="3"/>
        <v>82.908939083752415</v>
      </c>
      <c r="T25" s="40">
        <f t="shared" si="4"/>
        <v>1354.9400000000005</v>
      </c>
      <c r="U25" s="41">
        <f t="shared" si="5"/>
        <v>17.091060916247574</v>
      </c>
      <c r="V25" s="42">
        <f t="shared" si="12"/>
        <v>1</v>
      </c>
      <c r="W25" s="43">
        <v>1</v>
      </c>
      <c r="X25" s="43">
        <v>0</v>
      </c>
      <c r="Y25" s="41">
        <f t="shared" si="6"/>
        <v>11.111111111111111</v>
      </c>
      <c r="Z25" s="44">
        <v>7506.47</v>
      </c>
      <c r="AA25" s="41">
        <f t="shared" si="14"/>
        <v>8861.41</v>
      </c>
      <c r="AB25" s="44">
        <f t="shared" si="7"/>
        <v>100</v>
      </c>
      <c r="AC25" s="44">
        <v>8861.41</v>
      </c>
      <c r="AD25" s="44">
        <f t="shared" si="13"/>
        <v>100</v>
      </c>
      <c r="AE25" s="44">
        <f t="shared" si="8"/>
        <v>0</v>
      </c>
      <c r="AF25" s="44">
        <f t="shared" si="9"/>
        <v>0</v>
      </c>
    </row>
    <row r="26" spans="1:32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39">
        <f t="shared" si="10"/>
        <v>21296.61</v>
      </c>
      <c r="H26" s="39">
        <v>17</v>
      </c>
      <c r="I26" s="39">
        <v>0</v>
      </c>
      <c r="J26" s="39">
        <v>17</v>
      </c>
      <c r="K26" s="39">
        <f t="shared" si="11"/>
        <v>15</v>
      </c>
      <c r="L26" s="39">
        <v>15</v>
      </c>
      <c r="M26" s="39">
        <v>0</v>
      </c>
      <c r="N26" s="39">
        <f t="shared" si="1"/>
        <v>88.235294117647058</v>
      </c>
      <c r="O26" s="40">
        <v>21296.61</v>
      </c>
      <c r="P26" s="40">
        <v>21296.61</v>
      </c>
      <c r="Q26" s="41">
        <f t="shared" si="2"/>
        <v>100</v>
      </c>
      <c r="R26" s="40">
        <v>17319.839999999997</v>
      </c>
      <c r="S26" s="41">
        <f t="shared" si="3"/>
        <v>81.326746369492582</v>
      </c>
      <c r="T26" s="40">
        <f t="shared" si="4"/>
        <v>3976.7700000000041</v>
      </c>
      <c r="U26" s="41">
        <f t="shared" si="5"/>
        <v>18.673253630507407</v>
      </c>
      <c r="V26" s="42">
        <f t="shared" si="12"/>
        <v>0</v>
      </c>
      <c r="W26" s="43">
        <v>0</v>
      </c>
      <c r="X26" s="43">
        <v>0</v>
      </c>
      <c r="Y26" s="41">
        <f t="shared" si="6"/>
        <v>0</v>
      </c>
      <c r="Z26" s="44">
        <v>5410.48</v>
      </c>
      <c r="AA26" s="41">
        <f t="shared" si="14"/>
        <v>9387.2500000000036</v>
      </c>
      <c r="AB26" s="44">
        <f t="shared" si="7"/>
        <v>100</v>
      </c>
      <c r="AC26" s="44">
        <v>9387.25</v>
      </c>
      <c r="AD26" s="44">
        <f t="shared" si="13"/>
        <v>99.999999999999972</v>
      </c>
      <c r="AE26" s="44">
        <f t="shared" si="8"/>
        <v>0</v>
      </c>
      <c r="AF26" s="44">
        <f t="shared" si="9"/>
        <v>0</v>
      </c>
    </row>
    <row r="27" spans="1:32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39">
        <f t="shared" si="10"/>
        <v>13793.66</v>
      </c>
      <c r="H27" s="39">
        <v>9</v>
      </c>
      <c r="I27" s="39">
        <v>2</v>
      </c>
      <c r="J27" s="39">
        <v>7</v>
      </c>
      <c r="K27" s="39">
        <f t="shared" si="11"/>
        <v>9</v>
      </c>
      <c r="L27" s="39">
        <v>9</v>
      </c>
      <c r="M27" s="39">
        <v>0</v>
      </c>
      <c r="N27" s="39">
        <f t="shared" si="1"/>
        <v>100</v>
      </c>
      <c r="O27" s="40">
        <v>13793.66</v>
      </c>
      <c r="P27" s="40">
        <v>13793.66</v>
      </c>
      <c r="Q27" s="41">
        <f t="shared" si="2"/>
        <v>100</v>
      </c>
      <c r="R27" s="40">
        <v>13793.66</v>
      </c>
      <c r="S27" s="41">
        <f t="shared" si="3"/>
        <v>100</v>
      </c>
      <c r="T27" s="40">
        <f t="shared" si="4"/>
        <v>0</v>
      </c>
      <c r="U27" s="41">
        <f t="shared" si="5"/>
        <v>0</v>
      </c>
      <c r="V27" s="42">
        <f t="shared" si="12"/>
        <v>0</v>
      </c>
      <c r="W27" s="43">
        <v>0</v>
      </c>
      <c r="X27" s="43">
        <v>0</v>
      </c>
      <c r="Y27" s="41">
        <f t="shared" si="6"/>
        <v>0</v>
      </c>
      <c r="Z27" s="44">
        <v>0</v>
      </c>
      <c r="AA27" s="41">
        <f t="shared" si="14"/>
        <v>0</v>
      </c>
      <c r="AB27" s="44">
        <f t="shared" si="7"/>
        <v>0</v>
      </c>
      <c r="AC27" s="44">
        <v>0</v>
      </c>
      <c r="AD27" s="44">
        <f t="shared" si="13"/>
        <v>0</v>
      </c>
      <c r="AE27" s="44">
        <f t="shared" si="8"/>
        <v>0</v>
      </c>
      <c r="AF27" s="44">
        <f t="shared" si="9"/>
        <v>0</v>
      </c>
    </row>
    <row r="28" spans="1:32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39">
        <f t="shared" si="10"/>
        <v>18139.88</v>
      </c>
      <c r="H28" s="39">
        <v>21</v>
      </c>
      <c r="I28" s="39">
        <v>3</v>
      </c>
      <c r="J28" s="39">
        <v>18</v>
      </c>
      <c r="K28" s="39">
        <f t="shared" si="11"/>
        <v>20</v>
      </c>
      <c r="L28" s="39">
        <v>20</v>
      </c>
      <c r="M28" s="39">
        <v>0</v>
      </c>
      <c r="N28" s="39">
        <f t="shared" si="1"/>
        <v>95.238095238095227</v>
      </c>
      <c r="O28" s="40">
        <v>18139.88</v>
      </c>
      <c r="P28" s="40">
        <v>18139.88</v>
      </c>
      <c r="Q28" s="41">
        <f t="shared" si="2"/>
        <v>100</v>
      </c>
      <c r="R28" s="40">
        <v>16884.419999999998</v>
      </c>
      <c r="S28" s="41">
        <f t="shared" si="3"/>
        <v>93.079006035321058</v>
      </c>
      <c r="T28" s="40">
        <f t="shared" si="4"/>
        <v>1255.4600000000028</v>
      </c>
      <c r="U28" s="41">
        <f t="shared" si="5"/>
        <v>6.920993964678944</v>
      </c>
      <c r="V28" s="42">
        <f t="shared" si="12"/>
        <v>1</v>
      </c>
      <c r="W28" s="43">
        <v>1</v>
      </c>
      <c r="X28" s="43">
        <v>0</v>
      </c>
      <c r="Y28" s="41">
        <f t="shared" si="6"/>
        <v>4.7619047619047619</v>
      </c>
      <c r="Z28" s="44">
        <v>1487.82</v>
      </c>
      <c r="AA28" s="41">
        <f t="shared" si="14"/>
        <v>2743.2800000000025</v>
      </c>
      <c r="AB28" s="44">
        <f t="shared" si="7"/>
        <v>100</v>
      </c>
      <c r="AC28" s="44">
        <v>2743.2799999999997</v>
      </c>
      <c r="AD28" s="44">
        <f t="shared" si="13"/>
        <v>99.999999999999901</v>
      </c>
      <c r="AE28" s="44">
        <f t="shared" si="8"/>
        <v>0</v>
      </c>
      <c r="AF28" s="44">
        <f t="shared" si="9"/>
        <v>0</v>
      </c>
    </row>
    <row r="29" spans="1:32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39">
        <f t="shared" si="10"/>
        <v>12730.749999999998</v>
      </c>
      <c r="H29" s="39">
        <v>11</v>
      </c>
      <c r="I29" s="39">
        <v>6</v>
      </c>
      <c r="J29" s="39">
        <v>5</v>
      </c>
      <c r="K29" s="39">
        <f t="shared" si="11"/>
        <v>10</v>
      </c>
      <c r="L29" s="39">
        <v>10</v>
      </c>
      <c r="M29" s="39">
        <v>0</v>
      </c>
      <c r="N29" s="39">
        <f t="shared" si="1"/>
        <v>90.909090909090907</v>
      </c>
      <c r="O29" s="40">
        <v>12730.749999999998</v>
      </c>
      <c r="P29" s="40">
        <v>12730.749999999998</v>
      </c>
      <c r="Q29" s="41">
        <f t="shared" si="2"/>
        <v>100</v>
      </c>
      <c r="R29" s="40">
        <v>9620.1899999999987</v>
      </c>
      <c r="S29" s="41">
        <f t="shared" si="3"/>
        <v>75.566561278793472</v>
      </c>
      <c r="T29" s="40">
        <f t="shared" si="4"/>
        <v>3110.5599999999995</v>
      </c>
      <c r="U29" s="41">
        <f t="shared" si="5"/>
        <v>24.433438721206528</v>
      </c>
      <c r="V29" s="42">
        <f t="shared" si="12"/>
        <v>1</v>
      </c>
      <c r="W29" s="43">
        <v>1</v>
      </c>
      <c r="X29" s="43">
        <v>0</v>
      </c>
      <c r="Y29" s="41">
        <f t="shared" si="6"/>
        <v>9.0909090909090917</v>
      </c>
      <c r="Z29" s="44">
        <v>749.05</v>
      </c>
      <c r="AA29" s="41">
        <f t="shared" si="14"/>
        <v>3859.6099999999997</v>
      </c>
      <c r="AB29" s="44">
        <f t="shared" si="7"/>
        <v>100</v>
      </c>
      <c r="AC29" s="44">
        <v>3859.6099999999997</v>
      </c>
      <c r="AD29" s="44">
        <f t="shared" si="13"/>
        <v>100</v>
      </c>
      <c r="AE29" s="44">
        <f t="shared" si="8"/>
        <v>0</v>
      </c>
      <c r="AF29" s="44">
        <f t="shared" si="9"/>
        <v>0</v>
      </c>
    </row>
    <row r="30" spans="1:32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39">
        <f t="shared" si="10"/>
        <v>12457.580000000002</v>
      </c>
      <c r="H30" s="39">
        <v>11</v>
      </c>
      <c r="I30" s="39">
        <v>2</v>
      </c>
      <c r="J30" s="39">
        <v>8</v>
      </c>
      <c r="K30" s="39">
        <f t="shared" si="11"/>
        <v>10</v>
      </c>
      <c r="L30" s="39">
        <v>10</v>
      </c>
      <c r="M30" s="39">
        <v>0</v>
      </c>
      <c r="N30" s="39">
        <f t="shared" si="1"/>
        <v>90.909090909090907</v>
      </c>
      <c r="O30" s="40">
        <v>12457.580000000002</v>
      </c>
      <c r="P30" s="40">
        <v>12457.580000000002</v>
      </c>
      <c r="Q30" s="41">
        <f t="shared" si="2"/>
        <v>100</v>
      </c>
      <c r="R30" s="40">
        <v>12457.580000000002</v>
      </c>
      <c r="S30" s="41">
        <f t="shared" si="3"/>
        <v>100</v>
      </c>
      <c r="T30" s="40">
        <f t="shared" si="4"/>
        <v>0</v>
      </c>
      <c r="U30" s="41">
        <f t="shared" si="5"/>
        <v>0</v>
      </c>
      <c r="V30" s="42">
        <f t="shared" si="12"/>
        <v>0</v>
      </c>
      <c r="W30" s="43">
        <v>0</v>
      </c>
      <c r="X30" s="43">
        <v>0</v>
      </c>
      <c r="Y30" s="41">
        <f t="shared" si="6"/>
        <v>0</v>
      </c>
      <c r="Z30" s="44">
        <v>0</v>
      </c>
      <c r="AA30" s="41">
        <f t="shared" si="14"/>
        <v>0</v>
      </c>
      <c r="AB30" s="44">
        <f t="shared" si="7"/>
        <v>0</v>
      </c>
      <c r="AC30" s="44">
        <v>0</v>
      </c>
      <c r="AD30" s="44">
        <f t="shared" si="13"/>
        <v>0</v>
      </c>
      <c r="AE30" s="44">
        <f t="shared" si="8"/>
        <v>0</v>
      </c>
      <c r="AF30" s="44">
        <f t="shared" si="9"/>
        <v>0</v>
      </c>
    </row>
    <row r="31" spans="1:32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39">
        <f t="shared" si="10"/>
        <v>0</v>
      </c>
      <c r="H31" s="39">
        <v>3</v>
      </c>
      <c r="I31" s="39">
        <v>0</v>
      </c>
      <c r="J31" s="39">
        <v>3</v>
      </c>
      <c r="K31" s="39">
        <f t="shared" si="11"/>
        <v>0</v>
      </c>
      <c r="L31" s="39">
        <v>0</v>
      </c>
      <c r="M31" s="39">
        <v>0</v>
      </c>
      <c r="N31" s="39">
        <f t="shared" si="1"/>
        <v>0</v>
      </c>
      <c r="O31" s="40">
        <v>0</v>
      </c>
      <c r="P31" s="40">
        <v>0</v>
      </c>
      <c r="Q31" s="41">
        <f t="shared" si="2"/>
        <v>0</v>
      </c>
      <c r="R31" s="40">
        <v>0</v>
      </c>
      <c r="S31" s="41">
        <f t="shared" si="3"/>
        <v>0</v>
      </c>
      <c r="T31" s="40">
        <f t="shared" si="4"/>
        <v>0</v>
      </c>
      <c r="U31" s="41">
        <f t="shared" si="5"/>
        <v>0</v>
      </c>
      <c r="V31" s="42">
        <f t="shared" si="12"/>
        <v>0</v>
      </c>
      <c r="W31" s="43">
        <v>0</v>
      </c>
      <c r="X31" s="43">
        <v>0</v>
      </c>
      <c r="Y31" s="41">
        <f t="shared" si="6"/>
        <v>0</v>
      </c>
      <c r="Z31" s="44">
        <v>607.95000000000005</v>
      </c>
      <c r="AA31" s="41">
        <f t="shared" si="14"/>
        <v>607.95000000000005</v>
      </c>
      <c r="AB31" s="44">
        <f t="shared" si="7"/>
        <v>100</v>
      </c>
      <c r="AC31" s="44">
        <v>607.95000000000005</v>
      </c>
      <c r="AD31" s="44">
        <f t="shared" si="13"/>
        <v>100</v>
      </c>
      <c r="AE31" s="44">
        <f t="shared" si="8"/>
        <v>0</v>
      </c>
      <c r="AF31" s="44">
        <f t="shared" si="9"/>
        <v>0</v>
      </c>
    </row>
    <row r="32" spans="1:32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39">
        <f t="shared" si="10"/>
        <v>2981.6600000000003</v>
      </c>
      <c r="H32" s="39">
        <v>8</v>
      </c>
      <c r="I32" s="39">
        <v>1</v>
      </c>
      <c r="J32" s="39">
        <v>6</v>
      </c>
      <c r="K32" s="39">
        <f t="shared" si="11"/>
        <v>4</v>
      </c>
      <c r="L32" s="39">
        <v>4</v>
      </c>
      <c r="M32" s="39">
        <v>0</v>
      </c>
      <c r="N32" s="39">
        <f t="shared" si="1"/>
        <v>50</v>
      </c>
      <c r="O32" s="40">
        <v>2981.6600000000003</v>
      </c>
      <c r="P32" s="40">
        <v>2981.6600000000003</v>
      </c>
      <c r="Q32" s="41">
        <f t="shared" si="2"/>
        <v>100</v>
      </c>
      <c r="R32" s="40">
        <v>2981.6600000000003</v>
      </c>
      <c r="S32" s="41">
        <f t="shared" si="3"/>
        <v>100</v>
      </c>
      <c r="T32" s="40">
        <f t="shared" si="4"/>
        <v>0</v>
      </c>
      <c r="U32" s="41">
        <f t="shared" si="5"/>
        <v>0</v>
      </c>
      <c r="V32" s="42">
        <f t="shared" si="12"/>
        <v>0</v>
      </c>
      <c r="W32" s="43">
        <v>0</v>
      </c>
      <c r="X32" s="43">
        <v>0</v>
      </c>
      <c r="Y32" s="41">
        <f t="shared" si="6"/>
        <v>0</v>
      </c>
      <c r="Z32" s="44">
        <v>0</v>
      </c>
      <c r="AA32" s="41">
        <f t="shared" si="14"/>
        <v>0</v>
      </c>
      <c r="AB32" s="44">
        <f t="shared" si="7"/>
        <v>0</v>
      </c>
      <c r="AC32" s="44">
        <v>0</v>
      </c>
      <c r="AD32" s="44">
        <f t="shared" si="13"/>
        <v>0</v>
      </c>
      <c r="AE32" s="44">
        <f t="shared" si="8"/>
        <v>0</v>
      </c>
      <c r="AF32" s="44">
        <f t="shared" si="9"/>
        <v>0</v>
      </c>
    </row>
    <row r="33" spans="1:32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39">
        <f t="shared" si="10"/>
        <v>7486.82</v>
      </c>
      <c r="H33" s="39">
        <v>11</v>
      </c>
      <c r="I33" s="39">
        <v>1</v>
      </c>
      <c r="J33" s="39">
        <v>10</v>
      </c>
      <c r="K33" s="39">
        <f t="shared" si="11"/>
        <v>7</v>
      </c>
      <c r="L33" s="39">
        <v>7</v>
      </c>
      <c r="M33" s="39">
        <v>0</v>
      </c>
      <c r="N33" s="39">
        <f t="shared" si="1"/>
        <v>63.636363636363633</v>
      </c>
      <c r="O33" s="40">
        <v>7486.82</v>
      </c>
      <c r="P33" s="40">
        <v>7486.82</v>
      </c>
      <c r="Q33" s="41">
        <f t="shared" si="2"/>
        <v>100</v>
      </c>
      <c r="R33" s="40">
        <v>7486.82</v>
      </c>
      <c r="S33" s="41">
        <f t="shared" si="3"/>
        <v>100</v>
      </c>
      <c r="T33" s="40">
        <f t="shared" si="4"/>
        <v>0</v>
      </c>
      <c r="U33" s="41">
        <f t="shared" si="5"/>
        <v>0</v>
      </c>
      <c r="V33" s="42">
        <f t="shared" si="12"/>
        <v>0</v>
      </c>
      <c r="W33" s="43">
        <v>0</v>
      </c>
      <c r="X33" s="43">
        <v>0</v>
      </c>
      <c r="Y33" s="41">
        <f t="shared" si="6"/>
        <v>0</v>
      </c>
      <c r="Z33" s="44">
        <v>0</v>
      </c>
      <c r="AA33" s="41">
        <f t="shared" si="14"/>
        <v>0</v>
      </c>
      <c r="AB33" s="44">
        <f t="shared" si="7"/>
        <v>0</v>
      </c>
      <c r="AC33" s="44">
        <v>0</v>
      </c>
      <c r="AD33" s="44">
        <f t="shared" si="13"/>
        <v>0</v>
      </c>
      <c r="AE33" s="44">
        <f t="shared" si="8"/>
        <v>0</v>
      </c>
      <c r="AF33" s="44">
        <f t="shared" si="9"/>
        <v>0</v>
      </c>
    </row>
    <row r="34" spans="1:32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39">
        <f t="shared" si="10"/>
        <v>25268.97</v>
      </c>
      <c r="H34" s="39">
        <v>15</v>
      </c>
      <c r="I34" s="39">
        <v>3</v>
      </c>
      <c r="J34" s="39">
        <v>12</v>
      </c>
      <c r="K34" s="39">
        <f t="shared" si="11"/>
        <v>13</v>
      </c>
      <c r="L34" s="39">
        <v>13</v>
      </c>
      <c r="M34" s="39">
        <v>0</v>
      </c>
      <c r="N34" s="39">
        <f t="shared" si="1"/>
        <v>86.666666666666671</v>
      </c>
      <c r="O34" s="40">
        <v>25268.97</v>
      </c>
      <c r="P34" s="40">
        <v>25268.969999999998</v>
      </c>
      <c r="Q34" s="41">
        <f t="shared" si="2"/>
        <v>99.999999999999986</v>
      </c>
      <c r="R34" s="40">
        <v>25268.97</v>
      </c>
      <c r="S34" s="41">
        <f t="shared" si="3"/>
        <v>100.00000000000003</v>
      </c>
      <c r="T34" s="40">
        <f t="shared" si="4"/>
        <v>0</v>
      </c>
      <c r="U34" s="41">
        <f t="shared" si="5"/>
        <v>0</v>
      </c>
      <c r="V34" s="42">
        <f t="shared" si="12"/>
        <v>2</v>
      </c>
      <c r="W34" s="43">
        <v>2</v>
      </c>
      <c r="X34" s="43">
        <v>0</v>
      </c>
      <c r="Y34" s="41">
        <f t="shared" si="6"/>
        <v>13.333333333333334</v>
      </c>
      <c r="Z34" s="44">
        <v>4257.83</v>
      </c>
      <c r="AA34" s="41">
        <f t="shared" si="14"/>
        <v>4257.83</v>
      </c>
      <c r="AB34" s="44">
        <f t="shared" si="7"/>
        <v>100</v>
      </c>
      <c r="AC34" s="44">
        <v>4257.83</v>
      </c>
      <c r="AD34" s="44">
        <f t="shared" si="13"/>
        <v>100</v>
      </c>
      <c r="AE34" s="44">
        <f t="shared" si="8"/>
        <v>0</v>
      </c>
      <c r="AF34" s="44">
        <f t="shared" si="9"/>
        <v>0</v>
      </c>
    </row>
    <row r="35" spans="1:32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39">
        <f t="shared" si="10"/>
        <v>13844.35</v>
      </c>
      <c r="H35" s="39">
        <v>12</v>
      </c>
      <c r="I35" s="39">
        <v>1</v>
      </c>
      <c r="J35" s="39">
        <v>11</v>
      </c>
      <c r="K35" s="39">
        <f t="shared" si="11"/>
        <v>9</v>
      </c>
      <c r="L35" s="39">
        <v>9</v>
      </c>
      <c r="M35" s="39">
        <v>0</v>
      </c>
      <c r="N35" s="39">
        <f t="shared" si="1"/>
        <v>75</v>
      </c>
      <c r="O35" s="40">
        <v>13844.35</v>
      </c>
      <c r="P35" s="40">
        <v>13844.35</v>
      </c>
      <c r="Q35" s="41">
        <f t="shared" si="2"/>
        <v>100</v>
      </c>
      <c r="R35" s="40">
        <v>13844.35</v>
      </c>
      <c r="S35" s="41">
        <f t="shared" si="3"/>
        <v>100</v>
      </c>
      <c r="T35" s="40">
        <f t="shared" si="4"/>
        <v>0</v>
      </c>
      <c r="U35" s="41">
        <f t="shared" si="5"/>
        <v>0</v>
      </c>
      <c r="V35" s="42">
        <f t="shared" si="12"/>
        <v>0</v>
      </c>
      <c r="W35" s="43">
        <v>0</v>
      </c>
      <c r="X35" s="43">
        <v>0</v>
      </c>
      <c r="Y35" s="41">
        <f t="shared" si="6"/>
        <v>0</v>
      </c>
      <c r="Z35" s="44">
        <v>0</v>
      </c>
      <c r="AA35" s="41">
        <f t="shared" si="14"/>
        <v>0</v>
      </c>
      <c r="AB35" s="44">
        <f t="shared" si="7"/>
        <v>0</v>
      </c>
      <c r="AC35" s="44">
        <v>0</v>
      </c>
      <c r="AD35" s="44">
        <f t="shared" si="13"/>
        <v>0</v>
      </c>
      <c r="AE35" s="44">
        <f t="shared" si="8"/>
        <v>0</v>
      </c>
      <c r="AF35" s="44">
        <f t="shared" si="9"/>
        <v>0</v>
      </c>
    </row>
    <row r="36" spans="1:32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39">
        <f t="shared" si="10"/>
        <v>2492.34</v>
      </c>
      <c r="H36" s="39">
        <v>7</v>
      </c>
      <c r="I36" s="39">
        <v>3</v>
      </c>
      <c r="J36" s="39">
        <v>3</v>
      </c>
      <c r="K36" s="39">
        <f t="shared" si="11"/>
        <v>0</v>
      </c>
      <c r="L36" s="39">
        <v>0</v>
      </c>
      <c r="M36" s="39">
        <v>0</v>
      </c>
      <c r="N36" s="39">
        <f t="shared" si="1"/>
        <v>0</v>
      </c>
      <c r="O36" s="40">
        <v>2492.34</v>
      </c>
      <c r="P36" s="40">
        <v>2492.34</v>
      </c>
      <c r="Q36" s="41">
        <f t="shared" si="2"/>
        <v>100</v>
      </c>
      <c r="R36" s="40">
        <v>2492.34</v>
      </c>
      <c r="S36" s="41">
        <f t="shared" si="3"/>
        <v>100</v>
      </c>
      <c r="T36" s="40">
        <f t="shared" si="4"/>
        <v>0</v>
      </c>
      <c r="U36" s="41">
        <f t="shared" si="5"/>
        <v>0</v>
      </c>
      <c r="V36" s="42">
        <f t="shared" si="12"/>
        <v>0</v>
      </c>
      <c r="W36" s="43">
        <v>0</v>
      </c>
      <c r="X36" s="43">
        <v>0</v>
      </c>
      <c r="Y36" s="41">
        <f t="shared" si="6"/>
        <v>0</v>
      </c>
      <c r="Z36" s="44">
        <v>0</v>
      </c>
      <c r="AA36" s="41">
        <f t="shared" si="14"/>
        <v>0</v>
      </c>
      <c r="AB36" s="44">
        <f t="shared" si="7"/>
        <v>0</v>
      </c>
      <c r="AC36" s="44">
        <v>0</v>
      </c>
      <c r="AD36" s="44">
        <f t="shared" si="13"/>
        <v>0</v>
      </c>
      <c r="AE36" s="44">
        <f t="shared" si="8"/>
        <v>0</v>
      </c>
      <c r="AF36" s="44">
        <f t="shared" si="9"/>
        <v>0</v>
      </c>
    </row>
    <row r="37" spans="1:32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39">
        <f t="shared" si="10"/>
        <v>3019.75</v>
      </c>
      <c r="H37" s="39">
        <v>9</v>
      </c>
      <c r="I37" s="39">
        <v>3</v>
      </c>
      <c r="J37" s="39">
        <v>6</v>
      </c>
      <c r="K37" s="39">
        <f t="shared" si="11"/>
        <v>5</v>
      </c>
      <c r="L37" s="39">
        <v>5</v>
      </c>
      <c r="M37" s="39">
        <v>0</v>
      </c>
      <c r="N37" s="39">
        <f t="shared" si="1"/>
        <v>55.555555555555557</v>
      </c>
      <c r="O37" s="40">
        <v>3019.75</v>
      </c>
      <c r="P37" s="40">
        <v>3019.75</v>
      </c>
      <c r="Q37" s="41">
        <f t="shared" si="2"/>
        <v>100</v>
      </c>
      <c r="R37" s="40">
        <v>3019.75</v>
      </c>
      <c r="S37" s="41">
        <f t="shared" si="3"/>
        <v>100</v>
      </c>
      <c r="T37" s="40">
        <f t="shared" si="4"/>
        <v>0</v>
      </c>
      <c r="U37" s="41">
        <f t="shared" si="5"/>
        <v>0</v>
      </c>
      <c r="V37" s="42">
        <f t="shared" si="12"/>
        <v>2</v>
      </c>
      <c r="W37" s="43">
        <v>2</v>
      </c>
      <c r="X37" s="43">
        <v>0</v>
      </c>
      <c r="Y37" s="41">
        <f t="shared" si="6"/>
        <v>22.222222222222221</v>
      </c>
      <c r="Z37" s="44">
        <v>2514.25</v>
      </c>
      <c r="AA37" s="41">
        <f t="shared" si="14"/>
        <v>2514.25</v>
      </c>
      <c r="AB37" s="44">
        <f t="shared" si="7"/>
        <v>100</v>
      </c>
      <c r="AC37" s="44">
        <v>2514.25</v>
      </c>
      <c r="AD37" s="44">
        <f t="shared" si="13"/>
        <v>100</v>
      </c>
      <c r="AE37" s="44">
        <f t="shared" si="8"/>
        <v>0</v>
      </c>
      <c r="AF37" s="44">
        <f t="shared" si="9"/>
        <v>0</v>
      </c>
    </row>
    <row r="38" spans="1:32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39">
        <f t="shared" si="10"/>
        <v>0</v>
      </c>
      <c r="H38" s="39">
        <v>2</v>
      </c>
      <c r="I38" s="39">
        <v>1</v>
      </c>
      <c r="J38" s="39">
        <v>1</v>
      </c>
      <c r="K38" s="39">
        <f t="shared" si="11"/>
        <v>0</v>
      </c>
      <c r="L38" s="39">
        <v>0</v>
      </c>
      <c r="M38" s="39">
        <v>0</v>
      </c>
      <c r="N38" s="39">
        <f t="shared" si="1"/>
        <v>0</v>
      </c>
      <c r="O38" s="40">
        <v>0</v>
      </c>
      <c r="P38" s="40">
        <v>0</v>
      </c>
      <c r="Q38" s="41">
        <f t="shared" si="2"/>
        <v>0</v>
      </c>
      <c r="R38" s="40">
        <v>0</v>
      </c>
      <c r="S38" s="41">
        <f t="shared" si="3"/>
        <v>0</v>
      </c>
      <c r="T38" s="40">
        <f t="shared" si="4"/>
        <v>0</v>
      </c>
      <c r="U38" s="41">
        <f t="shared" si="5"/>
        <v>0</v>
      </c>
      <c r="V38" s="42">
        <f t="shared" si="12"/>
        <v>0</v>
      </c>
      <c r="W38" s="43">
        <v>0</v>
      </c>
      <c r="X38" s="43">
        <v>0</v>
      </c>
      <c r="Y38" s="41">
        <f t="shared" si="6"/>
        <v>0</v>
      </c>
      <c r="Z38" s="44">
        <v>0</v>
      </c>
      <c r="AA38" s="41">
        <f t="shared" si="14"/>
        <v>0</v>
      </c>
      <c r="AB38" s="44">
        <f t="shared" si="7"/>
        <v>0</v>
      </c>
      <c r="AC38" s="44">
        <v>0</v>
      </c>
      <c r="AD38" s="44">
        <f t="shared" si="13"/>
        <v>0</v>
      </c>
      <c r="AE38" s="44">
        <f t="shared" si="8"/>
        <v>0</v>
      </c>
      <c r="AF38" s="44">
        <f t="shared" si="9"/>
        <v>0</v>
      </c>
    </row>
    <row r="39" spans="1:32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39">
        <f t="shared" si="10"/>
        <v>19435.18</v>
      </c>
      <c r="H39" s="39">
        <v>20</v>
      </c>
      <c r="I39" s="39">
        <v>2</v>
      </c>
      <c r="J39" s="39">
        <v>18</v>
      </c>
      <c r="K39" s="39">
        <f t="shared" si="11"/>
        <v>16</v>
      </c>
      <c r="L39" s="39">
        <v>16</v>
      </c>
      <c r="M39" s="39">
        <v>0</v>
      </c>
      <c r="N39" s="39">
        <f t="shared" si="1"/>
        <v>80</v>
      </c>
      <c r="O39" s="40">
        <v>19435.18</v>
      </c>
      <c r="P39" s="40">
        <v>19435.18</v>
      </c>
      <c r="Q39" s="41">
        <f t="shared" si="2"/>
        <v>100</v>
      </c>
      <c r="R39" s="40">
        <v>17383.59</v>
      </c>
      <c r="S39" s="41">
        <f t="shared" si="3"/>
        <v>89.443936202288839</v>
      </c>
      <c r="T39" s="40">
        <f t="shared" si="4"/>
        <v>2051.59</v>
      </c>
      <c r="U39" s="41">
        <f t="shared" si="5"/>
        <v>10.556063797711161</v>
      </c>
      <c r="V39" s="42">
        <f t="shared" si="12"/>
        <v>2</v>
      </c>
      <c r="W39" s="43">
        <v>2</v>
      </c>
      <c r="X39" s="43">
        <v>0</v>
      </c>
      <c r="Y39" s="41">
        <f t="shared" si="6"/>
        <v>10</v>
      </c>
      <c r="Z39" s="44">
        <v>4110.33</v>
      </c>
      <c r="AA39" s="41">
        <f t="shared" si="14"/>
        <v>6161.92</v>
      </c>
      <c r="AB39" s="44">
        <f t="shared" si="7"/>
        <v>100</v>
      </c>
      <c r="AC39" s="44">
        <v>6161.92</v>
      </c>
      <c r="AD39" s="44">
        <f t="shared" si="13"/>
        <v>100</v>
      </c>
      <c r="AE39" s="44">
        <f t="shared" si="8"/>
        <v>0</v>
      </c>
      <c r="AF39" s="44">
        <f t="shared" si="9"/>
        <v>0</v>
      </c>
    </row>
    <row r="40" spans="1:32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39">
        <f t="shared" si="10"/>
        <v>15098.460000000001</v>
      </c>
      <c r="H40" s="39">
        <v>17</v>
      </c>
      <c r="I40" s="39">
        <v>6</v>
      </c>
      <c r="J40" s="39">
        <v>9</v>
      </c>
      <c r="K40" s="39">
        <f t="shared" si="11"/>
        <v>15</v>
      </c>
      <c r="L40" s="39">
        <v>15</v>
      </c>
      <c r="M40" s="39">
        <v>0</v>
      </c>
      <c r="N40" s="39">
        <f t="shared" si="1"/>
        <v>88.235294117647058</v>
      </c>
      <c r="O40" s="40">
        <v>15098.460000000001</v>
      </c>
      <c r="P40" s="40">
        <v>15098.460000000001</v>
      </c>
      <c r="Q40" s="41">
        <f t="shared" si="2"/>
        <v>100</v>
      </c>
      <c r="R40" s="40">
        <v>14854.859999999999</v>
      </c>
      <c r="S40" s="41">
        <f t="shared" si="3"/>
        <v>98.386590420479962</v>
      </c>
      <c r="T40" s="40">
        <f t="shared" si="4"/>
        <v>243.60000000000218</v>
      </c>
      <c r="U40" s="41">
        <f t="shared" si="5"/>
        <v>1.6134095795200447</v>
      </c>
      <c r="V40" s="42">
        <f t="shared" si="12"/>
        <v>2</v>
      </c>
      <c r="W40" s="43">
        <v>2</v>
      </c>
      <c r="X40" s="43">
        <v>0</v>
      </c>
      <c r="Y40" s="41">
        <f t="shared" si="6"/>
        <v>11.76470588235294</v>
      </c>
      <c r="Z40" s="44">
        <v>0</v>
      </c>
      <c r="AA40" s="41">
        <f t="shared" si="14"/>
        <v>243.60000000000218</v>
      </c>
      <c r="AB40" s="44">
        <f t="shared" si="7"/>
        <v>100</v>
      </c>
      <c r="AC40" s="44">
        <v>243.6</v>
      </c>
      <c r="AD40" s="44">
        <f t="shared" si="13"/>
        <v>99.999999999999105</v>
      </c>
      <c r="AE40" s="44">
        <f t="shared" si="8"/>
        <v>2.1884716261411086E-12</v>
      </c>
      <c r="AF40" s="44">
        <f t="shared" si="9"/>
        <v>8.9838736705299219E-13</v>
      </c>
    </row>
    <row r="41" spans="1:32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39">
        <f t="shared" si="10"/>
        <v>27168.720000000001</v>
      </c>
      <c r="H41" s="39">
        <v>26</v>
      </c>
      <c r="I41" s="39">
        <v>8</v>
      </c>
      <c r="J41" s="39">
        <v>15</v>
      </c>
      <c r="K41" s="39">
        <f t="shared" si="11"/>
        <v>22</v>
      </c>
      <c r="L41" s="39">
        <v>22</v>
      </c>
      <c r="M41" s="39">
        <v>0</v>
      </c>
      <c r="N41" s="39">
        <f t="shared" si="1"/>
        <v>84.615384615384613</v>
      </c>
      <c r="O41" s="40">
        <v>27168.720000000001</v>
      </c>
      <c r="P41" s="40">
        <v>27168.720000000001</v>
      </c>
      <c r="Q41" s="41">
        <f t="shared" si="2"/>
        <v>100</v>
      </c>
      <c r="R41" s="40">
        <v>27168.720000000001</v>
      </c>
      <c r="S41" s="41">
        <f t="shared" si="3"/>
        <v>100</v>
      </c>
      <c r="T41" s="40">
        <f t="shared" si="4"/>
        <v>0</v>
      </c>
      <c r="U41" s="41">
        <f t="shared" si="5"/>
        <v>0</v>
      </c>
      <c r="V41" s="42">
        <f t="shared" si="12"/>
        <v>2</v>
      </c>
      <c r="W41" s="43">
        <v>2</v>
      </c>
      <c r="X41" s="43">
        <v>0</v>
      </c>
      <c r="Y41" s="41">
        <f t="shared" si="6"/>
        <v>7.6923076923076925</v>
      </c>
      <c r="Z41" s="44">
        <v>3348.24</v>
      </c>
      <c r="AA41" s="41">
        <f t="shared" si="14"/>
        <v>3348.24</v>
      </c>
      <c r="AB41" s="44">
        <f t="shared" si="7"/>
        <v>100</v>
      </c>
      <c r="AC41" s="44">
        <v>3348.24</v>
      </c>
      <c r="AD41" s="44">
        <f t="shared" si="13"/>
        <v>100</v>
      </c>
      <c r="AE41" s="44">
        <f t="shared" si="8"/>
        <v>0</v>
      </c>
      <c r="AF41" s="44">
        <f t="shared" si="9"/>
        <v>0</v>
      </c>
    </row>
    <row r="42" spans="1:32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39">
        <f t="shared" si="10"/>
        <v>9538.17</v>
      </c>
      <c r="H42" s="39">
        <v>10</v>
      </c>
      <c r="I42" s="39">
        <v>4</v>
      </c>
      <c r="J42" s="39">
        <v>6</v>
      </c>
      <c r="K42" s="39">
        <f t="shared" si="11"/>
        <v>10</v>
      </c>
      <c r="L42" s="39">
        <v>10</v>
      </c>
      <c r="M42" s="39">
        <v>0</v>
      </c>
      <c r="N42" s="39">
        <f t="shared" si="1"/>
        <v>100</v>
      </c>
      <c r="O42" s="40">
        <v>9538.17</v>
      </c>
      <c r="P42" s="40">
        <v>9538.17</v>
      </c>
      <c r="Q42" s="41">
        <f t="shared" si="2"/>
        <v>100</v>
      </c>
      <c r="R42" s="40">
        <v>8030.89</v>
      </c>
      <c r="S42" s="41">
        <f t="shared" si="3"/>
        <v>84.197387968551624</v>
      </c>
      <c r="T42" s="40">
        <f t="shared" si="4"/>
        <v>1507.2799999999997</v>
      </c>
      <c r="U42" s="41">
        <f t="shared" si="5"/>
        <v>15.802612031448376</v>
      </c>
      <c r="V42" s="42">
        <f t="shared" si="12"/>
        <v>0</v>
      </c>
      <c r="W42" s="43">
        <v>0</v>
      </c>
      <c r="X42" s="43">
        <v>0</v>
      </c>
      <c r="Y42" s="41">
        <f t="shared" si="6"/>
        <v>0</v>
      </c>
      <c r="Z42" s="44">
        <v>0</v>
      </c>
      <c r="AA42" s="41">
        <f t="shared" si="14"/>
        <v>1507.2799999999997</v>
      </c>
      <c r="AB42" s="44">
        <f t="shared" si="7"/>
        <v>100</v>
      </c>
      <c r="AC42" s="44">
        <v>1507.28</v>
      </c>
      <c r="AD42" s="44">
        <f t="shared" si="13"/>
        <v>100.00000000000003</v>
      </c>
      <c r="AE42" s="44">
        <f t="shared" si="8"/>
        <v>0</v>
      </c>
      <c r="AF42" s="44">
        <f t="shared" si="9"/>
        <v>0</v>
      </c>
    </row>
    <row r="43" spans="1:32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39">
        <f t="shared" si="10"/>
        <v>15784.42</v>
      </c>
      <c r="H43" s="39">
        <v>15</v>
      </c>
      <c r="I43" s="39">
        <v>3</v>
      </c>
      <c r="J43" s="39">
        <v>12</v>
      </c>
      <c r="K43" s="39">
        <f t="shared" si="11"/>
        <v>12</v>
      </c>
      <c r="L43" s="39">
        <v>12</v>
      </c>
      <c r="M43" s="39">
        <v>0</v>
      </c>
      <c r="N43" s="39">
        <f t="shared" si="1"/>
        <v>80</v>
      </c>
      <c r="O43" s="40">
        <v>15784.42</v>
      </c>
      <c r="P43" s="40">
        <v>15784.42</v>
      </c>
      <c r="Q43" s="41">
        <f t="shared" si="2"/>
        <v>100</v>
      </c>
      <c r="R43" s="40">
        <v>15784.419999999998</v>
      </c>
      <c r="S43" s="41">
        <f t="shared" si="3"/>
        <v>99.999999999999986</v>
      </c>
      <c r="T43" s="40">
        <f t="shared" si="4"/>
        <v>0</v>
      </c>
      <c r="U43" s="41">
        <f t="shared" si="5"/>
        <v>0</v>
      </c>
      <c r="V43" s="42">
        <f t="shared" si="12"/>
        <v>1</v>
      </c>
      <c r="W43" s="43">
        <v>1</v>
      </c>
      <c r="X43" s="43">
        <v>0</v>
      </c>
      <c r="Y43" s="41">
        <f t="shared" si="6"/>
        <v>6.666666666666667</v>
      </c>
      <c r="Z43" s="44">
        <v>1182.1300000000001</v>
      </c>
      <c r="AA43" s="41">
        <f t="shared" si="14"/>
        <v>1182.1300000000001</v>
      </c>
      <c r="AB43" s="44">
        <f t="shared" si="7"/>
        <v>100</v>
      </c>
      <c r="AC43" s="44">
        <v>1182.1300000000001</v>
      </c>
      <c r="AD43" s="44">
        <f t="shared" si="13"/>
        <v>100</v>
      </c>
      <c r="AE43" s="44">
        <f t="shared" si="8"/>
        <v>0</v>
      </c>
      <c r="AF43" s="44">
        <f t="shared" si="9"/>
        <v>0</v>
      </c>
    </row>
    <row r="44" spans="1:32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39">
        <f t="shared" si="10"/>
        <v>0</v>
      </c>
      <c r="H44" s="39">
        <v>2</v>
      </c>
      <c r="I44" s="39">
        <v>0</v>
      </c>
      <c r="J44" s="39">
        <v>2</v>
      </c>
      <c r="K44" s="39">
        <f t="shared" si="11"/>
        <v>0</v>
      </c>
      <c r="L44" s="39">
        <v>0</v>
      </c>
      <c r="M44" s="39">
        <v>0</v>
      </c>
      <c r="N44" s="39">
        <f t="shared" si="1"/>
        <v>0</v>
      </c>
      <c r="O44" s="40">
        <v>0</v>
      </c>
      <c r="P44" s="40">
        <v>0</v>
      </c>
      <c r="Q44" s="41">
        <f t="shared" si="2"/>
        <v>0</v>
      </c>
      <c r="R44" s="40">
        <v>0</v>
      </c>
      <c r="S44" s="41">
        <f t="shared" si="3"/>
        <v>0</v>
      </c>
      <c r="T44" s="40">
        <f t="shared" si="4"/>
        <v>0</v>
      </c>
      <c r="U44" s="41">
        <f t="shared" si="5"/>
        <v>0</v>
      </c>
      <c r="V44" s="42">
        <f t="shared" si="12"/>
        <v>0</v>
      </c>
      <c r="W44" s="43">
        <v>0</v>
      </c>
      <c r="X44" s="43">
        <v>0</v>
      </c>
      <c r="Y44" s="41">
        <f t="shared" si="6"/>
        <v>0</v>
      </c>
      <c r="Z44" s="44">
        <v>0</v>
      </c>
      <c r="AA44" s="41">
        <f t="shared" si="14"/>
        <v>0</v>
      </c>
      <c r="AB44" s="44">
        <f t="shared" si="7"/>
        <v>0</v>
      </c>
      <c r="AC44" s="44">
        <v>0</v>
      </c>
      <c r="AD44" s="44">
        <f t="shared" si="13"/>
        <v>0</v>
      </c>
      <c r="AE44" s="44">
        <f t="shared" si="8"/>
        <v>0</v>
      </c>
      <c r="AF44" s="44">
        <f t="shared" si="9"/>
        <v>0</v>
      </c>
    </row>
    <row r="45" spans="1:32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39">
        <f t="shared" si="10"/>
        <v>624.23</v>
      </c>
      <c r="H45" s="39">
        <v>2</v>
      </c>
      <c r="I45" s="39">
        <v>1</v>
      </c>
      <c r="J45" s="39">
        <v>1</v>
      </c>
      <c r="K45" s="39">
        <f t="shared" si="11"/>
        <v>2</v>
      </c>
      <c r="L45" s="39">
        <v>2</v>
      </c>
      <c r="M45" s="39">
        <v>0</v>
      </c>
      <c r="N45" s="39">
        <f t="shared" si="1"/>
        <v>100</v>
      </c>
      <c r="O45" s="40">
        <v>624.23</v>
      </c>
      <c r="P45" s="40">
        <v>624.23</v>
      </c>
      <c r="Q45" s="41">
        <f t="shared" si="2"/>
        <v>100</v>
      </c>
      <c r="R45" s="40">
        <v>624.23</v>
      </c>
      <c r="S45" s="41">
        <f t="shared" si="3"/>
        <v>100</v>
      </c>
      <c r="T45" s="40">
        <f t="shared" si="4"/>
        <v>0</v>
      </c>
      <c r="U45" s="41">
        <f t="shared" si="5"/>
        <v>0</v>
      </c>
      <c r="V45" s="42">
        <f t="shared" si="12"/>
        <v>0</v>
      </c>
      <c r="W45" s="43">
        <v>0</v>
      </c>
      <c r="X45" s="43">
        <v>0</v>
      </c>
      <c r="Y45" s="41">
        <f t="shared" si="6"/>
        <v>0</v>
      </c>
      <c r="Z45" s="44">
        <v>0</v>
      </c>
      <c r="AA45" s="41">
        <f t="shared" si="14"/>
        <v>0</v>
      </c>
      <c r="AB45" s="44">
        <f t="shared" si="7"/>
        <v>0</v>
      </c>
      <c r="AC45" s="44">
        <v>0</v>
      </c>
      <c r="AD45" s="44">
        <f t="shared" si="13"/>
        <v>0</v>
      </c>
      <c r="AE45" s="44">
        <f t="shared" si="8"/>
        <v>0</v>
      </c>
      <c r="AF45" s="44">
        <f t="shared" si="9"/>
        <v>0</v>
      </c>
    </row>
    <row r="46" spans="1:32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39">
        <f t="shared" si="10"/>
        <v>9181.1</v>
      </c>
      <c r="H46" s="39">
        <v>14</v>
      </c>
      <c r="I46" s="39">
        <v>2</v>
      </c>
      <c r="J46" s="39">
        <v>12</v>
      </c>
      <c r="K46" s="39">
        <f t="shared" si="11"/>
        <v>13</v>
      </c>
      <c r="L46" s="39">
        <v>13</v>
      </c>
      <c r="M46" s="39">
        <v>0</v>
      </c>
      <c r="N46" s="39">
        <f t="shared" si="1"/>
        <v>92.857142857142861</v>
      </c>
      <c r="O46" s="40">
        <v>9181.1</v>
      </c>
      <c r="P46" s="40">
        <v>9181.1</v>
      </c>
      <c r="Q46" s="41">
        <f t="shared" si="2"/>
        <v>100</v>
      </c>
      <c r="R46" s="40">
        <v>9181.1</v>
      </c>
      <c r="S46" s="41">
        <f t="shared" si="3"/>
        <v>100</v>
      </c>
      <c r="T46" s="40">
        <f t="shared" si="4"/>
        <v>0</v>
      </c>
      <c r="U46" s="41">
        <f t="shared" si="5"/>
        <v>0</v>
      </c>
      <c r="V46" s="42">
        <f t="shared" si="12"/>
        <v>1</v>
      </c>
      <c r="W46" s="43">
        <v>1</v>
      </c>
      <c r="X46" s="43">
        <v>0</v>
      </c>
      <c r="Y46" s="41">
        <f t="shared" si="6"/>
        <v>7.1428571428571423</v>
      </c>
      <c r="Z46" s="44">
        <v>9575.85</v>
      </c>
      <c r="AA46" s="41">
        <f t="shared" si="14"/>
        <v>9575.85</v>
      </c>
      <c r="AB46" s="44">
        <f t="shared" si="7"/>
        <v>100</v>
      </c>
      <c r="AC46" s="44">
        <v>7752.45</v>
      </c>
      <c r="AD46" s="44">
        <f t="shared" si="13"/>
        <v>80.958348345055526</v>
      </c>
      <c r="AE46" s="44">
        <f t="shared" si="8"/>
        <v>1823.4000000000005</v>
      </c>
      <c r="AF46" s="44">
        <f t="shared" si="9"/>
        <v>19.041651654944474</v>
      </c>
    </row>
    <row r="47" spans="1:32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39">
        <f t="shared" si="10"/>
        <v>68842.7</v>
      </c>
      <c r="H47" s="39">
        <v>34</v>
      </c>
      <c r="I47" s="39">
        <v>11</v>
      </c>
      <c r="J47" s="39">
        <v>23</v>
      </c>
      <c r="K47" s="39">
        <f t="shared" si="11"/>
        <v>30</v>
      </c>
      <c r="L47" s="39">
        <v>30</v>
      </c>
      <c r="M47" s="39">
        <v>0</v>
      </c>
      <c r="N47" s="39">
        <f t="shared" si="1"/>
        <v>88.235294117647058</v>
      </c>
      <c r="O47" s="40">
        <v>68842.7</v>
      </c>
      <c r="P47" s="40">
        <v>68842.7</v>
      </c>
      <c r="Q47" s="41">
        <f t="shared" si="2"/>
        <v>100</v>
      </c>
      <c r="R47" s="40">
        <v>56055.509999999995</v>
      </c>
      <c r="S47" s="41">
        <f t="shared" si="3"/>
        <v>81.425496094720273</v>
      </c>
      <c r="T47" s="40">
        <f t="shared" si="4"/>
        <v>12787.190000000002</v>
      </c>
      <c r="U47" s="41">
        <f t="shared" si="5"/>
        <v>18.57450390527972</v>
      </c>
      <c r="V47" s="42">
        <f t="shared" si="12"/>
        <v>3</v>
      </c>
      <c r="W47" s="43">
        <v>3</v>
      </c>
      <c r="X47" s="43">
        <v>0</v>
      </c>
      <c r="Y47" s="41">
        <f t="shared" si="6"/>
        <v>8.8235294117647065</v>
      </c>
      <c r="Z47" s="44">
        <v>0</v>
      </c>
      <c r="AA47" s="41">
        <f t="shared" si="14"/>
        <v>12787.190000000002</v>
      </c>
      <c r="AB47" s="44">
        <f t="shared" si="7"/>
        <v>100</v>
      </c>
      <c r="AC47" s="44">
        <v>12787.189999999999</v>
      </c>
      <c r="AD47" s="44">
        <f t="shared" si="13"/>
        <v>99.999999999999972</v>
      </c>
      <c r="AE47" s="44">
        <f t="shared" si="8"/>
        <v>0</v>
      </c>
      <c r="AF47" s="44">
        <f t="shared" si="9"/>
        <v>0</v>
      </c>
    </row>
    <row r="48" spans="1:32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39">
        <f t="shared" si="10"/>
        <v>13438.82</v>
      </c>
      <c r="H48" s="39">
        <v>16</v>
      </c>
      <c r="I48" s="39">
        <v>6</v>
      </c>
      <c r="J48" s="39">
        <v>9</v>
      </c>
      <c r="K48" s="39">
        <f t="shared" si="11"/>
        <v>11</v>
      </c>
      <c r="L48" s="39">
        <v>11</v>
      </c>
      <c r="M48" s="39">
        <v>0</v>
      </c>
      <c r="N48" s="39">
        <f t="shared" si="1"/>
        <v>68.75</v>
      </c>
      <c r="O48" s="40">
        <v>13438.82</v>
      </c>
      <c r="P48" s="40">
        <v>13438.82</v>
      </c>
      <c r="Q48" s="41">
        <f t="shared" si="2"/>
        <v>100</v>
      </c>
      <c r="R48" s="40">
        <v>13438.82</v>
      </c>
      <c r="S48" s="41">
        <f t="shared" si="3"/>
        <v>100</v>
      </c>
      <c r="T48" s="40">
        <f t="shared" si="4"/>
        <v>0</v>
      </c>
      <c r="U48" s="41">
        <f t="shared" si="5"/>
        <v>0</v>
      </c>
      <c r="V48" s="42">
        <f t="shared" si="12"/>
        <v>0</v>
      </c>
      <c r="W48" s="43">
        <v>0</v>
      </c>
      <c r="X48" s="43">
        <v>0</v>
      </c>
      <c r="Y48" s="41">
        <f t="shared" si="6"/>
        <v>0</v>
      </c>
      <c r="Z48" s="44">
        <v>0</v>
      </c>
      <c r="AA48" s="41">
        <f t="shared" si="14"/>
        <v>0</v>
      </c>
      <c r="AB48" s="44">
        <f t="shared" si="7"/>
        <v>0</v>
      </c>
      <c r="AC48" s="44">
        <v>0</v>
      </c>
      <c r="AD48" s="44">
        <f t="shared" si="13"/>
        <v>0</v>
      </c>
      <c r="AE48" s="44">
        <f t="shared" si="8"/>
        <v>0</v>
      </c>
      <c r="AF48" s="44">
        <f t="shared" si="9"/>
        <v>0</v>
      </c>
    </row>
    <row r="49" spans="1:32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39">
        <f t="shared" si="10"/>
        <v>20641.310000000001</v>
      </c>
      <c r="H49" s="39">
        <v>16</v>
      </c>
      <c r="I49" s="39">
        <v>2</v>
      </c>
      <c r="J49" s="39">
        <v>14</v>
      </c>
      <c r="K49" s="39">
        <f t="shared" si="11"/>
        <v>11</v>
      </c>
      <c r="L49" s="39">
        <v>11</v>
      </c>
      <c r="M49" s="39">
        <v>0</v>
      </c>
      <c r="N49" s="39">
        <f t="shared" si="1"/>
        <v>68.75</v>
      </c>
      <c r="O49" s="40">
        <v>20641.310000000001</v>
      </c>
      <c r="P49" s="40">
        <v>20641.310000000001</v>
      </c>
      <c r="Q49" s="41">
        <f t="shared" si="2"/>
        <v>100</v>
      </c>
      <c r="R49" s="40">
        <v>20641.309999999998</v>
      </c>
      <c r="S49" s="41">
        <f t="shared" si="3"/>
        <v>99.999999999999972</v>
      </c>
      <c r="T49" s="40">
        <f t="shared" si="4"/>
        <v>0</v>
      </c>
      <c r="U49" s="41">
        <f t="shared" si="5"/>
        <v>0</v>
      </c>
      <c r="V49" s="42">
        <f t="shared" si="12"/>
        <v>0</v>
      </c>
      <c r="W49" s="43">
        <v>0</v>
      </c>
      <c r="X49" s="43">
        <v>0</v>
      </c>
      <c r="Y49" s="41">
        <f t="shared" si="6"/>
        <v>0</v>
      </c>
      <c r="Z49" s="44">
        <v>3581.44</v>
      </c>
      <c r="AA49" s="41">
        <f t="shared" si="14"/>
        <v>3581.44</v>
      </c>
      <c r="AB49" s="44">
        <f t="shared" si="7"/>
        <v>100</v>
      </c>
      <c r="AC49" s="44">
        <v>3581.44</v>
      </c>
      <c r="AD49" s="44">
        <f t="shared" si="13"/>
        <v>100</v>
      </c>
      <c r="AE49" s="44">
        <f t="shared" si="8"/>
        <v>0</v>
      </c>
      <c r="AF49" s="44">
        <f t="shared" si="9"/>
        <v>0</v>
      </c>
    </row>
    <row r="50" spans="1:32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39">
        <f t="shared" si="10"/>
        <v>20509.350000000002</v>
      </c>
      <c r="H50" s="39">
        <v>12</v>
      </c>
      <c r="I50" s="39">
        <v>2</v>
      </c>
      <c r="J50" s="39">
        <v>10</v>
      </c>
      <c r="K50" s="39">
        <f t="shared" si="11"/>
        <v>9</v>
      </c>
      <c r="L50" s="39">
        <v>9</v>
      </c>
      <c r="M50" s="39">
        <v>0</v>
      </c>
      <c r="N50" s="39">
        <f t="shared" si="1"/>
        <v>75</v>
      </c>
      <c r="O50" s="40">
        <v>20509.350000000002</v>
      </c>
      <c r="P50" s="40">
        <v>20509.350000000002</v>
      </c>
      <c r="Q50" s="41">
        <f t="shared" si="2"/>
        <v>100</v>
      </c>
      <c r="R50" s="40">
        <v>15207.210000000001</v>
      </c>
      <c r="S50" s="41">
        <f t="shared" si="3"/>
        <v>74.14769361291313</v>
      </c>
      <c r="T50" s="40">
        <f t="shared" si="4"/>
        <v>5302.1400000000012</v>
      </c>
      <c r="U50" s="41">
        <f t="shared" si="5"/>
        <v>25.85230638708687</v>
      </c>
      <c r="V50" s="42">
        <f t="shared" si="12"/>
        <v>3</v>
      </c>
      <c r="W50" s="43">
        <v>3</v>
      </c>
      <c r="X50" s="43">
        <v>0</v>
      </c>
      <c r="Y50" s="41">
        <f t="shared" si="6"/>
        <v>25</v>
      </c>
      <c r="Z50" s="44">
        <v>3546.02</v>
      </c>
      <c r="AA50" s="41">
        <f t="shared" si="14"/>
        <v>8848.1600000000017</v>
      </c>
      <c r="AB50" s="44">
        <f t="shared" si="7"/>
        <v>100</v>
      </c>
      <c r="AC50" s="44">
        <v>8848.1600000000017</v>
      </c>
      <c r="AD50" s="44">
        <f t="shared" si="13"/>
        <v>100</v>
      </c>
      <c r="AE50" s="44">
        <f t="shared" si="8"/>
        <v>0</v>
      </c>
      <c r="AF50" s="44">
        <f t="shared" si="9"/>
        <v>0</v>
      </c>
    </row>
    <row r="51" spans="1:32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39">
        <f t="shared" si="10"/>
        <v>9576.4699999999993</v>
      </c>
      <c r="H51" s="39">
        <v>10</v>
      </c>
      <c r="I51" s="39">
        <v>2</v>
      </c>
      <c r="J51" s="39">
        <v>8</v>
      </c>
      <c r="K51" s="39">
        <f t="shared" si="11"/>
        <v>7</v>
      </c>
      <c r="L51" s="39">
        <v>7</v>
      </c>
      <c r="M51" s="39">
        <v>0</v>
      </c>
      <c r="N51" s="39">
        <f t="shared" si="1"/>
        <v>70</v>
      </c>
      <c r="O51" s="40">
        <v>9576.4699999999993</v>
      </c>
      <c r="P51" s="40">
        <v>9576.4699999999993</v>
      </c>
      <c r="Q51" s="41">
        <f t="shared" si="2"/>
        <v>100</v>
      </c>
      <c r="R51" s="40">
        <v>9576.4699999999993</v>
      </c>
      <c r="S51" s="41">
        <f t="shared" si="3"/>
        <v>100</v>
      </c>
      <c r="T51" s="40">
        <f t="shared" si="4"/>
        <v>0</v>
      </c>
      <c r="U51" s="41">
        <f t="shared" si="5"/>
        <v>0</v>
      </c>
      <c r="V51" s="42">
        <f t="shared" si="12"/>
        <v>1</v>
      </c>
      <c r="W51" s="43">
        <v>1</v>
      </c>
      <c r="X51" s="43">
        <v>0</v>
      </c>
      <c r="Y51" s="41">
        <f t="shared" si="6"/>
        <v>10</v>
      </c>
      <c r="Z51" s="44">
        <v>813.02</v>
      </c>
      <c r="AA51" s="41">
        <f t="shared" si="14"/>
        <v>813.02</v>
      </c>
      <c r="AB51" s="44">
        <f t="shared" si="7"/>
        <v>100</v>
      </c>
      <c r="AC51" s="44">
        <v>813.02</v>
      </c>
      <c r="AD51" s="44">
        <f t="shared" si="13"/>
        <v>100</v>
      </c>
      <c r="AE51" s="44">
        <f t="shared" si="8"/>
        <v>0</v>
      </c>
      <c r="AF51" s="44">
        <f t="shared" si="9"/>
        <v>0</v>
      </c>
    </row>
    <row r="52" spans="1:32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39">
        <f t="shared" si="10"/>
        <v>21145.85</v>
      </c>
      <c r="H52" s="39">
        <v>24</v>
      </c>
      <c r="I52" s="39">
        <v>10</v>
      </c>
      <c r="J52" s="39">
        <v>12</v>
      </c>
      <c r="K52" s="39">
        <f t="shared" si="11"/>
        <v>22</v>
      </c>
      <c r="L52" s="39">
        <v>22</v>
      </c>
      <c r="M52" s="39">
        <v>0</v>
      </c>
      <c r="N52" s="39">
        <f t="shared" si="1"/>
        <v>91.666666666666657</v>
      </c>
      <c r="O52" s="40">
        <v>21145.85</v>
      </c>
      <c r="P52" s="40">
        <v>21145.85</v>
      </c>
      <c r="Q52" s="41">
        <f t="shared" si="2"/>
        <v>100</v>
      </c>
      <c r="R52" s="40">
        <v>20743.91</v>
      </c>
      <c r="S52" s="41">
        <f t="shared" si="3"/>
        <v>98.099201498166309</v>
      </c>
      <c r="T52" s="40">
        <f t="shared" si="4"/>
        <v>401.93999999999869</v>
      </c>
      <c r="U52" s="41">
        <f t="shared" si="5"/>
        <v>1.9007985018336873</v>
      </c>
      <c r="V52" s="42">
        <f t="shared" si="12"/>
        <v>3</v>
      </c>
      <c r="W52" s="43">
        <v>3</v>
      </c>
      <c r="X52" s="43">
        <v>0</v>
      </c>
      <c r="Y52" s="41">
        <f t="shared" si="6"/>
        <v>12.5</v>
      </c>
      <c r="Z52" s="44">
        <v>2435.46</v>
      </c>
      <c r="AA52" s="41">
        <f t="shared" si="14"/>
        <v>2837.3999999999987</v>
      </c>
      <c r="AB52" s="44">
        <f t="shared" si="7"/>
        <v>100</v>
      </c>
      <c r="AC52" s="44">
        <v>2837.4</v>
      </c>
      <c r="AD52" s="44">
        <f t="shared" si="13"/>
        <v>100.00000000000004</v>
      </c>
      <c r="AE52" s="44">
        <f t="shared" si="8"/>
        <v>0</v>
      </c>
      <c r="AF52" s="44">
        <f t="shared" si="9"/>
        <v>0</v>
      </c>
    </row>
    <row r="53" spans="1:32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39">
        <f t="shared" si="10"/>
        <v>14149.42</v>
      </c>
      <c r="H53" s="39">
        <v>16</v>
      </c>
      <c r="I53" s="39">
        <v>0</v>
      </c>
      <c r="J53" s="39">
        <v>16</v>
      </c>
      <c r="K53" s="39">
        <f t="shared" si="11"/>
        <v>13</v>
      </c>
      <c r="L53" s="39">
        <v>13</v>
      </c>
      <c r="M53" s="39">
        <v>0</v>
      </c>
      <c r="N53" s="39">
        <f t="shared" si="1"/>
        <v>81.25</v>
      </c>
      <c r="O53" s="40">
        <v>14149.42</v>
      </c>
      <c r="P53" s="40">
        <v>14149.42</v>
      </c>
      <c r="Q53" s="41">
        <f t="shared" si="2"/>
        <v>100</v>
      </c>
      <c r="R53" s="40">
        <v>14149.42</v>
      </c>
      <c r="S53" s="41">
        <f t="shared" si="3"/>
        <v>100</v>
      </c>
      <c r="T53" s="40">
        <f t="shared" si="4"/>
        <v>0</v>
      </c>
      <c r="U53" s="41">
        <f t="shared" si="5"/>
        <v>0</v>
      </c>
      <c r="V53" s="42">
        <f t="shared" si="12"/>
        <v>0</v>
      </c>
      <c r="W53" s="43">
        <v>0</v>
      </c>
      <c r="X53" s="43">
        <v>0</v>
      </c>
      <c r="Y53" s="41">
        <f t="shared" si="6"/>
        <v>0</v>
      </c>
      <c r="Z53" s="44">
        <v>0</v>
      </c>
      <c r="AA53" s="41">
        <f t="shared" si="14"/>
        <v>0</v>
      </c>
      <c r="AB53" s="44">
        <f t="shared" si="7"/>
        <v>0</v>
      </c>
      <c r="AC53" s="44">
        <v>0</v>
      </c>
      <c r="AD53" s="44">
        <f t="shared" si="13"/>
        <v>0</v>
      </c>
      <c r="AE53" s="44">
        <f t="shared" si="8"/>
        <v>0</v>
      </c>
      <c r="AF53" s="44">
        <f t="shared" si="9"/>
        <v>0</v>
      </c>
    </row>
    <row r="54" spans="1:32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39">
        <f t="shared" si="10"/>
        <v>19513.129999999997</v>
      </c>
      <c r="H54" s="39">
        <v>15</v>
      </c>
      <c r="I54" s="39">
        <v>2</v>
      </c>
      <c r="J54" s="39">
        <v>12</v>
      </c>
      <c r="K54" s="39">
        <f t="shared" si="11"/>
        <v>11</v>
      </c>
      <c r="L54" s="39">
        <v>11</v>
      </c>
      <c r="M54" s="39">
        <v>0</v>
      </c>
      <c r="N54" s="39">
        <f t="shared" si="1"/>
        <v>73.333333333333329</v>
      </c>
      <c r="O54" s="40">
        <v>19513.129999999997</v>
      </c>
      <c r="P54" s="40">
        <v>19513.129999999997</v>
      </c>
      <c r="Q54" s="41">
        <f t="shared" si="2"/>
        <v>100</v>
      </c>
      <c r="R54" s="40">
        <v>19513.129999999997</v>
      </c>
      <c r="S54" s="41">
        <f t="shared" si="3"/>
        <v>100</v>
      </c>
      <c r="T54" s="40">
        <f t="shared" si="4"/>
        <v>0</v>
      </c>
      <c r="U54" s="41">
        <f t="shared" si="5"/>
        <v>0</v>
      </c>
      <c r="V54" s="42">
        <f t="shared" si="12"/>
        <v>1</v>
      </c>
      <c r="W54" s="43">
        <v>1</v>
      </c>
      <c r="X54" s="43">
        <v>0</v>
      </c>
      <c r="Y54" s="41">
        <f t="shared" si="6"/>
        <v>6.666666666666667</v>
      </c>
      <c r="Z54" s="44">
        <v>443.04999999999995</v>
      </c>
      <c r="AA54" s="41">
        <f t="shared" si="14"/>
        <v>443.04999999999995</v>
      </c>
      <c r="AB54" s="44">
        <f t="shared" si="7"/>
        <v>100</v>
      </c>
      <c r="AC54" s="44">
        <v>443.04999999999995</v>
      </c>
      <c r="AD54" s="44">
        <f t="shared" si="13"/>
        <v>100</v>
      </c>
      <c r="AE54" s="44">
        <f t="shared" si="8"/>
        <v>0</v>
      </c>
      <c r="AF54" s="44">
        <f t="shared" si="9"/>
        <v>0</v>
      </c>
    </row>
    <row r="55" spans="1:32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39">
        <f t="shared" si="10"/>
        <v>7872.8899999999994</v>
      </c>
      <c r="H55" s="39">
        <v>18</v>
      </c>
      <c r="I55" s="39">
        <v>5</v>
      </c>
      <c r="J55" s="39">
        <v>13</v>
      </c>
      <c r="K55" s="39">
        <f t="shared" si="11"/>
        <v>14</v>
      </c>
      <c r="L55" s="39">
        <v>14</v>
      </c>
      <c r="M55" s="39">
        <v>0</v>
      </c>
      <c r="N55" s="39">
        <f t="shared" si="1"/>
        <v>77.777777777777786</v>
      </c>
      <c r="O55" s="40">
        <v>7872.8899999999994</v>
      </c>
      <c r="P55" s="40">
        <v>7872.8899999999994</v>
      </c>
      <c r="Q55" s="41">
        <f t="shared" si="2"/>
        <v>100</v>
      </c>
      <c r="R55" s="40">
        <v>7872.8899999999994</v>
      </c>
      <c r="S55" s="41">
        <f t="shared" si="3"/>
        <v>100</v>
      </c>
      <c r="T55" s="40">
        <f t="shared" si="4"/>
        <v>0</v>
      </c>
      <c r="U55" s="41">
        <f t="shared" si="5"/>
        <v>0</v>
      </c>
      <c r="V55" s="42">
        <f t="shared" si="12"/>
        <v>0</v>
      </c>
      <c r="W55" s="43">
        <v>0</v>
      </c>
      <c r="X55" s="43">
        <v>0</v>
      </c>
      <c r="Y55" s="41">
        <f t="shared" si="6"/>
        <v>0</v>
      </c>
      <c r="Z55" s="44">
        <v>0</v>
      </c>
      <c r="AA55" s="41">
        <f t="shared" si="14"/>
        <v>0</v>
      </c>
      <c r="AB55" s="44">
        <f t="shared" si="7"/>
        <v>0</v>
      </c>
      <c r="AC55" s="44">
        <v>0</v>
      </c>
      <c r="AD55" s="44">
        <f t="shared" si="13"/>
        <v>0</v>
      </c>
      <c r="AE55" s="44">
        <f t="shared" si="8"/>
        <v>0</v>
      </c>
      <c r="AF55" s="44">
        <f t="shared" si="9"/>
        <v>0</v>
      </c>
    </row>
    <row r="56" spans="1:32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39">
        <f t="shared" si="10"/>
        <v>901.85</v>
      </c>
      <c r="H56" s="39">
        <v>9</v>
      </c>
      <c r="I56" s="39">
        <v>3</v>
      </c>
      <c r="J56" s="39">
        <v>5</v>
      </c>
      <c r="K56" s="39">
        <f t="shared" si="11"/>
        <v>2</v>
      </c>
      <c r="L56" s="39">
        <v>2</v>
      </c>
      <c r="M56" s="39">
        <v>0</v>
      </c>
      <c r="N56" s="39">
        <f t="shared" si="1"/>
        <v>22.222222222222221</v>
      </c>
      <c r="O56" s="40">
        <v>901.85</v>
      </c>
      <c r="P56" s="40">
        <v>901.85</v>
      </c>
      <c r="Q56" s="41">
        <f t="shared" si="2"/>
        <v>100</v>
      </c>
      <c r="R56" s="40">
        <v>901.85</v>
      </c>
      <c r="S56" s="41">
        <f t="shared" si="3"/>
        <v>100</v>
      </c>
      <c r="T56" s="40">
        <f t="shared" si="4"/>
        <v>0</v>
      </c>
      <c r="U56" s="41">
        <f t="shared" si="5"/>
        <v>0</v>
      </c>
      <c r="V56" s="42">
        <f t="shared" si="12"/>
        <v>0</v>
      </c>
      <c r="W56" s="43">
        <v>0</v>
      </c>
      <c r="X56" s="43">
        <v>0</v>
      </c>
      <c r="Y56" s="41">
        <f t="shared" si="6"/>
        <v>0</v>
      </c>
      <c r="Z56" s="44">
        <v>0</v>
      </c>
      <c r="AA56" s="41">
        <f t="shared" si="14"/>
        <v>0</v>
      </c>
      <c r="AB56" s="44">
        <f t="shared" si="7"/>
        <v>0</v>
      </c>
      <c r="AC56" s="44">
        <v>0</v>
      </c>
      <c r="AD56" s="44">
        <f t="shared" si="13"/>
        <v>0</v>
      </c>
      <c r="AE56" s="44">
        <f t="shared" si="8"/>
        <v>0</v>
      </c>
      <c r="AF56" s="44">
        <f t="shared" si="9"/>
        <v>0</v>
      </c>
    </row>
    <row r="57" spans="1:32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39">
        <f t="shared" si="10"/>
        <v>22560.63</v>
      </c>
      <c r="H57" s="39">
        <v>17</v>
      </c>
      <c r="I57" s="39">
        <v>1</v>
      </c>
      <c r="J57" s="39">
        <v>16</v>
      </c>
      <c r="K57" s="39">
        <f t="shared" si="11"/>
        <v>14</v>
      </c>
      <c r="L57" s="39">
        <v>14</v>
      </c>
      <c r="M57" s="39">
        <v>0</v>
      </c>
      <c r="N57" s="39">
        <f t="shared" si="1"/>
        <v>82.35294117647058</v>
      </c>
      <c r="O57" s="40">
        <v>22560.63</v>
      </c>
      <c r="P57" s="40">
        <v>22560.63</v>
      </c>
      <c r="Q57" s="41">
        <f t="shared" si="2"/>
        <v>100</v>
      </c>
      <c r="R57" s="40">
        <v>22560.63</v>
      </c>
      <c r="S57" s="41">
        <f t="shared" si="3"/>
        <v>100</v>
      </c>
      <c r="T57" s="40">
        <f t="shared" si="4"/>
        <v>0</v>
      </c>
      <c r="U57" s="41">
        <f t="shared" si="5"/>
        <v>0</v>
      </c>
      <c r="V57" s="42">
        <f t="shared" si="12"/>
        <v>1</v>
      </c>
      <c r="W57" s="43">
        <v>1</v>
      </c>
      <c r="X57" s="43">
        <v>0</v>
      </c>
      <c r="Y57" s="41">
        <f t="shared" si="6"/>
        <v>5.8823529411764701</v>
      </c>
      <c r="Z57" s="44">
        <v>2572.42</v>
      </c>
      <c r="AA57" s="41">
        <f t="shared" si="14"/>
        <v>2572.42</v>
      </c>
      <c r="AB57" s="44">
        <f t="shared" si="7"/>
        <v>100</v>
      </c>
      <c r="AC57" s="44">
        <v>2572.42</v>
      </c>
      <c r="AD57" s="44">
        <f t="shared" si="13"/>
        <v>100</v>
      </c>
      <c r="AE57" s="44">
        <f t="shared" si="8"/>
        <v>0</v>
      </c>
      <c r="AF57" s="44">
        <f t="shared" si="9"/>
        <v>0</v>
      </c>
    </row>
    <row r="58" spans="1:32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39">
        <f t="shared" si="10"/>
        <v>5829.1</v>
      </c>
      <c r="H58" s="39">
        <v>9</v>
      </c>
      <c r="I58" s="39">
        <v>3</v>
      </c>
      <c r="J58" s="39">
        <v>6</v>
      </c>
      <c r="K58" s="39">
        <f t="shared" si="11"/>
        <v>8</v>
      </c>
      <c r="L58" s="39">
        <v>8</v>
      </c>
      <c r="M58" s="39">
        <v>0</v>
      </c>
      <c r="N58" s="39">
        <f t="shared" si="1"/>
        <v>88.888888888888886</v>
      </c>
      <c r="O58" s="40">
        <v>5829.1</v>
      </c>
      <c r="P58" s="40">
        <v>5829.1</v>
      </c>
      <c r="Q58" s="41">
        <f t="shared" si="2"/>
        <v>100</v>
      </c>
      <c r="R58" s="40">
        <v>5829.1</v>
      </c>
      <c r="S58" s="41">
        <f t="shared" si="3"/>
        <v>100</v>
      </c>
      <c r="T58" s="40">
        <f t="shared" si="4"/>
        <v>0</v>
      </c>
      <c r="U58" s="41">
        <f t="shared" si="5"/>
        <v>0</v>
      </c>
      <c r="V58" s="42">
        <f t="shared" si="12"/>
        <v>1</v>
      </c>
      <c r="W58" s="43">
        <v>1</v>
      </c>
      <c r="X58" s="43">
        <v>0</v>
      </c>
      <c r="Y58" s="41">
        <f t="shared" si="6"/>
        <v>11.111111111111111</v>
      </c>
      <c r="Z58" s="44">
        <v>1035.9100000000001</v>
      </c>
      <c r="AA58" s="41">
        <f t="shared" si="14"/>
        <v>1035.9100000000001</v>
      </c>
      <c r="AB58" s="44">
        <f t="shared" si="7"/>
        <v>100</v>
      </c>
      <c r="AC58" s="44">
        <v>1035.9100000000001</v>
      </c>
      <c r="AD58" s="44">
        <f t="shared" si="13"/>
        <v>100</v>
      </c>
      <c r="AE58" s="44">
        <f t="shared" si="8"/>
        <v>0</v>
      </c>
      <c r="AF58" s="44">
        <f t="shared" si="9"/>
        <v>0</v>
      </c>
    </row>
    <row r="59" spans="1:32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39">
        <f t="shared" si="10"/>
        <v>20164.23</v>
      </c>
      <c r="H59" s="39">
        <v>19</v>
      </c>
      <c r="I59" s="39">
        <v>5</v>
      </c>
      <c r="J59" s="39">
        <v>14</v>
      </c>
      <c r="K59" s="39">
        <f t="shared" si="11"/>
        <v>15</v>
      </c>
      <c r="L59" s="39">
        <v>15</v>
      </c>
      <c r="M59" s="39">
        <v>0</v>
      </c>
      <c r="N59" s="39">
        <f t="shared" si="1"/>
        <v>78.94736842105263</v>
      </c>
      <c r="O59" s="40">
        <v>20164.23</v>
      </c>
      <c r="P59" s="40">
        <v>20164.23</v>
      </c>
      <c r="Q59" s="41">
        <f t="shared" si="2"/>
        <v>100</v>
      </c>
      <c r="R59" s="40">
        <v>19473.62</v>
      </c>
      <c r="S59" s="41">
        <f t="shared" si="3"/>
        <v>96.575073781642047</v>
      </c>
      <c r="T59" s="40">
        <f t="shared" si="4"/>
        <v>690.61000000000058</v>
      </c>
      <c r="U59" s="41">
        <f t="shared" si="5"/>
        <v>3.4249262183579563</v>
      </c>
      <c r="V59" s="42">
        <f t="shared" si="12"/>
        <v>1</v>
      </c>
      <c r="W59" s="43">
        <v>1</v>
      </c>
      <c r="X59" s="43">
        <v>0</v>
      </c>
      <c r="Y59" s="41">
        <f t="shared" si="6"/>
        <v>5.2631578947368416</v>
      </c>
      <c r="Z59" s="44">
        <v>0</v>
      </c>
      <c r="AA59" s="41">
        <f t="shared" si="14"/>
        <v>690.61000000000058</v>
      </c>
      <c r="AB59" s="44">
        <f t="shared" si="7"/>
        <v>100</v>
      </c>
      <c r="AC59" s="44">
        <v>690.61</v>
      </c>
      <c r="AD59" s="44">
        <f t="shared" si="13"/>
        <v>99.999999999999929</v>
      </c>
      <c r="AE59" s="44">
        <f t="shared" si="8"/>
        <v>0</v>
      </c>
      <c r="AF59" s="44">
        <f t="shared" si="9"/>
        <v>0</v>
      </c>
    </row>
    <row r="60" spans="1:32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39">
        <f t="shared" si="10"/>
        <v>22001.93</v>
      </c>
      <c r="H60" s="39">
        <v>16</v>
      </c>
      <c r="I60" s="39">
        <v>3</v>
      </c>
      <c r="J60" s="39">
        <v>12</v>
      </c>
      <c r="K60" s="39">
        <f t="shared" si="11"/>
        <v>14</v>
      </c>
      <c r="L60" s="39">
        <v>14</v>
      </c>
      <c r="M60" s="39">
        <v>0</v>
      </c>
      <c r="N60" s="39">
        <f t="shared" si="1"/>
        <v>87.5</v>
      </c>
      <c r="O60" s="40">
        <v>22001.93</v>
      </c>
      <c r="P60" s="40">
        <v>22001.93</v>
      </c>
      <c r="Q60" s="41">
        <f t="shared" si="2"/>
        <v>100</v>
      </c>
      <c r="R60" s="40">
        <v>21266.880000000001</v>
      </c>
      <c r="S60" s="41">
        <f t="shared" si="3"/>
        <v>96.659156719433241</v>
      </c>
      <c r="T60" s="40">
        <f t="shared" si="4"/>
        <v>735.04999999999927</v>
      </c>
      <c r="U60" s="41">
        <f t="shared" si="5"/>
        <v>3.3408432805667472</v>
      </c>
      <c r="V60" s="42">
        <f t="shared" si="12"/>
        <v>2</v>
      </c>
      <c r="W60" s="43">
        <v>2</v>
      </c>
      <c r="X60" s="43">
        <v>0</v>
      </c>
      <c r="Y60" s="41">
        <f t="shared" si="6"/>
        <v>12.5</v>
      </c>
      <c r="Z60" s="44">
        <v>10235.86</v>
      </c>
      <c r="AA60" s="41">
        <f t="shared" si="14"/>
        <v>10970.91</v>
      </c>
      <c r="AB60" s="44">
        <f t="shared" si="7"/>
        <v>100</v>
      </c>
      <c r="AC60" s="44">
        <v>10970.910000000002</v>
      </c>
      <c r="AD60" s="44">
        <f t="shared" si="13"/>
        <v>100.00000000000003</v>
      </c>
      <c r="AE60" s="44">
        <f t="shared" si="8"/>
        <v>0</v>
      </c>
      <c r="AF60" s="44">
        <f t="shared" si="9"/>
        <v>0</v>
      </c>
    </row>
    <row r="61" spans="1:32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39">
        <f t="shared" si="10"/>
        <v>13311.29</v>
      </c>
      <c r="H61" s="39">
        <v>16</v>
      </c>
      <c r="I61" s="39">
        <v>0</v>
      </c>
      <c r="J61" s="39">
        <v>16</v>
      </c>
      <c r="K61" s="39">
        <f t="shared" si="11"/>
        <v>14</v>
      </c>
      <c r="L61" s="39">
        <v>14</v>
      </c>
      <c r="M61" s="39">
        <v>0</v>
      </c>
      <c r="N61" s="39">
        <f t="shared" si="1"/>
        <v>87.5</v>
      </c>
      <c r="O61" s="40">
        <v>13311.29</v>
      </c>
      <c r="P61" s="40">
        <v>13311.29</v>
      </c>
      <c r="Q61" s="41">
        <f t="shared" si="2"/>
        <v>100</v>
      </c>
      <c r="R61" s="40">
        <v>11290.26</v>
      </c>
      <c r="S61" s="41">
        <f t="shared" si="3"/>
        <v>84.817173992903761</v>
      </c>
      <c r="T61" s="40">
        <f t="shared" si="4"/>
        <v>2021.0300000000007</v>
      </c>
      <c r="U61" s="41">
        <f t="shared" si="5"/>
        <v>15.182826007096237</v>
      </c>
      <c r="V61" s="42">
        <f t="shared" si="12"/>
        <v>0</v>
      </c>
      <c r="W61" s="43">
        <v>0</v>
      </c>
      <c r="X61" s="43">
        <v>0</v>
      </c>
      <c r="Y61" s="41">
        <f t="shared" si="6"/>
        <v>0</v>
      </c>
      <c r="Z61" s="44">
        <v>0</v>
      </c>
      <c r="AA61" s="41">
        <f t="shared" si="14"/>
        <v>2021.0300000000007</v>
      </c>
      <c r="AB61" s="44">
        <f t="shared" si="7"/>
        <v>100</v>
      </c>
      <c r="AC61" s="44">
        <v>2021.03</v>
      </c>
      <c r="AD61" s="44">
        <f t="shared" si="13"/>
        <v>99.999999999999972</v>
      </c>
      <c r="AE61" s="44">
        <f t="shared" si="8"/>
        <v>0</v>
      </c>
      <c r="AF61" s="44">
        <f t="shared" si="9"/>
        <v>0</v>
      </c>
    </row>
    <row r="62" spans="1:32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39">
        <f t="shared" si="10"/>
        <v>6508.0399999999991</v>
      </c>
      <c r="H62" s="39">
        <v>5</v>
      </c>
      <c r="I62" s="39">
        <v>0</v>
      </c>
      <c r="J62" s="39">
        <v>5</v>
      </c>
      <c r="K62" s="39">
        <f t="shared" si="11"/>
        <v>5</v>
      </c>
      <c r="L62" s="39">
        <v>5</v>
      </c>
      <c r="M62" s="39">
        <v>0</v>
      </c>
      <c r="N62" s="39">
        <f t="shared" si="1"/>
        <v>100</v>
      </c>
      <c r="O62" s="40">
        <v>6508.0399999999991</v>
      </c>
      <c r="P62" s="40">
        <v>6508.0399999999991</v>
      </c>
      <c r="Q62" s="41">
        <f t="shared" si="2"/>
        <v>100</v>
      </c>
      <c r="R62" s="40">
        <v>4865.3099999999995</v>
      </c>
      <c r="S62" s="41">
        <f t="shared" si="3"/>
        <v>74.758452621680263</v>
      </c>
      <c r="T62" s="40">
        <f t="shared" si="4"/>
        <v>1642.7299999999996</v>
      </c>
      <c r="U62" s="41">
        <f t="shared" si="5"/>
        <v>25.241547378319733</v>
      </c>
      <c r="V62" s="42">
        <f t="shared" si="12"/>
        <v>0</v>
      </c>
      <c r="W62" s="43">
        <v>0</v>
      </c>
      <c r="X62" s="43">
        <v>0</v>
      </c>
      <c r="Y62" s="41">
        <f t="shared" si="6"/>
        <v>0</v>
      </c>
      <c r="Z62" s="44">
        <v>0</v>
      </c>
      <c r="AA62" s="41">
        <f t="shared" si="14"/>
        <v>1642.7299999999996</v>
      </c>
      <c r="AB62" s="44">
        <f t="shared" si="7"/>
        <v>100</v>
      </c>
      <c r="AC62" s="44">
        <v>1642.73</v>
      </c>
      <c r="AD62" s="44">
        <f t="shared" si="13"/>
        <v>100.00000000000003</v>
      </c>
      <c r="AE62" s="44">
        <f t="shared" si="8"/>
        <v>0</v>
      </c>
      <c r="AF62" s="44">
        <f t="shared" si="9"/>
        <v>0</v>
      </c>
    </row>
    <row r="63" spans="1:32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39">
        <f t="shared" si="10"/>
        <v>15259.9</v>
      </c>
      <c r="H63" s="39">
        <v>14</v>
      </c>
      <c r="I63" s="39">
        <v>1</v>
      </c>
      <c r="J63" s="39">
        <v>12</v>
      </c>
      <c r="K63" s="39">
        <f t="shared" si="11"/>
        <v>12</v>
      </c>
      <c r="L63" s="39">
        <v>12</v>
      </c>
      <c r="M63" s="39">
        <v>0</v>
      </c>
      <c r="N63" s="39">
        <f t="shared" si="1"/>
        <v>85.714285714285708</v>
      </c>
      <c r="O63" s="40">
        <v>15259.9</v>
      </c>
      <c r="P63" s="40">
        <v>15259.9</v>
      </c>
      <c r="Q63" s="41">
        <f t="shared" si="2"/>
        <v>100</v>
      </c>
      <c r="R63" s="40">
        <v>15259.900000000001</v>
      </c>
      <c r="S63" s="41">
        <f t="shared" si="3"/>
        <v>100.00000000000003</v>
      </c>
      <c r="T63" s="40">
        <f t="shared" si="4"/>
        <v>0</v>
      </c>
      <c r="U63" s="41">
        <f t="shared" si="5"/>
        <v>0</v>
      </c>
      <c r="V63" s="42">
        <f t="shared" si="12"/>
        <v>2</v>
      </c>
      <c r="W63" s="43">
        <v>2</v>
      </c>
      <c r="X63" s="43">
        <v>0</v>
      </c>
      <c r="Y63" s="41">
        <f t="shared" si="6"/>
        <v>14.285714285714285</v>
      </c>
      <c r="Z63" s="44">
        <v>1664.25</v>
      </c>
      <c r="AA63" s="41">
        <f t="shared" si="14"/>
        <v>1664.25</v>
      </c>
      <c r="AB63" s="44">
        <f t="shared" si="7"/>
        <v>100</v>
      </c>
      <c r="AC63" s="44">
        <v>1664.25</v>
      </c>
      <c r="AD63" s="44">
        <f t="shared" si="13"/>
        <v>100</v>
      </c>
      <c r="AE63" s="44">
        <f t="shared" si="8"/>
        <v>0</v>
      </c>
      <c r="AF63" s="44">
        <f t="shared" si="9"/>
        <v>0</v>
      </c>
    </row>
    <row r="64" spans="1:32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39">
        <f t="shared" si="10"/>
        <v>9876.69</v>
      </c>
      <c r="H64" s="39">
        <v>15</v>
      </c>
      <c r="I64" s="39">
        <v>4</v>
      </c>
      <c r="J64" s="39">
        <v>10</v>
      </c>
      <c r="K64" s="39">
        <f t="shared" si="11"/>
        <v>15</v>
      </c>
      <c r="L64" s="39">
        <v>15</v>
      </c>
      <c r="M64" s="39">
        <v>0</v>
      </c>
      <c r="N64" s="39">
        <f t="shared" si="1"/>
        <v>100</v>
      </c>
      <c r="O64" s="40">
        <v>9876.69</v>
      </c>
      <c r="P64" s="40">
        <v>9876.69</v>
      </c>
      <c r="Q64" s="41">
        <f t="shared" si="2"/>
        <v>100</v>
      </c>
      <c r="R64" s="40">
        <v>9876.69</v>
      </c>
      <c r="S64" s="41">
        <f t="shared" si="3"/>
        <v>100</v>
      </c>
      <c r="T64" s="40">
        <f t="shared" si="4"/>
        <v>0</v>
      </c>
      <c r="U64" s="41">
        <f t="shared" si="5"/>
        <v>0</v>
      </c>
      <c r="V64" s="42">
        <f t="shared" si="12"/>
        <v>1</v>
      </c>
      <c r="W64" s="43">
        <v>1</v>
      </c>
      <c r="X64" s="43">
        <v>0</v>
      </c>
      <c r="Y64" s="41">
        <f t="shared" si="6"/>
        <v>6.666666666666667</v>
      </c>
      <c r="Z64" s="44">
        <v>990.94</v>
      </c>
      <c r="AA64" s="41">
        <f t="shared" si="14"/>
        <v>990.94</v>
      </c>
      <c r="AB64" s="44">
        <f t="shared" si="7"/>
        <v>100</v>
      </c>
      <c r="AC64" s="44">
        <v>990.93999999999994</v>
      </c>
      <c r="AD64" s="44">
        <f t="shared" si="13"/>
        <v>99.999999999999986</v>
      </c>
      <c r="AE64" s="44">
        <f t="shared" si="8"/>
        <v>0</v>
      </c>
      <c r="AF64" s="44">
        <f t="shared" si="9"/>
        <v>0</v>
      </c>
    </row>
    <row r="65" spans="1:32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39">
        <f t="shared" si="10"/>
        <v>29474.7</v>
      </c>
      <c r="H65" s="39">
        <v>30</v>
      </c>
      <c r="I65" s="39">
        <v>11</v>
      </c>
      <c r="J65" s="39">
        <v>17</v>
      </c>
      <c r="K65" s="39">
        <f t="shared" si="11"/>
        <v>23</v>
      </c>
      <c r="L65" s="39">
        <v>23</v>
      </c>
      <c r="M65" s="39">
        <v>0</v>
      </c>
      <c r="N65" s="39">
        <f t="shared" si="1"/>
        <v>76.666666666666671</v>
      </c>
      <c r="O65" s="40">
        <v>29474.7</v>
      </c>
      <c r="P65" s="40">
        <v>29474.7</v>
      </c>
      <c r="Q65" s="41">
        <f t="shared" si="2"/>
        <v>100</v>
      </c>
      <c r="R65" s="40">
        <v>25978.489999999998</v>
      </c>
      <c r="S65" s="41">
        <f t="shared" si="3"/>
        <v>88.138267734701287</v>
      </c>
      <c r="T65" s="40">
        <f t="shared" si="4"/>
        <v>3496.2100000000028</v>
      </c>
      <c r="U65" s="41">
        <f t="shared" si="5"/>
        <v>11.861732265298723</v>
      </c>
      <c r="V65" s="42">
        <f t="shared" si="12"/>
        <v>2</v>
      </c>
      <c r="W65" s="43">
        <v>2</v>
      </c>
      <c r="X65" s="43">
        <v>0</v>
      </c>
      <c r="Y65" s="41">
        <f t="shared" si="6"/>
        <v>6.666666666666667</v>
      </c>
      <c r="Z65" s="44">
        <v>9229.2000000000007</v>
      </c>
      <c r="AA65" s="41">
        <f t="shared" si="14"/>
        <v>12725.410000000003</v>
      </c>
      <c r="AB65" s="44">
        <f t="shared" si="7"/>
        <v>100</v>
      </c>
      <c r="AC65" s="44">
        <v>12725.410000000002</v>
      </c>
      <c r="AD65" s="44">
        <f t="shared" si="13"/>
        <v>99.999999999999986</v>
      </c>
      <c r="AE65" s="44">
        <f t="shared" si="8"/>
        <v>0</v>
      </c>
      <c r="AF65" s="44">
        <f t="shared" si="9"/>
        <v>0</v>
      </c>
    </row>
    <row r="66" spans="1:32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39">
        <f t="shared" si="10"/>
        <v>31860.29</v>
      </c>
      <c r="H66" s="39">
        <v>22</v>
      </c>
      <c r="I66" s="39">
        <v>8</v>
      </c>
      <c r="J66" s="39">
        <v>14</v>
      </c>
      <c r="K66" s="39">
        <f t="shared" si="11"/>
        <v>22</v>
      </c>
      <c r="L66" s="39">
        <v>22</v>
      </c>
      <c r="M66" s="39">
        <v>0</v>
      </c>
      <c r="N66" s="39">
        <f t="shared" si="1"/>
        <v>100</v>
      </c>
      <c r="O66" s="40">
        <v>31860.29</v>
      </c>
      <c r="P66" s="40">
        <v>31860.29</v>
      </c>
      <c r="Q66" s="41">
        <f t="shared" si="2"/>
        <v>100</v>
      </c>
      <c r="R66" s="40">
        <v>31860.29</v>
      </c>
      <c r="S66" s="41">
        <f t="shared" si="3"/>
        <v>100</v>
      </c>
      <c r="T66" s="40">
        <f t="shared" si="4"/>
        <v>0</v>
      </c>
      <c r="U66" s="41">
        <f t="shared" si="5"/>
        <v>0</v>
      </c>
      <c r="V66" s="42">
        <f t="shared" si="12"/>
        <v>1</v>
      </c>
      <c r="W66" s="43">
        <v>1</v>
      </c>
      <c r="X66" s="43">
        <v>0</v>
      </c>
      <c r="Y66" s="41">
        <f t="shared" si="6"/>
        <v>4.5454545454545459</v>
      </c>
      <c r="Z66" s="44">
        <v>3686.95</v>
      </c>
      <c r="AA66" s="41">
        <f t="shared" si="14"/>
        <v>3686.95</v>
      </c>
      <c r="AB66" s="44">
        <f t="shared" si="7"/>
        <v>100</v>
      </c>
      <c r="AC66" s="44">
        <v>3686.95</v>
      </c>
      <c r="AD66" s="44">
        <f t="shared" si="13"/>
        <v>100</v>
      </c>
      <c r="AE66" s="44">
        <f t="shared" si="8"/>
        <v>0</v>
      </c>
      <c r="AF66" s="44">
        <f t="shared" si="9"/>
        <v>0</v>
      </c>
    </row>
    <row r="67" spans="1:32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39">
        <f t="shared" si="10"/>
        <v>7417.12</v>
      </c>
      <c r="H67" s="39">
        <v>9</v>
      </c>
      <c r="I67" s="39">
        <v>2</v>
      </c>
      <c r="J67" s="39">
        <v>6</v>
      </c>
      <c r="K67" s="39">
        <f t="shared" si="11"/>
        <v>9</v>
      </c>
      <c r="L67" s="39">
        <v>9</v>
      </c>
      <c r="M67" s="39">
        <v>0</v>
      </c>
      <c r="N67" s="39">
        <f t="shared" si="1"/>
        <v>100</v>
      </c>
      <c r="O67" s="40">
        <v>7417.12</v>
      </c>
      <c r="P67" s="40">
        <v>7417.12</v>
      </c>
      <c r="Q67" s="41">
        <f t="shared" si="2"/>
        <v>100</v>
      </c>
      <c r="R67" s="40">
        <v>6062.96</v>
      </c>
      <c r="S67" s="41">
        <f t="shared" si="3"/>
        <v>81.742778868347827</v>
      </c>
      <c r="T67" s="40">
        <f t="shared" si="4"/>
        <v>1354.1599999999999</v>
      </c>
      <c r="U67" s="41">
        <f t="shared" si="5"/>
        <v>18.257221131652177</v>
      </c>
      <c r="V67" s="42">
        <f t="shared" si="12"/>
        <v>0</v>
      </c>
      <c r="W67" s="43">
        <v>0</v>
      </c>
      <c r="X67" s="43">
        <v>0</v>
      </c>
      <c r="Y67" s="41">
        <f t="shared" si="6"/>
        <v>0</v>
      </c>
      <c r="Z67" s="44">
        <v>477.4</v>
      </c>
      <c r="AA67" s="41">
        <f t="shared" si="14"/>
        <v>1831.56</v>
      </c>
      <c r="AB67" s="44">
        <f t="shared" si="7"/>
        <v>100</v>
      </c>
      <c r="AC67" s="44">
        <v>1831.56</v>
      </c>
      <c r="AD67" s="44">
        <f t="shared" si="13"/>
        <v>100</v>
      </c>
      <c r="AE67" s="44">
        <f t="shared" si="8"/>
        <v>0</v>
      </c>
      <c r="AF67" s="44">
        <f t="shared" si="9"/>
        <v>0</v>
      </c>
    </row>
    <row r="68" spans="1:32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39">
        <f t="shared" si="10"/>
        <v>24949.09</v>
      </c>
      <c r="H68" s="39">
        <v>21</v>
      </c>
      <c r="I68" s="39">
        <v>4</v>
      </c>
      <c r="J68" s="39">
        <v>15</v>
      </c>
      <c r="K68" s="39">
        <f t="shared" si="11"/>
        <v>13</v>
      </c>
      <c r="L68" s="39">
        <v>13</v>
      </c>
      <c r="M68" s="39">
        <v>0</v>
      </c>
      <c r="N68" s="39">
        <f t="shared" si="1"/>
        <v>61.904761904761905</v>
      </c>
      <c r="O68" s="40">
        <v>24949.09</v>
      </c>
      <c r="P68" s="40">
        <v>24949.09</v>
      </c>
      <c r="Q68" s="41">
        <f t="shared" si="2"/>
        <v>100</v>
      </c>
      <c r="R68" s="40">
        <v>24949.09</v>
      </c>
      <c r="S68" s="41">
        <f t="shared" si="3"/>
        <v>100</v>
      </c>
      <c r="T68" s="40">
        <f t="shared" si="4"/>
        <v>0</v>
      </c>
      <c r="U68" s="41">
        <f t="shared" si="5"/>
        <v>0</v>
      </c>
      <c r="V68" s="42">
        <f t="shared" si="12"/>
        <v>6</v>
      </c>
      <c r="W68" s="43">
        <v>6</v>
      </c>
      <c r="X68" s="43">
        <v>0</v>
      </c>
      <c r="Y68" s="41">
        <f t="shared" si="6"/>
        <v>28.571428571428569</v>
      </c>
      <c r="Z68" s="44">
        <v>11889.18</v>
      </c>
      <c r="AA68" s="41">
        <f t="shared" si="14"/>
        <v>11889.18</v>
      </c>
      <c r="AB68" s="44">
        <f t="shared" si="7"/>
        <v>100</v>
      </c>
      <c r="AC68" s="44">
        <v>6420.22</v>
      </c>
      <c r="AD68" s="44">
        <f t="shared" si="13"/>
        <v>54.000528211365292</v>
      </c>
      <c r="AE68" s="44">
        <f t="shared" si="8"/>
        <v>5468.96</v>
      </c>
      <c r="AF68" s="44">
        <f t="shared" si="9"/>
        <v>45.999471788634708</v>
      </c>
    </row>
    <row r="69" spans="1:32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39">
        <f t="shared" si="10"/>
        <v>24297.279999999999</v>
      </c>
      <c r="H69" s="39">
        <v>26</v>
      </c>
      <c r="I69" s="39">
        <v>1</v>
      </c>
      <c r="J69" s="39">
        <v>25</v>
      </c>
      <c r="K69" s="39">
        <f t="shared" si="11"/>
        <v>24</v>
      </c>
      <c r="L69" s="39">
        <v>24</v>
      </c>
      <c r="M69" s="39">
        <v>0</v>
      </c>
      <c r="N69" s="39">
        <f t="shared" si="1"/>
        <v>92.307692307692307</v>
      </c>
      <c r="O69" s="40">
        <v>24297.279999999999</v>
      </c>
      <c r="P69" s="40">
        <v>24297.279999999999</v>
      </c>
      <c r="Q69" s="41">
        <f t="shared" si="2"/>
        <v>100</v>
      </c>
      <c r="R69" s="40">
        <v>23737.410000000003</v>
      </c>
      <c r="S69" s="41">
        <f t="shared" si="3"/>
        <v>97.695750306207131</v>
      </c>
      <c r="T69" s="40">
        <f t="shared" si="4"/>
        <v>559.86999999999534</v>
      </c>
      <c r="U69" s="41">
        <f t="shared" si="5"/>
        <v>2.3042496937928663</v>
      </c>
      <c r="V69" s="42">
        <f t="shared" si="12"/>
        <v>1</v>
      </c>
      <c r="W69" s="43">
        <v>1</v>
      </c>
      <c r="X69" s="43">
        <v>0</v>
      </c>
      <c r="Y69" s="41">
        <f t="shared" si="6"/>
        <v>3.8461538461538463</v>
      </c>
      <c r="Z69" s="44">
        <v>4259.84</v>
      </c>
      <c r="AA69" s="41">
        <f t="shared" si="14"/>
        <v>4819.7099999999955</v>
      </c>
      <c r="AB69" s="44">
        <f t="shared" si="7"/>
        <v>100</v>
      </c>
      <c r="AC69" s="44">
        <v>2681.63</v>
      </c>
      <c r="AD69" s="44">
        <f t="shared" si="13"/>
        <v>55.63882474256755</v>
      </c>
      <c r="AE69" s="44">
        <f t="shared" si="8"/>
        <v>2138.0799999999954</v>
      </c>
      <c r="AF69" s="44">
        <f t="shared" si="9"/>
        <v>44.361175257432443</v>
      </c>
    </row>
    <row r="70" spans="1:32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39">
        <f t="shared" si="10"/>
        <v>17054.46</v>
      </c>
      <c r="H70" s="39">
        <v>11</v>
      </c>
      <c r="I70" s="39">
        <v>6</v>
      </c>
      <c r="J70" s="39">
        <v>5</v>
      </c>
      <c r="K70" s="39">
        <f t="shared" si="11"/>
        <v>7</v>
      </c>
      <c r="L70" s="39">
        <v>7</v>
      </c>
      <c r="M70" s="39">
        <v>0</v>
      </c>
      <c r="N70" s="39">
        <f t="shared" si="1"/>
        <v>63.636363636363633</v>
      </c>
      <c r="O70" s="40">
        <v>17054.46</v>
      </c>
      <c r="P70" s="40">
        <v>17054.46</v>
      </c>
      <c r="Q70" s="41">
        <f t="shared" si="2"/>
        <v>100</v>
      </c>
      <c r="R70" s="40">
        <v>10610.75</v>
      </c>
      <c r="S70" s="41">
        <f t="shared" si="3"/>
        <v>62.216862920315272</v>
      </c>
      <c r="T70" s="40">
        <f t="shared" si="4"/>
        <v>6443.7099999999991</v>
      </c>
      <c r="U70" s="41">
        <f t="shared" si="5"/>
        <v>37.783137079684728</v>
      </c>
      <c r="V70" s="42">
        <f t="shared" si="12"/>
        <v>4</v>
      </c>
      <c r="W70" s="43">
        <v>4</v>
      </c>
      <c r="X70" s="43">
        <v>0</v>
      </c>
      <c r="Y70" s="41">
        <f t="shared" si="6"/>
        <v>36.363636363636367</v>
      </c>
      <c r="Z70" s="44">
        <v>0</v>
      </c>
      <c r="AA70" s="41">
        <f t="shared" si="14"/>
        <v>6443.7099999999991</v>
      </c>
      <c r="AB70" s="44">
        <f t="shared" si="7"/>
        <v>100</v>
      </c>
      <c r="AC70" s="44">
        <v>6443.71</v>
      </c>
      <c r="AD70" s="44">
        <f t="shared" si="13"/>
        <v>100.00000000000003</v>
      </c>
      <c r="AE70" s="44">
        <f t="shared" si="8"/>
        <v>0</v>
      </c>
      <c r="AF70" s="44">
        <f t="shared" si="9"/>
        <v>0</v>
      </c>
    </row>
    <row r="71" spans="1:32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39">
        <f t="shared" si="10"/>
        <v>10032.36</v>
      </c>
      <c r="H71" s="39">
        <v>17</v>
      </c>
      <c r="I71" s="39">
        <v>5</v>
      </c>
      <c r="J71" s="39">
        <v>11</v>
      </c>
      <c r="K71" s="39">
        <f t="shared" si="11"/>
        <v>16</v>
      </c>
      <c r="L71" s="39">
        <v>16</v>
      </c>
      <c r="M71" s="39">
        <v>0</v>
      </c>
      <c r="N71" s="39">
        <f t="shared" ref="N71:N99" si="15">IF(H71=0,0,K71/H71)*100</f>
        <v>94.117647058823522</v>
      </c>
      <c r="O71" s="40">
        <v>10032.36</v>
      </c>
      <c r="P71" s="40">
        <v>10032.36</v>
      </c>
      <c r="Q71" s="41">
        <f t="shared" ref="Q71:Q99" si="16">IF(O71=0,0,P71/O71)*100</f>
        <v>100</v>
      </c>
      <c r="R71" s="40">
        <v>9666.9600000000009</v>
      </c>
      <c r="S71" s="41">
        <f t="shared" ref="S71:S99" si="17">IF(P71=0,0,R71/P71)*100</f>
        <v>96.35778620384437</v>
      </c>
      <c r="T71" s="40">
        <f t="shared" ref="T71:T98" si="18">P71-R71</f>
        <v>365.39999999999964</v>
      </c>
      <c r="U71" s="41">
        <f t="shared" ref="U71:U99" si="19">IF(P71=0,0,T71/P71)*100</f>
        <v>3.6422137961556365</v>
      </c>
      <c r="V71" s="42">
        <f t="shared" si="12"/>
        <v>0</v>
      </c>
      <c r="W71" s="43">
        <v>0</v>
      </c>
      <c r="X71" s="43">
        <v>0</v>
      </c>
      <c r="Y71" s="41">
        <f t="shared" ref="Y71:Y99" si="20">IF(H71=0,0,V71/H71)*100</f>
        <v>0</v>
      </c>
      <c r="Z71" s="44">
        <v>2153.19</v>
      </c>
      <c r="AA71" s="41">
        <f t="shared" si="14"/>
        <v>2518.5899999999997</v>
      </c>
      <c r="AB71" s="44">
        <f t="shared" ref="AB71:AB86" si="21">IF(((Z71+T71))=0,0,AA71/(Z71+T71)*100)</f>
        <v>100</v>
      </c>
      <c r="AC71" s="44">
        <v>2518.59</v>
      </c>
      <c r="AD71" s="44">
        <f t="shared" si="13"/>
        <v>100.00000000000003</v>
      </c>
      <c r="AE71" s="44">
        <f t="shared" ref="AE71:AE98" si="22">AA71-AC71</f>
        <v>0</v>
      </c>
      <c r="AF71" s="44">
        <f t="shared" ref="AF71:AF99" si="23">IF(AA71=0,0,AE71/AA71)*100</f>
        <v>0</v>
      </c>
    </row>
    <row r="72" spans="1:32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39">
        <f t="shared" ref="G72:G98" si="24">O72</f>
        <v>9317.619999999999</v>
      </c>
      <c r="H72" s="39">
        <v>8</v>
      </c>
      <c r="I72" s="39">
        <v>1</v>
      </c>
      <c r="J72" s="39">
        <v>6</v>
      </c>
      <c r="K72" s="39">
        <f t="shared" ref="K72:K98" si="25">L72+M72</f>
        <v>6</v>
      </c>
      <c r="L72" s="39">
        <v>6</v>
      </c>
      <c r="M72" s="39">
        <v>0</v>
      </c>
      <c r="N72" s="39">
        <f t="shared" si="15"/>
        <v>75</v>
      </c>
      <c r="O72" s="40">
        <v>9317.619999999999</v>
      </c>
      <c r="P72" s="40">
        <v>9317.619999999999</v>
      </c>
      <c r="Q72" s="41">
        <f t="shared" si="16"/>
        <v>100</v>
      </c>
      <c r="R72" s="40">
        <v>6852.7199999999993</v>
      </c>
      <c r="S72" s="41">
        <f t="shared" si="17"/>
        <v>73.545819640637845</v>
      </c>
      <c r="T72" s="40">
        <f t="shared" si="18"/>
        <v>2464.8999999999996</v>
      </c>
      <c r="U72" s="41">
        <f t="shared" si="19"/>
        <v>26.454180359362155</v>
      </c>
      <c r="V72" s="42">
        <f t="shared" ref="V72:V98" si="26">W72+X72</f>
        <v>1</v>
      </c>
      <c r="W72" s="43">
        <v>1</v>
      </c>
      <c r="X72" s="43">
        <v>0</v>
      </c>
      <c r="Y72" s="41">
        <f t="shared" si="20"/>
        <v>12.5</v>
      </c>
      <c r="Z72" s="44">
        <v>0</v>
      </c>
      <c r="AA72" s="41">
        <f t="shared" si="14"/>
        <v>2464.8999999999996</v>
      </c>
      <c r="AB72" s="44">
        <f t="shared" si="21"/>
        <v>100</v>
      </c>
      <c r="AC72" s="44">
        <v>2464.9</v>
      </c>
      <c r="AD72" s="44">
        <f t="shared" ref="AD72:AD98" si="27">IF(AA72=0,0,AC72/AA72*100)</f>
        <v>100.00000000000003</v>
      </c>
      <c r="AE72" s="44">
        <f t="shared" si="22"/>
        <v>0</v>
      </c>
      <c r="AF72" s="44">
        <f t="shared" si="23"/>
        <v>0</v>
      </c>
    </row>
    <row r="73" spans="1:32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39">
        <f t="shared" si="24"/>
        <v>8861.92</v>
      </c>
      <c r="H73" s="39">
        <v>14</v>
      </c>
      <c r="I73" s="39">
        <v>3</v>
      </c>
      <c r="J73" s="39">
        <v>8</v>
      </c>
      <c r="K73" s="39">
        <f t="shared" si="25"/>
        <v>11</v>
      </c>
      <c r="L73" s="39">
        <v>11</v>
      </c>
      <c r="M73" s="39">
        <v>0</v>
      </c>
      <c r="N73" s="39">
        <f t="shared" si="15"/>
        <v>78.571428571428569</v>
      </c>
      <c r="O73" s="40">
        <v>8861.92</v>
      </c>
      <c r="P73" s="40">
        <v>8861.92</v>
      </c>
      <c r="Q73" s="41">
        <f t="shared" si="16"/>
        <v>100</v>
      </c>
      <c r="R73" s="40">
        <v>8861.92</v>
      </c>
      <c r="S73" s="41">
        <f t="shared" si="17"/>
        <v>100</v>
      </c>
      <c r="T73" s="40">
        <f t="shared" si="18"/>
        <v>0</v>
      </c>
      <c r="U73" s="41">
        <f t="shared" si="19"/>
        <v>0</v>
      </c>
      <c r="V73" s="42">
        <f t="shared" si="26"/>
        <v>1</v>
      </c>
      <c r="W73" s="43">
        <v>1</v>
      </c>
      <c r="X73" s="43">
        <v>0</v>
      </c>
      <c r="Y73" s="41">
        <f t="shared" si="20"/>
        <v>7.1428571428571423</v>
      </c>
      <c r="Z73" s="44">
        <v>5087.67</v>
      </c>
      <c r="AA73" s="41">
        <f t="shared" si="14"/>
        <v>5087.67</v>
      </c>
      <c r="AB73" s="44">
        <f t="shared" si="21"/>
        <v>100</v>
      </c>
      <c r="AC73" s="44">
        <v>5087.67</v>
      </c>
      <c r="AD73" s="44">
        <f t="shared" si="27"/>
        <v>100</v>
      </c>
      <c r="AE73" s="44">
        <f t="shared" si="22"/>
        <v>0</v>
      </c>
      <c r="AF73" s="44">
        <f t="shared" si="23"/>
        <v>0</v>
      </c>
    </row>
    <row r="74" spans="1:32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39">
        <f t="shared" si="24"/>
        <v>29258.73</v>
      </c>
      <c r="H74" s="39">
        <v>20</v>
      </c>
      <c r="I74" s="39">
        <v>6</v>
      </c>
      <c r="J74" s="39">
        <v>12</v>
      </c>
      <c r="K74" s="39">
        <f t="shared" si="25"/>
        <v>13</v>
      </c>
      <c r="L74" s="39">
        <v>13</v>
      </c>
      <c r="M74" s="39">
        <v>0</v>
      </c>
      <c r="N74" s="39">
        <f t="shared" si="15"/>
        <v>65</v>
      </c>
      <c r="O74" s="40">
        <v>29258.73</v>
      </c>
      <c r="P74" s="40">
        <v>29258.73</v>
      </c>
      <c r="Q74" s="41">
        <f t="shared" si="16"/>
        <v>100</v>
      </c>
      <c r="R74" s="40">
        <v>28120.5</v>
      </c>
      <c r="S74" s="41">
        <f t="shared" si="17"/>
        <v>96.109776466716085</v>
      </c>
      <c r="T74" s="40">
        <f t="shared" si="18"/>
        <v>1138.2299999999996</v>
      </c>
      <c r="U74" s="41">
        <f t="shared" si="19"/>
        <v>3.890223533283911</v>
      </c>
      <c r="V74" s="42">
        <f t="shared" si="26"/>
        <v>6</v>
      </c>
      <c r="W74" s="43">
        <v>6</v>
      </c>
      <c r="X74" s="43">
        <v>0</v>
      </c>
      <c r="Y74" s="41">
        <f t="shared" si="20"/>
        <v>30</v>
      </c>
      <c r="Z74" s="44">
        <v>15344.970000000001</v>
      </c>
      <c r="AA74" s="41">
        <f t="shared" ref="AA74:AA98" si="28">SUM(T74+Z74)</f>
        <v>16483.2</v>
      </c>
      <c r="AB74" s="44">
        <f t="shared" si="21"/>
        <v>100</v>
      </c>
      <c r="AC74" s="44">
        <v>16483.2</v>
      </c>
      <c r="AD74" s="44">
        <f t="shared" si="27"/>
        <v>100</v>
      </c>
      <c r="AE74" s="44">
        <f t="shared" si="22"/>
        <v>0</v>
      </c>
      <c r="AF74" s="44">
        <f t="shared" si="23"/>
        <v>0</v>
      </c>
    </row>
    <row r="75" spans="1:32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39">
        <f t="shared" si="24"/>
        <v>12980.09</v>
      </c>
      <c r="H75" s="39">
        <v>12</v>
      </c>
      <c r="I75" s="39">
        <v>3</v>
      </c>
      <c r="J75" s="39">
        <v>9</v>
      </c>
      <c r="K75" s="39">
        <f t="shared" si="25"/>
        <v>8</v>
      </c>
      <c r="L75" s="39">
        <v>8</v>
      </c>
      <c r="M75" s="39">
        <v>0</v>
      </c>
      <c r="N75" s="39">
        <f t="shared" si="15"/>
        <v>66.666666666666657</v>
      </c>
      <c r="O75" s="40">
        <v>12980.09</v>
      </c>
      <c r="P75" s="40">
        <v>12980.09</v>
      </c>
      <c r="Q75" s="41">
        <f t="shared" si="16"/>
        <v>100</v>
      </c>
      <c r="R75" s="40">
        <v>12980.09</v>
      </c>
      <c r="S75" s="41">
        <f t="shared" si="17"/>
        <v>100</v>
      </c>
      <c r="T75" s="40">
        <f t="shared" si="18"/>
        <v>0</v>
      </c>
      <c r="U75" s="41">
        <f t="shared" si="19"/>
        <v>0</v>
      </c>
      <c r="V75" s="42">
        <f t="shared" si="26"/>
        <v>0</v>
      </c>
      <c r="W75" s="43">
        <v>0</v>
      </c>
      <c r="X75" s="43">
        <v>0</v>
      </c>
      <c r="Y75" s="41">
        <f t="shared" si="20"/>
        <v>0</v>
      </c>
      <c r="Z75" s="44">
        <v>0</v>
      </c>
      <c r="AA75" s="41">
        <f t="shared" si="28"/>
        <v>0</v>
      </c>
      <c r="AB75" s="44">
        <f t="shared" si="21"/>
        <v>0</v>
      </c>
      <c r="AC75" s="44">
        <v>0</v>
      </c>
      <c r="AD75" s="44">
        <f t="shared" si="27"/>
        <v>0</v>
      </c>
      <c r="AE75" s="44">
        <f t="shared" si="22"/>
        <v>0</v>
      </c>
      <c r="AF75" s="44">
        <f t="shared" si="23"/>
        <v>0</v>
      </c>
    </row>
    <row r="76" spans="1:32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39">
        <f t="shared" si="24"/>
        <v>2227.91</v>
      </c>
      <c r="H76" s="39">
        <v>1</v>
      </c>
      <c r="I76" s="39">
        <v>0</v>
      </c>
      <c r="J76" s="39">
        <v>1</v>
      </c>
      <c r="K76" s="39">
        <f t="shared" si="25"/>
        <v>1</v>
      </c>
      <c r="L76" s="39">
        <v>1</v>
      </c>
      <c r="M76" s="39">
        <v>0</v>
      </c>
      <c r="N76" s="39">
        <f t="shared" si="15"/>
        <v>100</v>
      </c>
      <c r="O76" s="40">
        <v>2227.91</v>
      </c>
      <c r="P76" s="40">
        <v>2227.91</v>
      </c>
      <c r="Q76" s="41">
        <f t="shared" si="16"/>
        <v>100</v>
      </c>
      <c r="R76" s="40">
        <v>2227.91</v>
      </c>
      <c r="S76" s="41">
        <f t="shared" si="17"/>
        <v>100</v>
      </c>
      <c r="T76" s="40">
        <f t="shared" si="18"/>
        <v>0</v>
      </c>
      <c r="U76" s="41">
        <f t="shared" si="19"/>
        <v>0</v>
      </c>
      <c r="V76" s="42">
        <f t="shared" si="26"/>
        <v>0</v>
      </c>
      <c r="W76" s="43">
        <v>0</v>
      </c>
      <c r="X76" s="43">
        <v>0</v>
      </c>
      <c r="Y76" s="41">
        <f t="shared" si="20"/>
        <v>0</v>
      </c>
      <c r="Z76" s="44">
        <v>0</v>
      </c>
      <c r="AA76" s="41">
        <f t="shared" si="28"/>
        <v>0</v>
      </c>
      <c r="AB76" s="44">
        <f t="shared" si="21"/>
        <v>0</v>
      </c>
      <c r="AC76" s="44">
        <v>0</v>
      </c>
      <c r="AD76" s="44">
        <f t="shared" si="27"/>
        <v>0</v>
      </c>
      <c r="AE76" s="44">
        <f t="shared" si="22"/>
        <v>0</v>
      </c>
      <c r="AF76" s="44">
        <f t="shared" si="23"/>
        <v>0</v>
      </c>
    </row>
    <row r="77" spans="1:32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39">
        <f t="shared" si="24"/>
        <v>91.35</v>
      </c>
      <c r="H77" s="39">
        <v>1</v>
      </c>
      <c r="I77" s="39">
        <v>1</v>
      </c>
      <c r="J77" s="39">
        <v>0</v>
      </c>
      <c r="K77" s="39">
        <f t="shared" si="25"/>
        <v>0</v>
      </c>
      <c r="L77" s="39">
        <v>0</v>
      </c>
      <c r="M77" s="39">
        <v>0</v>
      </c>
      <c r="N77" s="39">
        <f t="shared" si="15"/>
        <v>0</v>
      </c>
      <c r="O77" s="40">
        <v>91.35</v>
      </c>
      <c r="P77" s="40">
        <v>91.35</v>
      </c>
      <c r="Q77" s="41">
        <f t="shared" si="16"/>
        <v>100</v>
      </c>
      <c r="R77" s="40">
        <v>0</v>
      </c>
      <c r="S77" s="41">
        <f t="shared" si="17"/>
        <v>0</v>
      </c>
      <c r="T77" s="40">
        <f t="shared" si="18"/>
        <v>91.35</v>
      </c>
      <c r="U77" s="41">
        <f t="shared" si="19"/>
        <v>100</v>
      </c>
      <c r="V77" s="42">
        <f t="shared" si="26"/>
        <v>1</v>
      </c>
      <c r="W77" s="43">
        <v>1</v>
      </c>
      <c r="X77" s="43">
        <v>0</v>
      </c>
      <c r="Y77" s="41">
        <f t="shared" si="20"/>
        <v>100</v>
      </c>
      <c r="Z77" s="44">
        <v>0</v>
      </c>
      <c r="AA77" s="41">
        <f t="shared" si="28"/>
        <v>91.35</v>
      </c>
      <c r="AB77" s="44">
        <f t="shared" si="21"/>
        <v>100</v>
      </c>
      <c r="AC77" s="44">
        <v>91.35</v>
      </c>
      <c r="AD77" s="44">
        <f t="shared" si="27"/>
        <v>100</v>
      </c>
      <c r="AE77" s="44">
        <f t="shared" si="22"/>
        <v>0</v>
      </c>
      <c r="AF77" s="44">
        <f t="shared" si="23"/>
        <v>0</v>
      </c>
    </row>
    <row r="78" spans="1:32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39">
        <f t="shared" si="24"/>
        <v>0</v>
      </c>
      <c r="H78" s="39">
        <v>3</v>
      </c>
      <c r="I78" s="39">
        <v>1</v>
      </c>
      <c r="J78" s="39">
        <v>2</v>
      </c>
      <c r="K78" s="39">
        <f t="shared" si="25"/>
        <v>0</v>
      </c>
      <c r="L78" s="39">
        <v>0</v>
      </c>
      <c r="M78" s="39">
        <v>0</v>
      </c>
      <c r="N78" s="39">
        <f t="shared" si="15"/>
        <v>0</v>
      </c>
      <c r="O78" s="40">
        <v>0</v>
      </c>
      <c r="P78" s="40">
        <v>0</v>
      </c>
      <c r="Q78" s="41">
        <f t="shared" si="16"/>
        <v>0</v>
      </c>
      <c r="R78" s="40">
        <v>0</v>
      </c>
      <c r="S78" s="41">
        <f t="shared" si="17"/>
        <v>0</v>
      </c>
      <c r="T78" s="40">
        <f t="shared" si="18"/>
        <v>0</v>
      </c>
      <c r="U78" s="41">
        <f t="shared" si="19"/>
        <v>0</v>
      </c>
      <c r="V78" s="42">
        <f t="shared" si="26"/>
        <v>2</v>
      </c>
      <c r="W78" s="43">
        <v>2</v>
      </c>
      <c r="X78" s="43">
        <v>0</v>
      </c>
      <c r="Y78" s="41">
        <f t="shared" si="20"/>
        <v>66.666666666666657</v>
      </c>
      <c r="Z78" s="44">
        <v>306.02</v>
      </c>
      <c r="AA78" s="41">
        <f t="shared" si="28"/>
        <v>306.02</v>
      </c>
      <c r="AB78" s="44">
        <f t="shared" si="21"/>
        <v>100</v>
      </c>
      <c r="AC78" s="44">
        <v>306.02</v>
      </c>
      <c r="AD78" s="44">
        <f t="shared" si="27"/>
        <v>100</v>
      </c>
      <c r="AE78" s="44">
        <f t="shared" si="22"/>
        <v>0</v>
      </c>
      <c r="AF78" s="44">
        <f t="shared" si="23"/>
        <v>0</v>
      </c>
    </row>
    <row r="79" spans="1:32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39">
        <f t="shared" si="24"/>
        <v>11847.22</v>
      </c>
      <c r="H79" s="39">
        <v>10</v>
      </c>
      <c r="I79" s="39">
        <v>2</v>
      </c>
      <c r="J79" s="39">
        <v>7</v>
      </c>
      <c r="K79" s="39">
        <f t="shared" si="25"/>
        <v>8</v>
      </c>
      <c r="L79" s="39">
        <v>8</v>
      </c>
      <c r="M79" s="39">
        <v>0</v>
      </c>
      <c r="N79" s="39">
        <f t="shared" si="15"/>
        <v>80</v>
      </c>
      <c r="O79" s="40">
        <v>11847.22</v>
      </c>
      <c r="P79" s="40">
        <v>11847.22</v>
      </c>
      <c r="Q79" s="41">
        <f t="shared" si="16"/>
        <v>100</v>
      </c>
      <c r="R79" s="40">
        <v>11847.220000000001</v>
      </c>
      <c r="S79" s="41">
        <f t="shared" si="17"/>
        <v>100.00000000000003</v>
      </c>
      <c r="T79" s="40">
        <f t="shared" si="18"/>
        <v>0</v>
      </c>
      <c r="U79" s="41">
        <f t="shared" si="19"/>
        <v>0</v>
      </c>
      <c r="V79" s="42">
        <f t="shared" si="26"/>
        <v>1</v>
      </c>
      <c r="W79" s="43">
        <v>1</v>
      </c>
      <c r="X79" s="43">
        <v>0</v>
      </c>
      <c r="Y79" s="41">
        <f t="shared" si="20"/>
        <v>10</v>
      </c>
      <c r="Z79" s="44">
        <v>1033.78</v>
      </c>
      <c r="AA79" s="41">
        <f t="shared" si="28"/>
        <v>1033.78</v>
      </c>
      <c r="AB79" s="44">
        <f t="shared" si="21"/>
        <v>100</v>
      </c>
      <c r="AC79" s="44">
        <v>1033.78</v>
      </c>
      <c r="AD79" s="44">
        <f t="shared" si="27"/>
        <v>100</v>
      </c>
      <c r="AE79" s="44">
        <f t="shared" si="22"/>
        <v>0</v>
      </c>
      <c r="AF79" s="44">
        <f t="shared" si="23"/>
        <v>0</v>
      </c>
    </row>
    <row r="80" spans="1:32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39">
        <f t="shared" si="24"/>
        <v>5134.43</v>
      </c>
      <c r="H80" s="39">
        <v>6</v>
      </c>
      <c r="I80" s="39">
        <v>1</v>
      </c>
      <c r="J80" s="39">
        <v>5</v>
      </c>
      <c r="K80" s="39">
        <f t="shared" si="25"/>
        <v>5</v>
      </c>
      <c r="L80" s="39">
        <v>5</v>
      </c>
      <c r="M80" s="39">
        <v>0</v>
      </c>
      <c r="N80" s="39">
        <f t="shared" si="15"/>
        <v>83.333333333333343</v>
      </c>
      <c r="O80" s="40">
        <v>5134.43</v>
      </c>
      <c r="P80" s="40">
        <v>5134.43</v>
      </c>
      <c r="Q80" s="41">
        <f t="shared" si="16"/>
        <v>100</v>
      </c>
      <c r="R80" s="40">
        <v>3195.79</v>
      </c>
      <c r="S80" s="41">
        <f t="shared" si="17"/>
        <v>62.242352120878067</v>
      </c>
      <c r="T80" s="40">
        <f t="shared" si="18"/>
        <v>1938.6400000000003</v>
      </c>
      <c r="U80" s="41">
        <f t="shared" si="19"/>
        <v>37.757647879121933</v>
      </c>
      <c r="V80" s="42">
        <f t="shared" si="26"/>
        <v>0</v>
      </c>
      <c r="W80" s="43">
        <v>0</v>
      </c>
      <c r="X80" s="43">
        <v>0</v>
      </c>
      <c r="Y80" s="41">
        <f t="shared" si="20"/>
        <v>0</v>
      </c>
      <c r="Z80" s="44">
        <v>0</v>
      </c>
      <c r="AA80" s="41">
        <f t="shared" si="28"/>
        <v>1938.6400000000003</v>
      </c>
      <c r="AB80" s="44">
        <f t="shared" si="21"/>
        <v>100</v>
      </c>
      <c r="AC80" s="44">
        <v>1938.64</v>
      </c>
      <c r="AD80" s="44">
        <f t="shared" si="27"/>
        <v>99.999999999999986</v>
      </c>
      <c r="AE80" s="44">
        <f t="shared" si="22"/>
        <v>0</v>
      </c>
      <c r="AF80" s="44">
        <f t="shared" si="23"/>
        <v>0</v>
      </c>
    </row>
    <row r="81" spans="1:32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39">
        <f t="shared" si="24"/>
        <v>0</v>
      </c>
      <c r="H81" s="39">
        <v>1</v>
      </c>
      <c r="I81" s="39">
        <v>0</v>
      </c>
      <c r="J81" s="39">
        <v>1</v>
      </c>
      <c r="K81" s="39">
        <f t="shared" si="25"/>
        <v>0</v>
      </c>
      <c r="L81" s="39">
        <v>0</v>
      </c>
      <c r="M81" s="39">
        <v>0</v>
      </c>
      <c r="N81" s="39">
        <f t="shared" si="15"/>
        <v>0</v>
      </c>
      <c r="O81" s="40">
        <v>0</v>
      </c>
      <c r="P81" s="40">
        <v>0</v>
      </c>
      <c r="Q81" s="41">
        <f t="shared" si="16"/>
        <v>0</v>
      </c>
      <c r="R81" s="40">
        <v>0</v>
      </c>
      <c r="S81" s="41">
        <f t="shared" si="17"/>
        <v>0</v>
      </c>
      <c r="T81" s="40">
        <f t="shared" si="18"/>
        <v>0</v>
      </c>
      <c r="U81" s="41">
        <f t="shared" si="19"/>
        <v>0</v>
      </c>
      <c r="V81" s="42">
        <f t="shared" si="26"/>
        <v>0</v>
      </c>
      <c r="W81" s="43">
        <v>0</v>
      </c>
      <c r="X81" s="43">
        <v>0</v>
      </c>
      <c r="Y81" s="41">
        <f t="shared" si="20"/>
        <v>0</v>
      </c>
      <c r="Z81" s="44">
        <v>0</v>
      </c>
      <c r="AA81" s="41">
        <f t="shared" si="28"/>
        <v>0</v>
      </c>
      <c r="AB81" s="44">
        <f t="shared" si="21"/>
        <v>0</v>
      </c>
      <c r="AC81" s="44">
        <v>0</v>
      </c>
      <c r="AD81" s="44">
        <f t="shared" si="27"/>
        <v>0</v>
      </c>
      <c r="AE81" s="44">
        <f t="shared" si="22"/>
        <v>0</v>
      </c>
      <c r="AF81" s="44">
        <f t="shared" si="23"/>
        <v>0</v>
      </c>
    </row>
    <row r="82" spans="1:32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39">
        <f t="shared" si="24"/>
        <v>12091.150000000001</v>
      </c>
      <c r="H82" s="39">
        <v>11</v>
      </c>
      <c r="I82" s="39">
        <v>3</v>
      </c>
      <c r="J82" s="39">
        <v>8</v>
      </c>
      <c r="K82" s="39">
        <f t="shared" si="25"/>
        <v>9</v>
      </c>
      <c r="L82" s="39">
        <v>9</v>
      </c>
      <c r="M82" s="39">
        <v>0</v>
      </c>
      <c r="N82" s="39">
        <f t="shared" si="15"/>
        <v>81.818181818181827</v>
      </c>
      <c r="O82" s="40">
        <v>12091.150000000001</v>
      </c>
      <c r="P82" s="40">
        <v>12091.150000000001</v>
      </c>
      <c r="Q82" s="41">
        <f t="shared" si="16"/>
        <v>100</v>
      </c>
      <c r="R82" s="40">
        <v>8327.77</v>
      </c>
      <c r="S82" s="41">
        <f t="shared" si="17"/>
        <v>68.874920913229914</v>
      </c>
      <c r="T82" s="40">
        <f t="shared" si="18"/>
        <v>3763.380000000001</v>
      </c>
      <c r="U82" s="41">
        <f t="shared" si="19"/>
        <v>31.125079086770079</v>
      </c>
      <c r="V82" s="42">
        <f t="shared" si="26"/>
        <v>2</v>
      </c>
      <c r="W82" s="43">
        <v>2</v>
      </c>
      <c r="X82" s="43">
        <v>0</v>
      </c>
      <c r="Y82" s="41">
        <f t="shared" si="20"/>
        <v>18.181818181818183</v>
      </c>
      <c r="Z82" s="44">
        <v>0</v>
      </c>
      <c r="AA82" s="41">
        <f t="shared" si="28"/>
        <v>3763.380000000001</v>
      </c>
      <c r="AB82" s="44">
        <f t="shared" si="21"/>
        <v>100</v>
      </c>
      <c r="AC82" s="44">
        <v>3763.38</v>
      </c>
      <c r="AD82" s="44">
        <f t="shared" si="27"/>
        <v>99.999999999999972</v>
      </c>
      <c r="AE82" s="44">
        <f t="shared" si="22"/>
        <v>0</v>
      </c>
      <c r="AF82" s="44">
        <f t="shared" si="23"/>
        <v>0</v>
      </c>
    </row>
    <row r="83" spans="1:32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39">
        <f t="shared" si="24"/>
        <v>10392.470000000001</v>
      </c>
      <c r="H83" s="39">
        <v>15</v>
      </c>
      <c r="I83" s="39">
        <v>5</v>
      </c>
      <c r="J83" s="39">
        <v>9</v>
      </c>
      <c r="K83" s="39">
        <f t="shared" si="25"/>
        <v>10</v>
      </c>
      <c r="L83" s="39">
        <v>10</v>
      </c>
      <c r="M83" s="39">
        <v>0</v>
      </c>
      <c r="N83" s="39">
        <f t="shared" si="15"/>
        <v>66.666666666666657</v>
      </c>
      <c r="O83" s="40">
        <v>10392.470000000001</v>
      </c>
      <c r="P83" s="40">
        <v>10392.470000000001</v>
      </c>
      <c r="Q83" s="41">
        <f t="shared" si="16"/>
        <v>100</v>
      </c>
      <c r="R83" s="40">
        <v>9859.59</v>
      </c>
      <c r="S83" s="41">
        <f t="shared" si="17"/>
        <v>94.872441296438666</v>
      </c>
      <c r="T83" s="40">
        <f t="shared" si="18"/>
        <v>532.88000000000102</v>
      </c>
      <c r="U83" s="41">
        <f t="shared" si="19"/>
        <v>5.1275587035613377</v>
      </c>
      <c r="V83" s="42">
        <f t="shared" si="26"/>
        <v>1</v>
      </c>
      <c r="W83" s="43">
        <v>1</v>
      </c>
      <c r="X83" s="43">
        <v>0</v>
      </c>
      <c r="Y83" s="41">
        <f t="shared" si="20"/>
        <v>6.666666666666667</v>
      </c>
      <c r="Z83" s="44">
        <v>200.97</v>
      </c>
      <c r="AA83" s="41">
        <f t="shared" si="28"/>
        <v>733.85000000000105</v>
      </c>
      <c r="AB83" s="44">
        <f t="shared" si="21"/>
        <v>100</v>
      </c>
      <c r="AC83" s="44">
        <v>733.84999999999991</v>
      </c>
      <c r="AD83" s="44">
        <f t="shared" si="27"/>
        <v>99.999999999999844</v>
      </c>
      <c r="AE83" s="44">
        <f t="shared" si="22"/>
        <v>1.1368683772161603E-12</v>
      </c>
      <c r="AF83" s="44">
        <f t="shared" si="23"/>
        <v>1.5491835895839188E-13</v>
      </c>
    </row>
    <row r="84" spans="1:32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39">
        <f t="shared" si="24"/>
        <v>28780.43</v>
      </c>
      <c r="H84" s="39">
        <v>25</v>
      </c>
      <c r="I84" s="39">
        <v>7</v>
      </c>
      <c r="J84" s="39">
        <v>16</v>
      </c>
      <c r="K84" s="39">
        <f t="shared" si="25"/>
        <v>22</v>
      </c>
      <c r="L84" s="39">
        <v>22</v>
      </c>
      <c r="M84" s="39">
        <v>0</v>
      </c>
      <c r="N84" s="39">
        <f t="shared" si="15"/>
        <v>88</v>
      </c>
      <c r="O84" s="40">
        <v>28780.43</v>
      </c>
      <c r="P84" s="40">
        <v>28780.43</v>
      </c>
      <c r="Q84" s="41">
        <f t="shared" si="16"/>
        <v>100</v>
      </c>
      <c r="R84" s="40">
        <v>18782.61</v>
      </c>
      <c r="S84" s="41">
        <f t="shared" si="17"/>
        <v>65.261742093498952</v>
      </c>
      <c r="T84" s="40">
        <f t="shared" si="18"/>
        <v>9997.82</v>
      </c>
      <c r="U84" s="41">
        <f t="shared" si="19"/>
        <v>34.738257906501048</v>
      </c>
      <c r="V84" s="42">
        <f t="shared" si="26"/>
        <v>2</v>
      </c>
      <c r="W84" s="43">
        <v>2</v>
      </c>
      <c r="X84" s="43">
        <v>0</v>
      </c>
      <c r="Y84" s="41">
        <f t="shared" si="20"/>
        <v>8</v>
      </c>
      <c r="Z84" s="44">
        <v>5233.2199999999993</v>
      </c>
      <c r="AA84" s="41">
        <f t="shared" si="28"/>
        <v>15231.039999999999</v>
      </c>
      <c r="AB84" s="44">
        <f t="shared" si="21"/>
        <v>100</v>
      </c>
      <c r="AC84" s="44">
        <v>15231.039999999999</v>
      </c>
      <c r="AD84" s="44">
        <f t="shared" si="27"/>
        <v>100</v>
      </c>
      <c r="AE84" s="44">
        <f t="shared" si="22"/>
        <v>0</v>
      </c>
      <c r="AF84" s="44">
        <f t="shared" si="23"/>
        <v>0</v>
      </c>
    </row>
    <row r="85" spans="1:32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39">
        <f t="shared" si="24"/>
        <v>18975.900000000001</v>
      </c>
      <c r="H85" s="39">
        <v>14</v>
      </c>
      <c r="I85" s="39">
        <v>6</v>
      </c>
      <c r="J85" s="39">
        <v>8</v>
      </c>
      <c r="K85" s="39">
        <f t="shared" si="25"/>
        <v>11</v>
      </c>
      <c r="L85" s="39">
        <v>11</v>
      </c>
      <c r="M85" s="39">
        <v>0</v>
      </c>
      <c r="N85" s="39">
        <f t="shared" si="15"/>
        <v>78.571428571428569</v>
      </c>
      <c r="O85" s="40">
        <v>18975.900000000001</v>
      </c>
      <c r="P85" s="40">
        <v>18975.900000000001</v>
      </c>
      <c r="Q85" s="41">
        <f t="shared" si="16"/>
        <v>100</v>
      </c>
      <c r="R85" s="40">
        <v>18975.900000000001</v>
      </c>
      <c r="S85" s="41">
        <f t="shared" si="17"/>
        <v>100</v>
      </c>
      <c r="T85" s="40">
        <f t="shared" si="18"/>
        <v>0</v>
      </c>
      <c r="U85" s="41">
        <f t="shared" si="19"/>
        <v>0</v>
      </c>
      <c r="V85" s="42">
        <f t="shared" si="26"/>
        <v>1</v>
      </c>
      <c r="W85" s="43">
        <v>1</v>
      </c>
      <c r="X85" s="43">
        <v>0</v>
      </c>
      <c r="Y85" s="41">
        <f t="shared" si="20"/>
        <v>7.1428571428571423</v>
      </c>
      <c r="Z85" s="44">
        <v>5167.1799999999994</v>
      </c>
      <c r="AA85" s="41">
        <f t="shared" si="28"/>
        <v>5167.1799999999994</v>
      </c>
      <c r="AB85" s="44">
        <f t="shared" si="21"/>
        <v>100</v>
      </c>
      <c r="AC85" s="44">
        <v>5167.1799999999994</v>
      </c>
      <c r="AD85" s="44">
        <f t="shared" si="27"/>
        <v>100</v>
      </c>
      <c r="AE85" s="44">
        <f t="shared" si="22"/>
        <v>0</v>
      </c>
      <c r="AF85" s="44">
        <f t="shared" si="23"/>
        <v>0</v>
      </c>
    </row>
    <row r="86" spans="1:32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39">
        <f t="shared" si="24"/>
        <v>11423.86</v>
      </c>
      <c r="H86" s="39">
        <v>12</v>
      </c>
      <c r="I86" s="39">
        <v>5</v>
      </c>
      <c r="J86" s="39">
        <v>7</v>
      </c>
      <c r="K86" s="39">
        <f t="shared" si="25"/>
        <v>11</v>
      </c>
      <c r="L86" s="39">
        <v>11</v>
      </c>
      <c r="M86" s="39">
        <v>0</v>
      </c>
      <c r="N86" s="39">
        <f t="shared" si="15"/>
        <v>91.666666666666657</v>
      </c>
      <c r="O86" s="40">
        <v>11423.86</v>
      </c>
      <c r="P86" s="40">
        <v>11423.86</v>
      </c>
      <c r="Q86" s="41">
        <f t="shared" si="16"/>
        <v>100</v>
      </c>
      <c r="R86" s="40">
        <v>8884.84</v>
      </c>
      <c r="S86" s="41">
        <f t="shared" si="17"/>
        <v>77.774412501553755</v>
      </c>
      <c r="T86" s="40">
        <f t="shared" si="18"/>
        <v>2539.0200000000004</v>
      </c>
      <c r="U86" s="41">
        <f t="shared" si="19"/>
        <v>22.225587498446238</v>
      </c>
      <c r="V86" s="42">
        <f t="shared" si="26"/>
        <v>1</v>
      </c>
      <c r="W86" s="43">
        <v>1</v>
      </c>
      <c r="X86" s="43">
        <v>0</v>
      </c>
      <c r="Y86" s="41">
        <f t="shared" si="20"/>
        <v>8.3333333333333321</v>
      </c>
      <c r="Z86" s="44">
        <v>962.24</v>
      </c>
      <c r="AA86" s="41">
        <f t="shared" si="28"/>
        <v>3501.26</v>
      </c>
      <c r="AB86" s="44">
        <f t="shared" si="21"/>
        <v>100</v>
      </c>
      <c r="AC86" s="44">
        <v>3501.26</v>
      </c>
      <c r="AD86" s="44">
        <f t="shared" si="27"/>
        <v>100</v>
      </c>
      <c r="AE86" s="44">
        <f t="shared" si="22"/>
        <v>0</v>
      </c>
      <c r="AF86" s="44">
        <f t="shared" si="23"/>
        <v>0</v>
      </c>
    </row>
    <row r="87" spans="1:32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39">
        <f t="shared" si="24"/>
        <v>10040.950000000001</v>
      </c>
      <c r="H87" s="39">
        <v>12</v>
      </c>
      <c r="I87" s="39">
        <v>4</v>
      </c>
      <c r="J87" s="39">
        <v>8</v>
      </c>
      <c r="K87" s="39">
        <f t="shared" si="25"/>
        <v>10</v>
      </c>
      <c r="L87" s="39">
        <v>10</v>
      </c>
      <c r="M87" s="39">
        <v>0</v>
      </c>
      <c r="N87" s="39">
        <f t="shared" si="15"/>
        <v>83.333333333333343</v>
      </c>
      <c r="O87" s="40">
        <v>10040.950000000001</v>
      </c>
      <c r="P87" s="40">
        <v>10040.950000000001</v>
      </c>
      <c r="Q87" s="41">
        <f t="shared" si="16"/>
        <v>100</v>
      </c>
      <c r="R87" s="40">
        <v>215.07</v>
      </c>
      <c r="S87" s="41">
        <f t="shared" si="17"/>
        <v>2.1419288015576212</v>
      </c>
      <c r="T87" s="40">
        <f t="shared" si="18"/>
        <v>9825.880000000001</v>
      </c>
      <c r="U87" s="41">
        <f t="shared" si="19"/>
        <v>97.858071198442389</v>
      </c>
      <c r="V87" s="42">
        <f t="shared" si="26"/>
        <v>0</v>
      </c>
      <c r="W87" s="43">
        <v>0</v>
      </c>
      <c r="X87" s="43">
        <v>0</v>
      </c>
      <c r="Y87" s="41">
        <f t="shared" si="20"/>
        <v>0</v>
      </c>
      <c r="Z87" s="44">
        <v>1166.69</v>
      </c>
      <c r="AA87" s="41">
        <f t="shared" si="28"/>
        <v>10992.570000000002</v>
      </c>
      <c r="AB87" s="44">
        <f>IF(((Z87+T87))=0,0,AA87/(Z87+T87)*100)</f>
        <v>100</v>
      </c>
      <c r="AC87" s="44">
        <v>10992.57</v>
      </c>
      <c r="AD87" s="44">
        <f t="shared" si="27"/>
        <v>99.999999999999986</v>
      </c>
      <c r="AE87" s="44">
        <f t="shared" si="22"/>
        <v>0</v>
      </c>
      <c r="AF87" s="44">
        <f t="shared" si="23"/>
        <v>0</v>
      </c>
    </row>
    <row r="88" spans="1:32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39">
        <f t="shared" si="24"/>
        <v>25458.53</v>
      </c>
      <c r="H88" s="39">
        <v>34</v>
      </c>
      <c r="I88" s="39">
        <v>6</v>
      </c>
      <c r="J88" s="39">
        <v>28</v>
      </c>
      <c r="K88" s="39">
        <f t="shared" si="25"/>
        <v>24</v>
      </c>
      <c r="L88" s="39">
        <v>24</v>
      </c>
      <c r="M88" s="39">
        <v>0</v>
      </c>
      <c r="N88" s="39">
        <f t="shared" si="15"/>
        <v>70.588235294117652</v>
      </c>
      <c r="O88" s="40">
        <v>25458.53</v>
      </c>
      <c r="P88" s="40">
        <v>25458.53</v>
      </c>
      <c r="Q88" s="41">
        <f t="shared" si="16"/>
        <v>100</v>
      </c>
      <c r="R88" s="40">
        <v>25458.53</v>
      </c>
      <c r="S88" s="41">
        <f t="shared" si="17"/>
        <v>100</v>
      </c>
      <c r="T88" s="40">
        <f t="shared" si="18"/>
        <v>0</v>
      </c>
      <c r="U88" s="41">
        <f t="shared" si="19"/>
        <v>0</v>
      </c>
      <c r="V88" s="42">
        <f t="shared" si="26"/>
        <v>0</v>
      </c>
      <c r="W88" s="43">
        <v>0</v>
      </c>
      <c r="X88" s="43">
        <v>0</v>
      </c>
      <c r="Y88" s="41">
        <f t="shared" si="20"/>
        <v>0</v>
      </c>
      <c r="Z88" s="44">
        <v>0</v>
      </c>
      <c r="AA88" s="41">
        <f t="shared" si="28"/>
        <v>0</v>
      </c>
      <c r="AB88" s="44">
        <f t="shared" ref="AB88:AB98" si="29">IF(((Z88+T88))=0,0,AA88/(Z88+T88)*100)</f>
        <v>0</v>
      </c>
      <c r="AC88" s="44">
        <v>0</v>
      </c>
      <c r="AD88" s="44">
        <f t="shared" si="27"/>
        <v>0</v>
      </c>
      <c r="AE88" s="44">
        <f t="shared" si="22"/>
        <v>0</v>
      </c>
      <c r="AF88" s="44">
        <f t="shared" si="23"/>
        <v>0</v>
      </c>
    </row>
    <row r="89" spans="1:32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39">
        <f t="shared" si="24"/>
        <v>24316.61</v>
      </c>
      <c r="H89" s="39">
        <v>22</v>
      </c>
      <c r="I89" s="39">
        <v>5</v>
      </c>
      <c r="J89" s="39">
        <v>15</v>
      </c>
      <c r="K89" s="39">
        <f t="shared" si="25"/>
        <v>16</v>
      </c>
      <c r="L89" s="39">
        <v>16</v>
      </c>
      <c r="M89" s="39">
        <v>0</v>
      </c>
      <c r="N89" s="39">
        <f t="shared" si="15"/>
        <v>72.727272727272734</v>
      </c>
      <c r="O89" s="40">
        <v>24316.61</v>
      </c>
      <c r="P89" s="40">
        <v>24316.61</v>
      </c>
      <c r="Q89" s="41">
        <f t="shared" si="16"/>
        <v>100</v>
      </c>
      <c r="R89" s="40">
        <v>20765.34</v>
      </c>
      <c r="S89" s="41">
        <f t="shared" si="17"/>
        <v>85.39570277271379</v>
      </c>
      <c r="T89" s="40">
        <f t="shared" si="18"/>
        <v>3551.2700000000004</v>
      </c>
      <c r="U89" s="41">
        <f t="shared" si="19"/>
        <v>14.604297227286207</v>
      </c>
      <c r="V89" s="42">
        <f t="shared" si="26"/>
        <v>0</v>
      </c>
      <c r="W89" s="43">
        <v>0</v>
      </c>
      <c r="X89" s="43">
        <v>0</v>
      </c>
      <c r="Y89" s="41">
        <f t="shared" si="20"/>
        <v>0</v>
      </c>
      <c r="Z89" s="44">
        <v>4655.47</v>
      </c>
      <c r="AA89" s="41">
        <f t="shared" si="28"/>
        <v>8206.7400000000016</v>
      </c>
      <c r="AB89" s="44">
        <f t="shared" si="29"/>
        <v>100</v>
      </c>
      <c r="AC89" s="44">
        <v>8206.74</v>
      </c>
      <c r="AD89" s="44">
        <f t="shared" si="27"/>
        <v>99.999999999999972</v>
      </c>
      <c r="AE89" s="44">
        <f t="shared" si="22"/>
        <v>0</v>
      </c>
      <c r="AF89" s="44">
        <f t="shared" si="23"/>
        <v>0</v>
      </c>
    </row>
    <row r="90" spans="1:32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39">
        <f t="shared" si="24"/>
        <v>25734.73</v>
      </c>
      <c r="H90" s="39">
        <v>15</v>
      </c>
      <c r="I90" s="39">
        <v>0</v>
      </c>
      <c r="J90" s="39">
        <v>15</v>
      </c>
      <c r="K90" s="39">
        <f t="shared" si="25"/>
        <v>12</v>
      </c>
      <c r="L90" s="39">
        <v>12</v>
      </c>
      <c r="M90" s="39">
        <v>0</v>
      </c>
      <c r="N90" s="39">
        <f t="shared" si="15"/>
        <v>80</v>
      </c>
      <c r="O90" s="40">
        <v>25734.73</v>
      </c>
      <c r="P90" s="40">
        <v>25734.73</v>
      </c>
      <c r="Q90" s="41">
        <f t="shared" si="16"/>
        <v>100</v>
      </c>
      <c r="R90" s="40">
        <v>25734.729999999996</v>
      </c>
      <c r="S90" s="41">
        <f t="shared" si="17"/>
        <v>99.999999999999986</v>
      </c>
      <c r="T90" s="40">
        <f t="shared" si="18"/>
        <v>0</v>
      </c>
      <c r="U90" s="41">
        <f t="shared" si="19"/>
        <v>0</v>
      </c>
      <c r="V90" s="42">
        <f t="shared" si="26"/>
        <v>0</v>
      </c>
      <c r="W90" s="43">
        <v>0</v>
      </c>
      <c r="X90" s="43">
        <v>0</v>
      </c>
      <c r="Y90" s="41">
        <f t="shared" si="20"/>
        <v>0</v>
      </c>
      <c r="Z90" s="44">
        <v>0</v>
      </c>
      <c r="AA90" s="41">
        <f t="shared" si="28"/>
        <v>0</v>
      </c>
      <c r="AB90" s="44">
        <f t="shared" si="29"/>
        <v>0</v>
      </c>
      <c r="AC90" s="44">
        <v>0</v>
      </c>
      <c r="AD90" s="44">
        <f t="shared" si="27"/>
        <v>0</v>
      </c>
      <c r="AE90" s="44">
        <f t="shared" si="22"/>
        <v>0</v>
      </c>
      <c r="AF90" s="44">
        <f t="shared" si="23"/>
        <v>0</v>
      </c>
    </row>
    <row r="91" spans="1:32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39">
        <f t="shared" si="24"/>
        <v>9574.32</v>
      </c>
      <c r="H91" s="39">
        <v>19</v>
      </c>
      <c r="I91" s="39">
        <v>3</v>
      </c>
      <c r="J91" s="39">
        <v>16</v>
      </c>
      <c r="K91" s="39">
        <f t="shared" si="25"/>
        <v>13</v>
      </c>
      <c r="L91" s="39">
        <v>13</v>
      </c>
      <c r="M91" s="39">
        <v>0</v>
      </c>
      <c r="N91" s="39">
        <f t="shared" si="15"/>
        <v>68.421052631578945</v>
      </c>
      <c r="O91" s="40">
        <v>9574.32</v>
      </c>
      <c r="P91" s="40">
        <v>9574.32</v>
      </c>
      <c r="Q91" s="41">
        <f t="shared" si="16"/>
        <v>100</v>
      </c>
      <c r="R91" s="40">
        <v>9574.32</v>
      </c>
      <c r="S91" s="41">
        <f t="shared" si="17"/>
        <v>100</v>
      </c>
      <c r="T91" s="40">
        <f t="shared" si="18"/>
        <v>0</v>
      </c>
      <c r="U91" s="41">
        <f t="shared" si="19"/>
        <v>0</v>
      </c>
      <c r="V91" s="42">
        <f t="shared" si="26"/>
        <v>0</v>
      </c>
      <c r="W91" s="43">
        <v>0</v>
      </c>
      <c r="X91" s="43">
        <v>0</v>
      </c>
      <c r="Y91" s="41">
        <f t="shared" si="20"/>
        <v>0</v>
      </c>
      <c r="Z91" s="44">
        <v>0</v>
      </c>
      <c r="AA91" s="41">
        <f t="shared" si="28"/>
        <v>0</v>
      </c>
      <c r="AB91" s="44">
        <f t="shared" si="29"/>
        <v>0</v>
      </c>
      <c r="AC91" s="44">
        <v>0</v>
      </c>
      <c r="AD91" s="44">
        <f t="shared" si="27"/>
        <v>0</v>
      </c>
      <c r="AE91" s="44">
        <f t="shared" si="22"/>
        <v>0</v>
      </c>
      <c r="AF91" s="44">
        <f t="shared" si="23"/>
        <v>0</v>
      </c>
    </row>
    <row r="92" spans="1:32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39">
        <f t="shared" si="24"/>
        <v>16538.98</v>
      </c>
      <c r="H92" s="39">
        <v>19</v>
      </c>
      <c r="I92" s="39">
        <v>2</v>
      </c>
      <c r="J92" s="39">
        <v>15</v>
      </c>
      <c r="K92" s="39">
        <f t="shared" si="25"/>
        <v>15</v>
      </c>
      <c r="L92" s="39">
        <v>15</v>
      </c>
      <c r="M92" s="39">
        <v>0</v>
      </c>
      <c r="N92" s="39">
        <f t="shared" si="15"/>
        <v>78.94736842105263</v>
      </c>
      <c r="O92" s="40">
        <v>16538.98</v>
      </c>
      <c r="P92" s="40">
        <v>16538.98</v>
      </c>
      <c r="Q92" s="41">
        <f t="shared" si="16"/>
        <v>100</v>
      </c>
      <c r="R92" s="40">
        <v>16538.98</v>
      </c>
      <c r="S92" s="41">
        <f t="shared" si="17"/>
        <v>100</v>
      </c>
      <c r="T92" s="40">
        <f t="shared" si="18"/>
        <v>0</v>
      </c>
      <c r="U92" s="41">
        <f t="shared" si="19"/>
        <v>0</v>
      </c>
      <c r="V92" s="42">
        <f t="shared" si="26"/>
        <v>6</v>
      </c>
      <c r="W92" s="43">
        <v>6</v>
      </c>
      <c r="X92" s="43">
        <v>0</v>
      </c>
      <c r="Y92" s="41">
        <f t="shared" si="20"/>
        <v>31.578947368421051</v>
      </c>
      <c r="Z92" s="44">
        <v>9971.6400000000012</v>
      </c>
      <c r="AA92" s="41">
        <f t="shared" si="28"/>
        <v>9971.6400000000012</v>
      </c>
      <c r="AB92" s="44">
        <f t="shared" si="29"/>
        <v>100</v>
      </c>
      <c r="AC92" s="44">
        <v>9971.6400000000012</v>
      </c>
      <c r="AD92" s="44">
        <f t="shared" si="27"/>
        <v>100</v>
      </c>
      <c r="AE92" s="44">
        <f t="shared" si="22"/>
        <v>0</v>
      </c>
      <c r="AF92" s="44">
        <f t="shared" si="23"/>
        <v>0</v>
      </c>
    </row>
    <row r="93" spans="1:32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39">
        <f t="shared" si="24"/>
        <v>5909.3700000000008</v>
      </c>
      <c r="H93" s="39">
        <v>11</v>
      </c>
      <c r="I93" s="39">
        <v>2</v>
      </c>
      <c r="J93" s="39">
        <v>8</v>
      </c>
      <c r="K93" s="39">
        <f t="shared" si="25"/>
        <v>8</v>
      </c>
      <c r="L93" s="39">
        <v>8</v>
      </c>
      <c r="M93" s="39">
        <v>0</v>
      </c>
      <c r="N93" s="39">
        <f t="shared" si="15"/>
        <v>72.727272727272734</v>
      </c>
      <c r="O93" s="40">
        <v>5909.3700000000008</v>
      </c>
      <c r="P93" s="40">
        <v>5909.3700000000008</v>
      </c>
      <c r="Q93" s="41">
        <f t="shared" si="16"/>
        <v>100</v>
      </c>
      <c r="R93" s="40">
        <v>5909.3700000000008</v>
      </c>
      <c r="S93" s="41">
        <f t="shared" si="17"/>
        <v>100</v>
      </c>
      <c r="T93" s="40">
        <f t="shared" si="18"/>
        <v>0</v>
      </c>
      <c r="U93" s="41">
        <f t="shared" si="19"/>
        <v>0</v>
      </c>
      <c r="V93" s="42">
        <f t="shared" si="26"/>
        <v>0</v>
      </c>
      <c r="W93" s="43">
        <v>0</v>
      </c>
      <c r="X93" s="43">
        <v>0</v>
      </c>
      <c r="Y93" s="41">
        <f t="shared" si="20"/>
        <v>0</v>
      </c>
      <c r="Z93" s="44">
        <v>1157.99</v>
      </c>
      <c r="AA93" s="41">
        <f t="shared" si="28"/>
        <v>1157.99</v>
      </c>
      <c r="AB93" s="44">
        <f t="shared" si="29"/>
        <v>100</v>
      </c>
      <c r="AC93" s="44">
        <v>1157.99</v>
      </c>
      <c r="AD93" s="44">
        <f t="shared" si="27"/>
        <v>100</v>
      </c>
      <c r="AE93" s="44">
        <f t="shared" si="22"/>
        <v>0</v>
      </c>
      <c r="AF93" s="44">
        <f t="shared" si="23"/>
        <v>0</v>
      </c>
    </row>
    <row r="94" spans="1:32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39">
        <f t="shared" si="24"/>
        <v>38782.550000000003</v>
      </c>
      <c r="H94" s="39">
        <v>34</v>
      </c>
      <c r="I94" s="39">
        <v>5</v>
      </c>
      <c r="J94" s="39">
        <v>28</v>
      </c>
      <c r="K94" s="39">
        <f t="shared" si="25"/>
        <v>28</v>
      </c>
      <c r="L94" s="39">
        <v>28</v>
      </c>
      <c r="M94" s="39">
        <v>0</v>
      </c>
      <c r="N94" s="39">
        <f t="shared" si="15"/>
        <v>82.35294117647058</v>
      </c>
      <c r="O94" s="40">
        <v>38782.550000000003</v>
      </c>
      <c r="P94" s="40">
        <v>38782.550000000003</v>
      </c>
      <c r="Q94" s="41">
        <f t="shared" si="16"/>
        <v>100</v>
      </c>
      <c r="R94" s="40">
        <v>38782.549999999996</v>
      </c>
      <c r="S94" s="41">
        <f t="shared" si="17"/>
        <v>99.999999999999972</v>
      </c>
      <c r="T94" s="40">
        <f t="shared" si="18"/>
        <v>0</v>
      </c>
      <c r="U94" s="41">
        <f t="shared" si="19"/>
        <v>0</v>
      </c>
      <c r="V94" s="42">
        <f t="shared" si="26"/>
        <v>0</v>
      </c>
      <c r="W94" s="43">
        <v>0</v>
      </c>
      <c r="X94" s="43">
        <v>0</v>
      </c>
      <c r="Y94" s="41">
        <f t="shared" si="20"/>
        <v>0</v>
      </c>
      <c r="Z94" s="44">
        <v>1514.02</v>
      </c>
      <c r="AA94" s="41">
        <f t="shared" si="28"/>
        <v>1514.02</v>
      </c>
      <c r="AB94" s="44">
        <f t="shared" si="29"/>
        <v>100</v>
      </c>
      <c r="AC94" s="44">
        <v>1514.02</v>
      </c>
      <c r="AD94" s="44">
        <f t="shared" si="27"/>
        <v>100</v>
      </c>
      <c r="AE94" s="44">
        <f t="shared" si="22"/>
        <v>0</v>
      </c>
      <c r="AF94" s="44">
        <f t="shared" si="23"/>
        <v>0</v>
      </c>
    </row>
    <row r="95" spans="1:32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39">
        <f t="shared" si="24"/>
        <v>21121.99</v>
      </c>
      <c r="H95" s="39">
        <v>25</v>
      </c>
      <c r="I95" s="39">
        <v>6</v>
      </c>
      <c r="J95" s="39">
        <v>19</v>
      </c>
      <c r="K95" s="39">
        <f t="shared" si="25"/>
        <v>19</v>
      </c>
      <c r="L95" s="39">
        <v>19</v>
      </c>
      <c r="M95" s="39">
        <v>0</v>
      </c>
      <c r="N95" s="39">
        <f t="shared" si="15"/>
        <v>76</v>
      </c>
      <c r="O95" s="40">
        <v>21121.99</v>
      </c>
      <c r="P95" s="40">
        <v>21121.99</v>
      </c>
      <c r="Q95" s="41">
        <f t="shared" si="16"/>
        <v>100</v>
      </c>
      <c r="R95" s="40">
        <v>18157.73</v>
      </c>
      <c r="S95" s="41">
        <f t="shared" si="17"/>
        <v>85.966000362655208</v>
      </c>
      <c r="T95" s="40">
        <f t="shared" si="18"/>
        <v>2964.260000000002</v>
      </c>
      <c r="U95" s="41">
        <f t="shared" si="19"/>
        <v>14.033999637344785</v>
      </c>
      <c r="V95" s="42">
        <f t="shared" si="26"/>
        <v>2</v>
      </c>
      <c r="W95" s="43">
        <v>2</v>
      </c>
      <c r="X95" s="43">
        <v>0</v>
      </c>
      <c r="Y95" s="41">
        <f t="shared" si="20"/>
        <v>8</v>
      </c>
      <c r="Z95" s="44">
        <v>243.6</v>
      </c>
      <c r="AA95" s="41">
        <f t="shared" si="28"/>
        <v>3207.8600000000019</v>
      </c>
      <c r="AB95" s="44">
        <f t="shared" si="29"/>
        <v>100</v>
      </c>
      <c r="AC95" s="44">
        <v>3207.86</v>
      </c>
      <c r="AD95" s="44">
        <f t="shared" si="27"/>
        <v>99.999999999999943</v>
      </c>
      <c r="AE95" s="44">
        <f t="shared" si="22"/>
        <v>0</v>
      </c>
      <c r="AF95" s="44">
        <f t="shared" si="23"/>
        <v>0</v>
      </c>
    </row>
    <row r="96" spans="1:32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39">
        <f t="shared" si="24"/>
        <v>21391.43</v>
      </c>
      <c r="H96" s="39">
        <v>23</v>
      </c>
      <c r="I96" s="39">
        <v>5</v>
      </c>
      <c r="J96" s="39">
        <v>18</v>
      </c>
      <c r="K96" s="39">
        <f t="shared" si="25"/>
        <v>18</v>
      </c>
      <c r="L96" s="39">
        <v>18</v>
      </c>
      <c r="M96" s="39">
        <v>0</v>
      </c>
      <c r="N96" s="39">
        <f t="shared" si="15"/>
        <v>78.260869565217391</v>
      </c>
      <c r="O96" s="40">
        <v>21391.43</v>
      </c>
      <c r="P96" s="40">
        <v>21391.43</v>
      </c>
      <c r="Q96" s="41">
        <f t="shared" si="16"/>
        <v>100</v>
      </c>
      <c r="R96" s="40">
        <v>21391.43</v>
      </c>
      <c r="S96" s="41">
        <f t="shared" si="17"/>
        <v>100</v>
      </c>
      <c r="T96" s="40">
        <f t="shared" si="18"/>
        <v>0</v>
      </c>
      <c r="U96" s="41">
        <f t="shared" si="19"/>
        <v>0</v>
      </c>
      <c r="V96" s="42">
        <f t="shared" si="26"/>
        <v>0</v>
      </c>
      <c r="W96" s="43">
        <v>0</v>
      </c>
      <c r="X96" s="43">
        <v>0</v>
      </c>
      <c r="Y96" s="41">
        <f t="shared" si="20"/>
        <v>0</v>
      </c>
      <c r="Z96" s="44">
        <v>0</v>
      </c>
      <c r="AA96" s="41">
        <f t="shared" si="28"/>
        <v>0</v>
      </c>
      <c r="AB96" s="44">
        <f t="shared" si="29"/>
        <v>0</v>
      </c>
      <c r="AC96" s="44">
        <v>0</v>
      </c>
      <c r="AD96" s="44">
        <f t="shared" si="27"/>
        <v>0</v>
      </c>
      <c r="AE96" s="44">
        <f t="shared" si="22"/>
        <v>0</v>
      </c>
      <c r="AF96" s="44">
        <f t="shared" si="23"/>
        <v>0</v>
      </c>
    </row>
    <row r="97" spans="1:32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39">
        <f t="shared" si="24"/>
        <v>7105.5900000000011</v>
      </c>
      <c r="H97" s="39">
        <v>10</v>
      </c>
      <c r="I97" s="39">
        <v>0</v>
      </c>
      <c r="J97" s="39">
        <v>10</v>
      </c>
      <c r="K97" s="39">
        <f t="shared" si="25"/>
        <v>9</v>
      </c>
      <c r="L97" s="39">
        <v>9</v>
      </c>
      <c r="M97" s="39">
        <v>0</v>
      </c>
      <c r="N97" s="39">
        <f t="shared" si="15"/>
        <v>90</v>
      </c>
      <c r="O97" s="40">
        <v>7105.5900000000011</v>
      </c>
      <c r="P97" s="40">
        <v>7105.5900000000011</v>
      </c>
      <c r="Q97" s="41">
        <f t="shared" si="16"/>
        <v>100</v>
      </c>
      <c r="R97" s="40">
        <v>7105.5900000000011</v>
      </c>
      <c r="S97" s="41">
        <f t="shared" si="17"/>
        <v>100</v>
      </c>
      <c r="T97" s="40">
        <f t="shared" si="18"/>
        <v>0</v>
      </c>
      <c r="U97" s="41">
        <f t="shared" si="19"/>
        <v>0</v>
      </c>
      <c r="V97" s="42">
        <f t="shared" si="26"/>
        <v>1</v>
      </c>
      <c r="W97" s="43">
        <v>1</v>
      </c>
      <c r="X97" s="43">
        <v>0</v>
      </c>
      <c r="Y97" s="41">
        <f t="shared" si="20"/>
        <v>10</v>
      </c>
      <c r="Z97" s="44">
        <v>4382.8</v>
      </c>
      <c r="AA97" s="41">
        <f t="shared" si="28"/>
        <v>4382.8</v>
      </c>
      <c r="AB97" s="44">
        <f t="shared" si="29"/>
        <v>100</v>
      </c>
      <c r="AC97" s="44">
        <v>4382.8</v>
      </c>
      <c r="AD97" s="44">
        <f t="shared" si="27"/>
        <v>100</v>
      </c>
      <c r="AE97" s="44">
        <f t="shared" si="22"/>
        <v>0</v>
      </c>
      <c r="AF97" s="44">
        <f t="shared" si="23"/>
        <v>0</v>
      </c>
    </row>
    <row r="98" spans="1:32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39">
        <f t="shared" si="24"/>
        <v>24019.38</v>
      </c>
      <c r="H98" s="39">
        <v>24</v>
      </c>
      <c r="I98" s="39">
        <v>4</v>
      </c>
      <c r="J98" s="39">
        <v>20</v>
      </c>
      <c r="K98" s="39">
        <f t="shared" si="25"/>
        <v>18</v>
      </c>
      <c r="L98" s="39">
        <v>18</v>
      </c>
      <c r="M98" s="39">
        <v>0</v>
      </c>
      <c r="N98" s="39">
        <f t="shared" si="15"/>
        <v>75</v>
      </c>
      <c r="O98" s="40">
        <v>24019.38</v>
      </c>
      <c r="P98" s="40">
        <v>24019.38</v>
      </c>
      <c r="Q98" s="41">
        <f t="shared" si="16"/>
        <v>100</v>
      </c>
      <c r="R98" s="40">
        <v>24019.38</v>
      </c>
      <c r="S98" s="41">
        <f t="shared" si="17"/>
        <v>100</v>
      </c>
      <c r="T98" s="40">
        <f t="shared" si="18"/>
        <v>0</v>
      </c>
      <c r="U98" s="41">
        <f t="shared" si="19"/>
        <v>0</v>
      </c>
      <c r="V98" s="42">
        <f t="shared" si="26"/>
        <v>0</v>
      </c>
      <c r="W98" s="43">
        <v>0</v>
      </c>
      <c r="X98" s="43">
        <v>0</v>
      </c>
      <c r="Y98" s="41">
        <f t="shared" si="20"/>
        <v>0</v>
      </c>
      <c r="Z98" s="44">
        <v>2126.8000000000002</v>
      </c>
      <c r="AA98" s="41">
        <f t="shared" si="28"/>
        <v>2126.8000000000002</v>
      </c>
      <c r="AB98" s="44">
        <f t="shared" si="29"/>
        <v>100</v>
      </c>
      <c r="AC98" s="44">
        <v>2126.8000000000002</v>
      </c>
      <c r="AD98" s="44">
        <f t="shared" si="27"/>
        <v>100</v>
      </c>
      <c r="AE98" s="44">
        <f t="shared" si="22"/>
        <v>0</v>
      </c>
      <c r="AF98" s="44">
        <f t="shared" si="23"/>
        <v>0</v>
      </c>
    </row>
    <row r="99" spans="1:32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f>SUM(H7:H98)</f>
        <v>1329</v>
      </c>
      <c r="I99" s="45">
        <f t="shared" ref="I99:M99" si="30">SUM(I7:I98)</f>
        <v>301</v>
      </c>
      <c r="J99" s="45">
        <f t="shared" si="30"/>
        <v>980</v>
      </c>
      <c r="K99" s="45">
        <f t="shared" si="30"/>
        <v>1054</v>
      </c>
      <c r="L99" s="45">
        <f t="shared" si="30"/>
        <v>1054</v>
      </c>
      <c r="M99" s="45">
        <f t="shared" si="30"/>
        <v>0</v>
      </c>
      <c r="N99" s="41">
        <f t="shared" si="15"/>
        <v>79.307750188111356</v>
      </c>
      <c r="O99" s="46">
        <f>SUM(O7:O98)</f>
        <v>1385412.2399999998</v>
      </c>
      <c r="P99" s="46">
        <f>SUM(P7:P98)</f>
        <v>1385412.2399999998</v>
      </c>
      <c r="Q99" s="41">
        <f t="shared" si="16"/>
        <v>100</v>
      </c>
      <c r="R99" s="46">
        <f>SUM(R7:R98)</f>
        <v>1278218.78</v>
      </c>
      <c r="S99" s="41">
        <f t="shared" si="17"/>
        <v>92.262702977129777</v>
      </c>
      <c r="T99" s="46">
        <f>SUM(T7:T98)</f>
        <v>107193.46000000005</v>
      </c>
      <c r="U99" s="41">
        <f t="shared" si="19"/>
        <v>7.7372970228702513</v>
      </c>
      <c r="V99" s="45">
        <f>SUM(V7:V98)</f>
        <v>100</v>
      </c>
      <c r="W99" s="47">
        <f>SUM(W7:W98)</f>
        <v>100</v>
      </c>
      <c r="X99" s="47">
        <f>SUM(X7:X98)</f>
        <v>0</v>
      </c>
      <c r="Y99" s="41">
        <f t="shared" si="20"/>
        <v>7.5244544770504147</v>
      </c>
      <c r="Z99" s="48">
        <f>SUM(Z7:Z98)</f>
        <v>192817.03999999998</v>
      </c>
      <c r="AA99" s="46">
        <f>SUM(AA7:AA98)</f>
        <v>300010.50000000006</v>
      </c>
      <c r="AB99" s="44">
        <f t="shared" ref="AB99" si="31">AA99/(Z99+T99)*100</f>
        <v>100.00000000000003</v>
      </c>
      <c r="AC99" s="48">
        <f>SUM(AC7:AC98)</f>
        <v>285685.56000000006</v>
      </c>
      <c r="AD99" s="44">
        <f t="shared" ref="AD99" si="32">AC99/AA99*100</f>
        <v>95.225187118450847</v>
      </c>
      <c r="AE99" s="48">
        <f>SUM(AE7:AE98)</f>
        <v>14324.940000000004</v>
      </c>
      <c r="AF99" s="44">
        <f t="shared" si="23"/>
        <v>4.7748128815491464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activeCell="H2" sqref="H2:J3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114" t="s">
        <v>250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</row>
    <row r="2" spans="1:32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</row>
    <row r="3" spans="1:32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</row>
    <row r="4" spans="1:32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</row>
    <row r="5" spans="1:32" ht="202.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</row>
    <row r="7" spans="1:32" ht="22.5" customHeight="1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39">
        <v>17648.77</v>
      </c>
      <c r="H7" s="39">
        <v>14</v>
      </c>
      <c r="I7" s="39">
        <v>3</v>
      </c>
      <c r="J7" s="39">
        <v>6</v>
      </c>
      <c r="K7" s="39">
        <v>12</v>
      </c>
      <c r="L7" s="39">
        <v>12</v>
      </c>
      <c r="M7" s="39">
        <v>0</v>
      </c>
      <c r="N7" s="39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42">
        <v>1</v>
      </c>
      <c r="W7" s="43">
        <v>1</v>
      </c>
      <c r="X7" s="43">
        <v>0</v>
      </c>
      <c r="Y7" s="41">
        <v>7.1428571428571423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</row>
    <row r="8" spans="1:32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39">
        <v>17355.38</v>
      </c>
      <c r="H8" s="39">
        <v>13</v>
      </c>
      <c r="I8" s="39">
        <v>4</v>
      </c>
      <c r="J8" s="39">
        <v>9</v>
      </c>
      <c r="K8" s="39">
        <v>11</v>
      </c>
      <c r="L8" s="39">
        <v>11</v>
      </c>
      <c r="M8" s="39">
        <v>0</v>
      </c>
      <c r="N8" s="39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42">
        <v>1</v>
      </c>
      <c r="W8" s="43">
        <v>1</v>
      </c>
      <c r="X8" s="43">
        <v>0</v>
      </c>
      <c r="Y8" s="41">
        <v>7.6923076923076925</v>
      </c>
      <c r="Z8" s="44">
        <v>3315.04</v>
      </c>
      <c r="AA8" s="41">
        <v>3315.04</v>
      </c>
      <c r="AB8" s="44">
        <v>100</v>
      </c>
      <c r="AC8" s="44">
        <v>3315.04</v>
      </c>
      <c r="AD8" s="44">
        <v>100</v>
      </c>
      <c r="AE8" s="44">
        <v>0</v>
      </c>
      <c r="AF8" s="44">
        <v>0</v>
      </c>
    </row>
    <row r="9" spans="1:32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39">
        <v>4194.87</v>
      </c>
      <c r="H9" s="39">
        <v>4</v>
      </c>
      <c r="I9" s="39">
        <v>0</v>
      </c>
      <c r="J9" s="39">
        <v>4</v>
      </c>
      <c r="K9" s="39">
        <v>0</v>
      </c>
      <c r="L9" s="39">
        <v>0</v>
      </c>
      <c r="M9" s="39">
        <v>0</v>
      </c>
      <c r="N9" s="39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42">
        <v>4</v>
      </c>
      <c r="W9" s="43">
        <v>4</v>
      </c>
      <c r="X9" s="43">
        <v>0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</row>
    <row r="10" spans="1:32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39">
        <v>32831.71</v>
      </c>
      <c r="H10" s="39">
        <v>19</v>
      </c>
      <c r="I10" s="39">
        <v>2</v>
      </c>
      <c r="J10" s="39">
        <v>17</v>
      </c>
      <c r="K10" s="39">
        <v>17</v>
      </c>
      <c r="L10" s="39">
        <v>17</v>
      </c>
      <c r="M10" s="39">
        <v>0</v>
      </c>
      <c r="N10" s="39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42">
        <v>2</v>
      </c>
      <c r="W10" s="43">
        <v>2</v>
      </c>
      <c r="X10" s="43">
        <v>0</v>
      </c>
      <c r="Y10" s="41">
        <v>10.526315789473683</v>
      </c>
      <c r="Z10" s="44">
        <v>2056.61</v>
      </c>
      <c r="AA10" s="41">
        <v>2056.61</v>
      </c>
      <c r="AB10" s="44">
        <v>100</v>
      </c>
      <c r="AC10" s="44">
        <v>2056.61</v>
      </c>
      <c r="AD10" s="44">
        <v>100</v>
      </c>
      <c r="AE10" s="44">
        <v>0</v>
      </c>
      <c r="AF10" s="44">
        <v>0</v>
      </c>
    </row>
    <row r="11" spans="1:32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39">
        <v>10725.08</v>
      </c>
      <c r="H11" s="39">
        <v>10</v>
      </c>
      <c r="I11" s="39">
        <v>3</v>
      </c>
      <c r="J11" s="39">
        <v>6</v>
      </c>
      <c r="K11" s="39">
        <v>8</v>
      </c>
      <c r="L11" s="39">
        <v>8</v>
      </c>
      <c r="M11" s="39">
        <v>0</v>
      </c>
      <c r="N11" s="39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42">
        <v>1</v>
      </c>
      <c r="W11" s="43">
        <v>1</v>
      </c>
      <c r="X11" s="43">
        <v>0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</row>
    <row r="12" spans="1:32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39">
        <v>683.3</v>
      </c>
      <c r="H12" s="39">
        <v>3</v>
      </c>
      <c r="I12" s="39">
        <v>0</v>
      </c>
      <c r="J12" s="39">
        <v>3</v>
      </c>
      <c r="K12" s="39">
        <v>2</v>
      </c>
      <c r="L12" s="39">
        <v>2</v>
      </c>
      <c r="M12" s="39">
        <v>0</v>
      </c>
      <c r="N12" s="39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42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</row>
    <row r="13" spans="1:32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39">
        <v>26690.21</v>
      </c>
      <c r="H13" s="39">
        <v>20</v>
      </c>
      <c r="I13" s="39">
        <v>9</v>
      </c>
      <c r="J13" s="39">
        <v>10</v>
      </c>
      <c r="K13" s="39">
        <v>16</v>
      </c>
      <c r="L13" s="39">
        <v>16</v>
      </c>
      <c r="M13" s="39">
        <v>0</v>
      </c>
      <c r="N13" s="39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42">
        <v>1</v>
      </c>
      <c r="W13" s="43">
        <v>1</v>
      </c>
      <c r="X13" s="43">
        <v>0</v>
      </c>
      <c r="Y13" s="41">
        <v>5</v>
      </c>
      <c r="Z13" s="44">
        <v>1688.85</v>
      </c>
      <c r="AA13" s="41">
        <v>1688.85</v>
      </c>
      <c r="AB13" s="44">
        <v>100</v>
      </c>
      <c r="AC13" s="44">
        <v>1688.85</v>
      </c>
      <c r="AD13" s="44">
        <v>100</v>
      </c>
      <c r="AE13" s="44">
        <v>0</v>
      </c>
      <c r="AF13" s="44">
        <v>0</v>
      </c>
    </row>
    <row r="14" spans="1:32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39">
        <v>44732.36</v>
      </c>
      <c r="H14" s="39">
        <v>30</v>
      </c>
      <c r="I14" s="39">
        <v>14</v>
      </c>
      <c r="J14" s="39">
        <v>16</v>
      </c>
      <c r="K14" s="39">
        <v>27</v>
      </c>
      <c r="L14" s="39">
        <v>27</v>
      </c>
      <c r="M14" s="39">
        <v>0</v>
      </c>
      <c r="N14" s="39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42">
        <v>1</v>
      </c>
      <c r="W14" s="43">
        <v>1</v>
      </c>
      <c r="X14" s="43">
        <v>0</v>
      </c>
      <c r="Y14" s="41">
        <v>3.3333333333333335</v>
      </c>
      <c r="Z14" s="44">
        <v>664.3</v>
      </c>
      <c r="AA14" s="41">
        <v>4967.7100000000037</v>
      </c>
      <c r="AB14" s="44">
        <v>100</v>
      </c>
      <c r="AC14" s="44">
        <v>4967.71</v>
      </c>
      <c r="AD14" s="44">
        <v>99.999999999999929</v>
      </c>
      <c r="AE14" s="44">
        <v>0</v>
      </c>
      <c r="AF14" s="44">
        <v>0</v>
      </c>
    </row>
    <row r="15" spans="1:32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39">
        <v>5731.5</v>
      </c>
      <c r="H15" s="39">
        <v>6</v>
      </c>
      <c r="I15" s="39">
        <v>0</v>
      </c>
      <c r="J15" s="39">
        <v>6</v>
      </c>
      <c r="K15" s="39">
        <v>4</v>
      </c>
      <c r="L15" s="39">
        <v>4</v>
      </c>
      <c r="M15" s="39">
        <v>0</v>
      </c>
      <c r="N15" s="39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42">
        <v>1</v>
      </c>
      <c r="W15" s="43">
        <v>1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</row>
    <row r="16" spans="1:32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39">
        <v>35464.200000000004</v>
      </c>
      <c r="H16" s="39">
        <v>35</v>
      </c>
      <c r="I16" s="39">
        <v>14</v>
      </c>
      <c r="J16" s="39">
        <v>19</v>
      </c>
      <c r="K16" s="39">
        <v>34</v>
      </c>
      <c r="L16" s="39">
        <v>34</v>
      </c>
      <c r="M16" s="39">
        <v>0</v>
      </c>
      <c r="N16" s="39">
        <v>97.142857142857139</v>
      </c>
      <c r="O16" s="40">
        <v>35464.200000000004</v>
      </c>
      <c r="P16" s="40">
        <v>35464.200000000004</v>
      </c>
      <c r="Q16" s="41">
        <v>100</v>
      </c>
      <c r="R16" s="40">
        <v>35464.200000000004</v>
      </c>
      <c r="S16" s="41">
        <v>100</v>
      </c>
      <c r="T16" s="40">
        <v>0</v>
      </c>
      <c r="U16" s="41">
        <v>0</v>
      </c>
      <c r="V16" s="42">
        <v>0</v>
      </c>
      <c r="W16" s="43">
        <v>0</v>
      </c>
      <c r="X16" s="43">
        <v>0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</row>
    <row r="17" spans="1:32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39">
        <v>14981.960000000001</v>
      </c>
      <c r="H17" s="39">
        <v>11</v>
      </c>
      <c r="I17" s="39">
        <v>2</v>
      </c>
      <c r="J17" s="39">
        <v>9</v>
      </c>
      <c r="K17" s="39">
        <v>5</v>
      </c>
      <c r="L17" s="39">
        <v>5</v>
      </c>
      <c r="M17" s="39">
        <v>0</v>
      </c>
      <c r="N17" s="39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42">
        <v>1</v>
      </c>
      <c r="W17" s="43">
        <v>1</v>
      </c>
      <c r="X17" s="43">
        <v>0</v>
      </c>
      <c r="Y17" s="41">
        <v>9.0909090909090917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</row>
    <row r="18" spans="1:32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39">
        <v>8384.7800000000007</v>
      </c>
      <c r="H18" s="39">
        <v>9</v>
      </c>
      <c r="I18" s="39">
        <v>0</v>
      </c>
      <c r="J18" s="39">
        <v>9</v>
      </c>
      <c r="K18" s="39">
        <v>7</v>
      </c>
      <c r="L18" s="39">
        <v>7</v>
      </c>
      <c r="M18" s="39">
        <v>0</v>
      </c>
      <c r="N18" s="39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42">
        <v>0</v>
      </c>
      <c r="W18" s="43">
        <v>0</v>
      </c>
      <c r="X18" s="43">
        <v>0</v>
      </c>
      <c r="Y18" s="41">
        <v>0</v>
      </c>
      <c r="Z18" s="44">
        <v>0</v>
      </c>
      <c r="AA18" s="41">
        <v>734.45000000000073</v>
      </c>
      <c r="AB18" s="44">
        <v>100</v>
      </c>
      <c r="AC18" s="44">
        <v>734.45</v>
      </c>
      <c r="AD18" s="44">
        <v>99.999999999999915</v>
      </c>
      <c r="AE18" s="44">
        <v>0</v>
      </c>
      <c r="AF18" s="44">
        <v>0</v>
      </c>
    </row>
    <row r="19" spans="1:32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39">
        <v>7748.75</v>
      </c>
      <c r="H19" s="39">
        <v>7</v>
      </c>
      <c r="I19" s="39">
        <v>0</v>
      </c>
      <c r="J19" s="39">
        <v>7</v>
      </c>
      <c r="K19" s="39">
        <v>7</v>
      </c>
      <c r="L19" s="39">
        <v>7</v>
      </c>
      <c r="M19" s="39">
        <v>0</v>
      </c>
      <c r="N19" s="39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42">
        <v>1</v>
      </c>
      <c r="W19" s="43">
        <v>1</v>
      </c>
      <c r="X19" s="43">
        <v>0</v>
      </c>
      <c r="Y19" s="41">
        <v>14.285714285714285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</row>
    <row r="20" spans="1:32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39">
        <v>48047.07</v>
      </c>
      <c r="H20" s="39">
        <v>36</v>
      </c>
      <c r="I20" s="39">
        <v>8</v>
      </c>
      <c r="J20" s="39">
        <v>27</v>
      </c>
      <c r="K20" s="39">
        <v>34</v>
      </c>
      <c r="L20" s="39">
        <v>34</v>
      </c>
      <c r="M20" s="39">
        <v>0</v>
      </c>
      <c r="N20" s="39">
        <v>94.444444444444443</v>
      </c>
      <c r="O20" s="40">
        <v>48047.07</v>
      </c>
      <c r="P20" s="40">
        <v>48047.07</v>
      </c>
      <c r="Q20" s="41">
        <v>100</v>
      </c>
      <c r="R20" s="40">
        <v>44618.01</v>
      </c>
      <c r="S20" s="41">
        <v>92.863123599420334</v>
      </c>
      <c r="T20" s="40">
        <v>3429.0599999999977</v>
      </c>
      <c r="U20" s="41">
        <v>7.136876400579677</v>
      </c>
      <c r="V20" s="42">
        <v>3</v>
      </c>
      <c r="W20" s="43">
        <v>3</v>
      </c>
      <c r="X20" s="43">
        <v>0</v>
      </c>
      <c r="Y20" s="41">
        <v>8.3333333333333321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</row>
    <row r="21" spans="1:32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39">
        <v>13314.79</v>
      </c>
      <c r="H21" s="39">
        <v>21</v>
      </c>
      <c r="I21" s="39">
        <v>1</v>
      </c>
      <c r="J21" s="39">
        <v>20</v>
      </c>
      <c r="K21" s="39">
        <v>13</v>
      </c>
      <c r="L21" s="39">
        <v>13</v>
      </c>
      <c r="M21" s="39">
        <v>0</v>
      </c>
      <c r="N21" s="39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42">
        <v>5</v>
      </c>
      <c r="W21" s="43">
        <v>5</v>
      </c>
      <c r="X21" s="43">
        <v>0</v>
      </c>
      <c r="Y21" s="41">
        <v>23.809523809523807</v>
      </c>
      <c r="Z21" s="44">
        <v>9401.33</v>
      </c>
      <c r="AA21" s="41">
        <v>9955.7500000000018</v>
      </c>
      <c r="AB21" s="44">
        <v>100</v>
      </c>
      <c r="AC21" s="44">
        <v>9955.75</v>
      </c>
      <c r="AD21" s="44">
        <v>99.999999999999972</v>
      </c>
      <c r="AE21" s="44">
        <v>0</v>
      </c>
      <c r="AF21" s="44">
        <v>0</v>
      </c>
    </row>
    <row r="22" spans="1:32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39">
        <v>2748.38</v>
      </c>
      <c r="H22" s="39">
        <v>4</v>
      </c>
      <c r="I22" s="39">
        <v>0</v>
      </c>
      <c r="J22" s="39">
        <v>4</v>
      </c>
      <c r="K22" s="39">
        <v>2</v>
      </c>
      <c r="L22" s="39">
        <v>2</v>
      </c>
      <c r="M22" s="39">
        <v>0</v>
      </c>
      <c r="N22" s="39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42">
        <v>0</v>
      </c>
      <c r="W22" s="43">
        <v>0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</row>
    <row r="23" spans="1:32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39">
        <v>2821.83</v>
      </c>
      <c r="H23" s="39">
        <v>10</v>
      </c>
      <c r="I23" s="39">
        <v>2</v>
      </c>
      <c r="J23" s="39">
        <v>8</v>
      </c>
      <c r="K23" s="39">
        <v>5</v>
      </c>
      <c r="L23" s="39">
        <v>5</v>
      </c>
      <c r="M23" s="39">
        <v>0</v>
      </c>
      <c r="N23" s="39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42">
        <v>2</v>
      </c>
      <c r="W23" s="43">
        <v>2</v>
      </c>
      <c r="X23" s="43">
        <v>0</v>
      </c>
      <c r="Y23" s="41">
        <v>20</v>
      </c>
      <c r="Z23" s="44">
        <v>2085.7399999999998</v>
      </c>
      <c r="AA23" s="41">
        <v>2085.7399999999998</v>
      </c>
      <c r="AB23" s="44">
        <v>100</v>
      </c>
      <c r="AC23" s="44">
        <v>2085.7399999999998</v>
      </c>
      <c r="AD23" s="44">
        <v>100</v>
      </c>
      <c r="AE23" s="44">
        <v>0</v>
      </c>
      <c r="AF23" s="44">
        <v>0</v>
      </c>
    </row>
    <row r="24" spans="1:32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39">
        <v>4470.47</v>
      </c>
      <c r="H24" s="39">
        <v>8</v>
      </c>
      <c r="I24" s="39">
        <v>2</v>
      </c>
      <c r="J24" s="39">
        <v>6</v>
      </c>
      <c r="K24" s="39">
        <v>5</v>
      </c>
      <c r="L24" s="39">
        <v>5</v>
      </c>
      <c r="M24" s="39">
        <v>0</v>
      </c>
      <c r="N24" s="39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42">
        <v>0</v>
      </c>
      <c r="W24" s="43">
        <v>0</v>
      </c>
      <c r="X24" s="43">
        <v>0</v>
      </c>
      <c r="Y24" s="41">
        <v>0</v>
      </c>
      <c r="Z24" s="44">
        <v>1642.49</v>
      </c>
      <c r="AA24" s="41">
        <v>1642.49</v>
      </c>
      <c r="AB24" s="44">
        <v>100</v>
      </c>
      <c r="AC24" s="44">
        <v>1642.49</v>
      </c>
      <c r="AD24" s="44">
        <v>100</v>
      </c>
      <c r="AE24" s="44">
        <v>0</v>
      </c>
      <c r="AF24" s="44">
        <v>0</v>
      </c>
    </row>
    <row r="25" spans="1:32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39">
        <v>7927.77</v>
      </c>
      <c r="H25" s="39">
        <v>9</v>
      </c>
      <c r="I25" s="39">
        <v>2</v>
      </c>
      <c r="J25" s="39">
        <v>7</v>
      </c>
      <c r="K25" s="39">
        <v>7</v>
      </c>
      <c r="L25" s="39">
        <v>7</v>
      </c>
      <c r="M25" s="39">
        <v>0</v>
      </c>
      <c r="N25" s="39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42">
        <v>1</v>
      </c>
      <c r="W25" s="43">
        <v>1</v>
      </c>
      <c r="X25" s="43">
        <v>0</v>
      </c>
      <c r="Y25" s="41">
        <v>11.111111111111111</v>
      </c>
      <c r="Z25" s="44">
        <v>7506.47</v>
      </c>
      <c r="AA25" s="41">
        <v>8861.41</v>
      </c>
      <c r="AB25" s="44">
        <v>100</v>
      </c>
      <c r="AC25" s="44">
        <v>8861.41</v>
      </c>
      <c r="AD25" s="44">
        <v>100</v>
      </c>
      <c r="AE25" s="44">
        <v>0</v>
      </c>
      <c r="AF25" s="44">
        <v>0</v>
      </c>
    </row>
    <row r="26" spans="1:32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39">
        <v>21296.61</v>
      </c>
      <c r="H26" s="39">
        <v>17</v>
      </c>
      <c r="I26" s="39">
        <v>0</v>
      </c>
      <c r="J26" s="39">
        <v>17</v>
      </c>
      <c r="K26" s="39">
        <v>15</v>
      </c>
      <c r="L26" s="39">
        <v>15</v>
      </c>
      <c r="M26" s="39">
        <v>0</v>
      </c>
      <c r="N26" s="39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42">
        <v>0</v>
      </c>
      <c r="W26" s="43">
        <v>0</v>
      </c>
      <c r="X26" s="43">
        <v>0</v>
      </c>
      <c r="Y26" s="41">
        <v>0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</row>
    <row r="27" spans="1:32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39">
        <v>13793.66</v>
      </c>
      <c r="H27" s="39">
        <v>9</v>
      </c>
      <c r="I27" s="39">
        <v>2</v>
      </c>
      <c r="J27" s="39">
        <v>7</v>
      </c>
      <c r="K27" s="39">
        <v>9</v>
      </c>
      <c r="L27" s="39">
        <v>9</v>
      </c>
      <c r="M27" s="39">
        <v>0</v>
      </c>
      <c r="N27" s="39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42">
        <v>0</v>
      </c>
      <c r="W27" s="43">
        <v>0</v>
      </c>
      <c r="X27" s="43">
        <v>0</v>
      </c>
      <c r="Y27" s="41">
        <v>0</v>
      </c>
      <c r="Z27" s="44">
        <v>0</v>
      </c>
      <c r="AA27" s="41">
        <v>0</v>
      </c>
      <c r="AB27" s="44">
        <v>0</v>
      </c>
      <c r="AC27" s="44">
        <v>0</v>
      </c>
      <c r="AD27" s="44">
        <v>0</v>
      </c>
      <c r="AE27" s="44">
        <v>0</v>
      </c>
      <c r="AF27" s="44">
        <v>0</v>
      </c>
    </row>
    <row r="28" spans="1:32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39">
        <v>18139.88</v>
      </c>
      <c r="H28" s="39">
        <v>21</v>
      </c>
      <c r="I28" s="39">
        <v>3</v>
      </c>
      <c r="J28" s="39">
        <v>18</v>
      </c>
      <c r="K28" s="39">
        <v>20</v>
      </c>
      <c r="L28" s="39">
        <v>20</v>
      </c>
      <c r="M28" s="39">
        <v>0</v>
      </c>
      <c r="N28" s="39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42">
        <v>1</v>
      </c>
      <c r="W28" s="43">
        <v>1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</row>
    <row r="29" spans="1:32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39">
        <v>12730.749999999998</v>
      </c>
      <c r="H29" s="39">
        <v>11</v>
      </c>
      <c r="I29" s="39">
        <v>6</v>
      </c>
      <c r="J29" s="39">
        <v>5</v>
      </c>
      <c r="K29" s="39">
        <v>10</v>
      </c>
      <c r="L29" s="39">
        <v>10</v>
      </c>
      <c r="M29" s="39">
        <v>0</v>
      </c>
      <c r="N29" s="39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42">
        <v>1</v>
      </c>
      <c r="W29" s="43">
        <v>1</v>
      </c>
      <c r="X29" s="43">
        <v>0</v>
      </c>
      <c r="Y29" s="41">
        <v>9.0909090909090917</v>
      </c>
      <c r="Z29" s="44">
        <v>749.05</v>
      </c>
      <c r="AA29" s="41">
        <v>3859.6099999999997</v>
      </c>
      <c r="AB29" s="44">
        <v>100</v>
      </c>
      <c r="AC29" s="44">
        <v>3859.6099999999997</v>
      </c>
      <c r="AD29" s="44">
        <v>100</v>
      </c>
      <c r="AE29" s="44">
        <v>0</v>
      </c>
      <c r="AF29" s="44">
        <v>0</v>
      </c>
    </row>
    <row r="30" spans="1:32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39">
        <v>12457.580000000002</v>
      </c>
      <c r="H30" s="39">
        <v>11</v>
      </c>
      <c r="I30" s="39">
        <v>2</v>
      </c>
      <c r="J30" s="39">
        <v>8</v>
      </c>
      <c r="K30" s="39">
        <v>10</v>
      </c>
      <c r="L30" s="39">
        <v>10</v>
      </c>
      <c r="M30" s="39">
        <v>0</v>
      </c>
      <c r="N30" s="39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42">
        <v>0</v>
      </c>
      <c r="W30" s="43">
        <v>0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</row>
    <row r="31" spans="1:32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39">
        <v>0</v>
      </c>
      <c r="H31" s="39">
        <v>3</v>
      </c>
      <c r="I31" s="39">
        <v>0</v>
      </c>
      <c r="J31" s="39">
        <v>3</v>
      </c>
      <c r="K31" s="39">
        <v>0</v>
      </c>
      <c r="L31" s="39">
        <v>0</v>
      </c>
      <c r="M31" s="39">
        <v>0</v>
      </c>
      <c r="N31" s="39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42">
        <v>0</v>
      </c>
      <c r="W31" s="43">
        <v>0</v>
      </c>
      <c r="X31" s="43">
        <v>0</v>
      </c>
      <c r="Y31" s="41">
        <v>0</v>
      </c>
      <c r="Z31" s="44">
        <v>607.95000000000005</v>
      </c>
      <c r="AA31" s="41">
        <v>607.95000000000005</v>
      </c>
      <c r="AB31" s="44">
        <v>100</v>
      </c>
      <c r="AC31" s="44">
        <v>607.95000000000005</v>
      </c>
      <c r="AD31" s="44">
        <v>100</v>
      </c>
      <c r="AE31" s="44">
        <v>0</v>
      </c>
      <c r="AF31" s="44">
        <v>0</v>
      </c>
    </row>
    <row r="32" spans="1:32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39">
        <v>2981.6600000000003</v>
      </c>
      <c r="H32" s="39">
        <v>8</v>
      </c>
      <c r="I32" s="39">
        <v>1</v>
      </c>
      <c r="J32" s="39">
        <v>6</v>
      </c>
      <c r="K32" s="39">
        <v>4</v>
      </c>
      <c r="L32" s="39">
        <v>4</v>
      </c>
      <c r="M32" s="39">
        <v>0</v>
      </c>
      <c r="N32" s="39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42">
        <v>0</v>
      </c>
      <c r="W32" s="43">
        <v>0</v>
      </c>
      <c r="X32" s="43">
        <v>0</v>
      </c>
      <c r="Y32" s="41">
        <v>0</v>
      </c>
      <c r="Z32" s="44">
        <v>0</v>
      </c>
      <c r="AA32" s="41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</row>
    <row r="33" spans="1:32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39">
        <v>7486.82</v>
      </c>
      <c r="H33" s="39">
        <v>11</v>
      </c>
      <c r="I33" s="39">
        <v>1</v>
      </c>
      <c r="J33" s="39">
        <v>10</v>
      </c>
      <c r="K33" s="39">
        <v>7</v>
      </c>
      <c r="L33" s="39">
        <v>7</v>
      </c>
      <c r="M33" s="39">
        <v>0</v>
      </c>
      <c r="N33" s="39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42">
        <v>0</v>
      </c>
      <c r="W33" s="43">
        <v>0</v>
      </c>
      <c r="X33" s="43">
        <v>0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</row>
    <row r="34" spans="1:32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39">
        <v>25268.97</v>
      </c>
      <c r="H34" s="39">
        <v>15</v>
      </c>
      <c r="I34" s="39">
        <v>3</v>
      </c>
      <c r="J34" s="39">
        <v>12</v>
      </c>
      <c r="K34" s="39">
        <v>13</v>
      </c>
      <c r="L34" s="39">
        <v>13</v>
      </c>
      <c r="M34" s="39">
        <v>0</v>
      </c>
      <c r="N34" s="39">
        <v>86.666666666666671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42">
        <v>2</v>
      </c>
      <c r="W34" s="43">
        <v>2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</row>
    <row r="35" spans="1:32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39">
        <v>13844.35</v>
      </c>
      <c r="H35" s="39">
        <v>12</v>
      </c>
      <c r="I35" s="39">
        <v>1</v>
      </c>
      <c r="J35" s="39">
        <v>11</v>
      </c>
      <c r="K35" s="39">
        <v>9</v>
      </c>
      <c r="L35" s="39">
        <v>9</v>
      </c>
      <c r="M35" s="39">
        <v>0</v>
      </c>
      <c r="N35" s="39">
        <v>75</v>
      </c>
      <c r="O35" s="40">
        <v>13844.35</v>
      </c>
      <c r="P35" s="40">
        <v>13844.35</v>
      </c>
      <c r="Q35" s="41">
        <v>100</v>
      </c>
      <c r="R35" s="40">
        <v>13844.35</v>
      </c>
      <c r="S35" s="41">
        <v>100</v>
      </c>
      <c r="T35" s="40">
        <v>0</v>
      </c>
      <c r="U35" s="41">
        <v>0</v>
      </c>
      <c r="V35" s="42">
        <v>0</v>
      </c>
      <c r="W35" s="43">
        <v>0</v>
      </c>
      <c r="X35" s="43">
        <v>0</v>
      </c>
      <c r="Y35" s="41">
        <v>0</v>
      </c>
      <c r="Z35" s="44">
        <v>0</v>
      </c>
      <c r="AA35" s="41">
        <v>0</v>
      </c>
      <c r="AB35" s="44">
        <v>0</v>
      </c>
      <c r="AC35" s="44">
        <v>0</v>
      </c>
      <c r="AD35" s="44">
        <v>0</v>
      </c>
      <c r="AE35" s="44">
        <v>0</v>
      </c>
      <c r="AF35" s="44">
        <v>0</v>
      </c>
    </row>
    <row r="36" spans="1:32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39">
        <v>2492.34</v>
      </c>
      <c r="H36" s="39">
        <v>7</v>
      </c>
      <c r="I36" s="39">
        <v>3</v>
      </c>
      <c r="J36" s="39">
        <v>3</v>
      </c>
      <c r="K36" s="39">
        <v>0</v>
      </c>
      <c r="L36" s="39">
        <v>0</v>
      </c>
      <c r="M36" s="39">
        <v>0</v>
      </c>
      <c r="N36" s="39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42">
        <v>0</v>
      </c>
      <c r="W36" s="43">
        <v>0</v>
      </c>
      <c r="X36" s="43">
        <v>0</v>
      </c>
      <c r="Y36" s="41">
        <v>0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</row>
    <row r="37" spans="1:32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39">
        <v>3019.75</v>
      </c>
      <c r="H37" s="39">
        <v>9</v>
      </c>
      <c r="I37" s="39">
        <v>3</v>
      </c>
      <c r="J37" s="39">
        <v>6</v>
      </c>
      <c r="K37" s="39">
        <v>5</v>
      </c>
      <c r="L37" s="39">
        <v>5</v>
      </c>
      <c r="M37" s="39">
        <v>0</v>
      </c>
      <c r="N37" s="39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42">
        <v>2</v>
      </c>
      <c r="W37" s="43">
        <v>2</v>
      </c>
      <c r="X37" s="43">
        <v>0</v>
      </c>
      <c r="Y37" s="41">
        <v>22.222222222222221</v>
      </c>
      <c r="Z37" s="44">
        <v>2514.25</v>
      </c>
      <c r="AA37" s="41">
        <v>2514.25</v>
      </c>
      <c r="AB37" s="44">
        <v>100</v>
      </c>
      <c r="AC37" s="44">
        <v>2514.25</v>
      </c>
      <c r="AD37" s="44">
        <v>100</v>
      </c>
      <c r="AE37" s="44">
        <v>0</v>
      </c>
      <c r="AF37" s="44">
        <v>0</v>
      </c>
    </row>
    <row r="38" spans="1:32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39">
        <v>0</v>
      </c>
      <c r="H38" s="39">
        <v>2</v>
      </c>
      <c r="I38" s="39">
        <v>1</v>
      </c>
      <c r="J38" s="39">
        <v>1</v>
      </c>
      <c r="K38" s="39">
        <v>0</v>
      </c>
      <c r="L38" s="39">
        <v>0</v>
      </c>
      <c r="M38" s="39">
        <v>0</v>
      </c>
      <c r="N38" s="39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42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</row>
    <row r="39" spans="1:32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39">
        <v>19435.18</v>
      </c>
      <c r="H39" s="39">
        <v>20</v>
      </c>
      <c r="I39" s="39">
        <v>2</v>
      </c>
      <c r="J39" s="39">
        <v>18</v>
      </c>
      <c r="K39" s="39">
        <v>16</v>
      </c>
      <c r="L39" s="39">
        <v>16</v>
      </c>
      <c r="M39" s="39">
        <v>0</v>
      </c>
      <c r="N39" s="39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42">
        <v>2</v>
      </c>
      <c r="W39" s="43">
        <v>2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</row>
    <row r="40" spans="1:32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39">
        <v>15098.460000000001</v>
      </c>
      <c r="H40" s="39">
        <v>17</v>
      </c>
      <c r="I40" s="39">
        <v>6</v>
      </c>
      <c r="J40" s="39">
        <v>9</v>
      </c>
      <c r="K40" s="39">
        <v>15</v>
      </c>
      <c r="L40" s="39">
        <v>15</v>
      </c>
      <c r="M40" s="39">
        <v>0</v>
      </c>
      <c r="N40" s="39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42">
        <v>2</v>
      </c>
      <c r="W40" s="43">
        <v>2</v>
      </c>
      <c r="X40" s="43">
        <v>0</v>
      </c>
      <c r="Y40" s="41">
        <v>11.76470588235294</v>
      </c>
      <c r="Z40" s="44">
        <v>0</v>
      </c>
      <c r="AA40" s="41">
        <v>243.60000000000218</v>
      </c>
      <c r="AB40" s="44">
        <v>100</v>
      </c>
      <c r="AC40" s="44">
        <v>243.6</v>
      </c>
      <c r="AD40" s="44">
        <v>99.999999999999105</v>
      </c>
      <c r="AE40" s="44">
        <v>2.1884716261411086E-12</v>
      </c>
      <c r="AF40" s="44">
        <v>8.9838736705299219E-13</v>
      </c>
    </row>
    <row r="41" spans="1:32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39">
        <v>27168.720000000001</v>
      </c>
      <c r="H41" s="39">
        <v>26</v>
      </c>
      <c r="I41" s="39">
        <v>8</v>
      </c>
      <c r="J41" s="39">
        <v>15</v>
      </c>
      <c r="K41" s="39">
        <v>22</v>
      </c>
      <c r="L41" s="39">
        <v>22</v>
      </c>
      <c r="M41" s="39">
        <v>0</v>
      </c>
      <c r="N41" s="39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42">
        <v>2</v>
      </c>
      <c r="W41" s="43">
        <v>2</v>
      </c>
      <c r="X41" s="43">
        <v>0</v>
      </c>
      <c r="Y41" s="41">
        <v>7.6923076923076925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</row>
    <row r="42" spans="1:32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39">
        <v>9538.17</v>
      </c>
      <c r="H42" s="39">
        <v>10</v>
      </c>
      <c r="I42" s="39">
        <v>4</v>
      </c>
      <c r="J42" s="39">
        <v>6</v>
      </c>
      <c r="K42" s="39">
        <v>10</v>
      </c>
      <c r="L42" s="39">
        <v>10</v>
      </c>
      <c r="M42" s="39">
        <v>0</v>
      </c>
      <c r="N42" s="39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42">
        <v>0</v>
      </c>
      <c r="W42" s="43">
        <v>0</v>
      </c>
      <c r="X42" s="43">
        <v>0</v>
      </c>
      <c r="Y42" s="41">
        <v>0</v>
      </c>
      <c r="Z42" s="44">
        <v>0</v>
      </c>
      <c r="AA42" s="41">
        <v>1507.2799999999997</v>
      </c>
      <c r="AB42" s="44">
        <v>100</v>
      </c>
      <c r="AC42" s="44">
        <v>1507.28</v>
      </c>
      <c r="AD42" s="44">
        <v>100.00000000000003</v>
      </c>
      <c r="AE42" s="44">
        <v>0</v>
      </c>
      <c r="AF42" s="44">
        <v>0</v>
      </c>
    </row>
    <row r="43" spans="1:32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39">
        <v>15784.42</v>
      </c>
      <c r="H43" s="39">
        <v>15</v>
      </c>
      <c r="I43" s="39">
        <v>3</v>
      </c>
      <c r="J43" s="39">
        <v>12</v>
      </c>
      <c r="K43" s="39">
        <v>12</v>
      </c>
      <c r="L43" s="39">
        <v>12</v>
      </c>
      <c r="M43" s="39">
        <v>0</v>
      </c>
      <c r="N43" s="39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42">
        <v>1</v>
      </c>
      <c r="W43" s="43">
        <v>1</v>
      </c>
      <c r="X43" s="43">
        <v>0</v>
      </c>
      <c r="Y43" s="41">
        <v>6.666666666666667</v>
      </c>
      <c r="Z43" s="44">
        <v>1182.1300000000001</v>
      </c>
      <c r="AA43" s="41">
        <v>1182.1300000000001</v>
      </c>
      <c r="AB43" s="44">
        <v>100</v>
      </c>
      <c r="AC43" s="44">
        <v>1182.1300000000001</v>
      </c>
      <c r="AD43" s="44">
        <v>100</v>
      </c>
      <c r="AE43" s="44">
        <v>0</v>
      </c>
      <c r="AF43" s="44">
        <v>0</v>
      </c>
    </row>
    <row r="44" spans="1:32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39">
        <v>0</v>
      </c>
      <c r="H44" s="39">
        <v>2</v>
      </c>
      <c r="I44" s="39">
        <v>0</v>
      </c>
      <c r="J44" s="39">
        <v>2</v>
      </c>
      <c r="K44" s="39">
        <v>0</v>
      </c>
      <c r="L44" s="39">
        <v>0</v>
      </c>
      <c r="M44" s="39">
        <v>0</v>
      </c>
      <c r="N44" s="39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42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</row>
    <row r="45" spans="1:32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39">
        <v>624.23</v>
      </c>
      <c r="H45" s="39">
        <v>2</v>
      </c>
      <c r="I45" s="39">
        <v>1</v>
      </c>
      <c r="J45" s="39">
        <v>1</v>
      </c>
      <c r="K45" s="39">
        <v>2</v>
      </c>
      <c r="L45" s="39">
        <v>2</v>
      </c>
      <c r="M45" s="39">
        <v>0</v>
      </c>
      <c r="N45" s="39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42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</row>
    <row r="46" spans="1:32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39">
        <v>9181.1</v>
      </c>
      <c r="H46" s="39">
        <v>14</v>
      </c>
      <c r="I46" s="39">
        <v>2</v>
      </c>
      <c r="J46" s="39">
        <v>12</v>
      </c>
      <c r="K46" s="39">
        <v>13</v>
      </c>
      <c r="L46" s="39">
        <v>13</v>
      </c>
      <c r="M46" s="39">
        <v>0</v>
      </c>
      <c r="N46" s="39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42">
        <v>1</v>
      </c>
      <c r="W46" s="43">
        <v>1</v>
      </c>
      <c r="X46" s="43">
        <v>0</v>
      </c>
      <c r="Y46" s="41">
        <v>7.1428571428571423</v>
      </c>
      <c r="Z46" s="44">
        <v>9575.85</v>
      </c>
      <c r="AA46" s="41">
        <v>9575.85</v>
      </c>
      <c r="AB46" s="44">
        <v>100</v>
      </c>
      <c r="AC46" s="44">
        <v>9575.85</v>
      </c>
      <c r="AD46" s="44">
        <v>100</v>
      </c>
      <c r="AE46" s="44">
        <v>0</v>
      </c>
      <c r="AF46" s="44">
        <v>0</v>
      </c>
    </row>
    <row r="47" spans="1:32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39">
        <v>68842.7</v>
      </c>
      <c r="H47" s="39">
        <v>34</v>
      </c>
      <c r="I47" s="39">
        <v>11</v>
      </c>
      <c r="J47" s="39">
        <v>23</v>
      </c>
      <c r="K47" s="39">
        <v>30</v>
      </c>
      <c r="L47" s="39">
        <v>30</v>
      </c>
      <c r="M47" s="39">
        <v>0</v>
      </c>
      <c r="N47" s="39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42">
        <v>3</v>
      </c>
      <c r="W47" s="43">
        <v>3</v>
      </c>
      <c r="X47" s="43">
        <v>0</v>
      </c>
      <c r="Y47" s="41">
        <v>8.8235294117647065</v>
      </c>
      <c r="Z47" s="44">
        <v>0</v>
      </c>
      <c r="AA47" s="41">
        <v>12787.190000000002</v>
      </c>
      <c r="AB47" s="44">
        <v>100</v>
      </c>
      <c r="AC47" s="44">
        <v>12787.189999999999</v>
      </c>
      <c r="AD47" s="44">
        <v>99.999999999999972</v>
      </c>
      <c r="AE47" s="44">
        <v>0</v>
      </c>
      <c r="AF47" s="44">
        <v>0</v>
      </c>
    </row>
    <row r="48" spans="1:32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39">
        <v>13438.82</v>
      </c>
      <c r="H48" s="39">
        <v>16</v>
      </c>
      <c r="I48" s="39">
        <v>6</v>
      </c>
      <c r="J48" s="39">
        <v>9</v>
      </c>
      <c r="K48" s="39">
        <v>11</v>
      </c>
      <c r="L48" s="39">
        <v>11</v>
      </c>
      <c r="M48" s="39">
        <v>0</v>
      </c>
      <c r="N48" s="39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42">
        <v>0</v>
      </c>
      <c r="W48" s="43">
        <v>0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</row>
    <row r="49" spans="1:32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39">
        <v>20641.310000000001</v>
      </c>
      <c r="H49" s="39">
        <v>16</v>
      </c>
      <c r="I49" s="39">
        <v>2</v>
      </c>
      <c r="J49" s="39">
        <v>14</v>
      </c>
      <c r="K49" s="39">
        <v>11</v>
      </c>
      <c r="L49" s="39">
        <v>11</v>
      </c>
      <c r="M49" s="39">
        <v>0</v>
      </c>
      <c r="N49" s="39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42">
        <v>0</v>
      </c>
      <c r="W49" s="43">
        <v>0</v>
      </c>
      <c r="X49" s="43">
        <v>0</v>
      </c>
      <c r="Y49" s="41">
        <v>0</v>
      </c>
      <c r="Z49" s="44">
        <v>3581.44</v>
      </c>
      <c r="AA49" s="41">
        <v>3581.44</v>
      </c>
      <c r="AB49" s="44">
        <v>100</v>
      </c>
      <c r="AC49" s="44">
        <v>3581.44</v>
      </c>
      <c r="AD49" s="44">
        <v>100</v>
      </c>
      <c r="AE49" s="44">
        <v>0</v>
      </c>
      <c r="AF49" s="44">
        <v>0</v>
      </c>
    </row>
    <row r="50" spans="1:32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39">
        <v>20509.350000000002</v>
      </c>
      <c r="H50" s="39">
        <v>12</v>
      </c>
      <c r="I50" s="39">
        <v>2</v>
      </c>
      <c r="J50" s="39">
        <v>10</v>
      </c>
      <c r="K50" s="39">
        <v>9</v>
      </c>
      <c r="L50" s="39">
        <v>9</v>
      </c>
      <c r="M50" s="39">
        <v>0</v>
      </c>
      <c r="N50" s="39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42">
        <v>3</v>
      </c>
      <c r="W50" s="43">
        <v>3</v>
      </c>
      <c r="X50" s="43">
        <v>0</v>
      </c>
      <c r="Y50" s="41">
        <v>25</v>
      </c>
      <c r="Z50" s="44">
        <v>3546.02</v>
      </c>
      <c r="AA50" s="41">
        <v>8848.1600000000017</v>
      </c>
      <c r="AB50" s="44">
        <v>100</v>
      </c>
      <c r="AC50" s="44">
        <v>8848.1600000000017</v>
      </c>
      <c r="AD50" s="44">
        <v>100</v>
      </c>
      <c r="AE50" s="44">
        <v>0</v>
      </c>
      <c r="AF50" s="44">
        <v>0</v>
      </c>
    </row>
    <row r="51" spans="1:32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39">
        <v>9576.4699999999993</v>
      </c>
      <c r="H51" s="39">
        <v>10</v>
      </c>
      <c r="I51" s="39">
        <v>2</v>
      </c>
      <c r="J51" s="39">
        <v>8</v>
      </c>
      <c r="K51" s="39">
        <v>7</v>
      </c>
      <c r="L51" s="39">
        <v>7</v>
      </c>
      <c r="M51" s="39">
        <v>0</v>
      </c>
      <c r="N51" s="39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42">
        <v>1</v>
      </c>
      <c r="W51" s="43">
        <v>1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</row>
    <row r="52" spans="1:32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39">
        <v>21145.85</v>
      </c>
      <c r="H52" s="39">
        <v>24</v>
      </c>
      <c r="I52" s="39">
        <v>10</v>
      </c>
      <c r="J52" s="39">
        <v>12</v>
      </c>
      <c r="K52" s="39">
        <v>22</v>
      </c>
      <c r="L52" s="39">
        <v>22</v>
      </c>
      <c r="M52" s="39">
        <v>0</v>
      </c>
      <c r="N52" s="39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42">
        <v>3</v>
      </c>
      <c r="W52" s="43">
        <v>3</v>
      </c>
      <c r="X52" s="43">
        <v>0</v>
      </c>
      <c r="Y52" s="41">
        <v>12.5</v>
      </c>
      <c r="Z52" s="44">
        <v>2435.46</v>
      </c>
      <c r="AA52" s="41">
        <v>2837.3999999999987</v>
      </c>
      <c r="AB52" s="44">
        <v>100</v>
      </c>
      <c r="AC52" s="44">
        <v>2837.4</v>
      </c>
      <c r="AD52" s="44">
        <v>100.00000000000004</v>
      </c>
      <c r="AE52" s="44">
        <v>0</v>
      </c>
      <c r="AF52" s="44">
        <v>0</v>
      </c>
    </row>
    <row r="53" spans="1:32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39">
        <v>14149.42</v>
      </c>
      <c r="H53" s="39">
        <v>16</v>
      </c>
      <c r="I53" s="39">
        <v>0</v>
      </c>
      <c r="J53" s="39">
        <v>16</v>
      </c>
      <c r="K53" s="39">
        <v>13</v>
      </c>
      <c r="L53" s="39">
        <v>13</v>
      </c>
      <c r="M53" s="39">
        <v>0</v>
      </c>
      <c r="N53" s="39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42">
        <v>0</v>
      </c>
      <c r="W53" s="43">
        <v>0</v>
      </c>
      <c r="X53" s="43">
        <v>0</v>
      </c>
      <c r="Y53" s="41">
        <v>0</v>
      </c>
      <c r="Z53" s="44">
        <v>0</v>
      </c>
      <c r="AA53" s="41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</row>
    <row r="54" spans="1:32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39">
        <v>19513.129999999997</v>
      </c>
      <c r="H54" s="39">
        <v>15</v>
      </c>
      <c r="I54" s="39">
        <v>2</v>
      </c>
      <c r="J54" s="39">
        <v>12</v>
      </c>
      <c r="K54" s="39">
        <v>11</v>
      </c>
      <c r="L54" s="39">
        <v>11</v>
      </c>
      <c r="M54" s="39">
        <v>0</v>
      </c>
      <c r="N54" s="39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42">
        <v>1</v>
      </c>
      <c r="W54" s="43">
        <v>1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</row>
    <row r="55" spans="1:32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39">
        <v>7872.8899999999994</v>
      </c>
      <c r="H55" s="39">
        <v>18</v>
      </c>
      <c r="I55" s="39">
        <v>5</v>
      </c>
      <c r="J55" s="39">
        <v>13</v>
      </c>
      <c r="K55" s="39">
        <v>14</v>
      </c>
      <c r="L55" s="39">
        <v>14</v>
      </c>
      <c r="M55" s="39">
        <v>0</v>
      </c>
      <c r="N55" s="39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42">
        <v>0</v>
      </c>
      <c r="W55" s="43">
        <v>0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</row>
    <row r="56" spans="1:32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39">
        <v>901.85</v>
      </c>
      <c r="H56" s="39">
        <v>9</v>
      </c>
      <c r="I56" s="39">
        <v>3</v>
      </c>
      <c r="J56" s="39">
        <v>5</v>
      </c>
      <c r="K56" s="39">
        <v>2</v>
      </c>
      <c r="L56" s="39">
        <v>2</v>
      </c>
      <c r="M56" s="39">
        <v>0</v>
      </c>
      <c r="N56" s="39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42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</row>
    <row r="57" spans="1:32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39">
        <v>22560.63</v>
      </c>
      <c r="H57" s="39">
        <v>17</v>
      </c>
      <c r="I57" s="39">
        <v>1</v>
      </c>
      <c r="J57" s="39">
        <v>16</v>
      </c>
      <c r="K57" s="39">
        <v>14</v>
      </c>
      <c r="L57" s="39">
        <v>14</v>
      </c>
      <c r="M57" s="39">
        <v>0</v>
      </c>
      <c r="N57" s="39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42">
        <v>1</v>
      </c>
      <c r="W57" s="43">
        <v>1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</row>
    <row r="58" spans="1:32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39">
        <v>5829.1</v>
      </c>
      <c r="H58" s="39">
        <v>9</v>
      </c>
      <c r="I58" s="39">
        <v>3</v>
      </c>
      <c r="J58" s="39">
        <v>6</v>
      </c>
      <c r="K58" s="39">
        <v>8</v>
      </c>
      <c r="L58" s="39">
        <v>8</v>
      </c>
      <c r="M58" s="39">
        <v>0</v>
      </c>
      <c r="N58" s="39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42">
        <v>1</v>
      </c>
      <c r="W58" s="43">
        <v>1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</row>
    <row r="59" spans="1:32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39">
        <v>20164.23</v>
      </c>
      <c r="H59" s="39">
        <v>19</v>
      </c>
      <c r="I59" s="39">
        <v>5</v>
      </c>
      <c r="J59" s="39">
        <v>14</v>
      </c>
      <c r="K59" s="39">
        <v>15</v>
      </c>
      <c r="L59" s="39">
        <v>15</v>
      </c>
      <c r="M59" s="39">
        <v>0</v>
      </c>
      <c r="N59" s="39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42">
        <v>1</v>
      </c>
      <c r="W59" s="43">
        <v>1</v>
      </c>
      <c r="X59" s="43">
        <v>0</v>
      </c>
      <c r="Y59" s="41">
        <v>5.2631578947368416</v>
      </c>
      <c r="Z59" s="44">
        <v>0</v>
      </c>
      <c r="AA59" s="41">
        <v>690.61000000000058</v>
      </c>
      <c r="AB59" s="44">
        <v>100</v>
      </c>
      <c r="AC59" s="44">
        <v>690.61</v>
      </c>
      <c r="AD59" s="44">
        <v>99.999999999999929</v>
      </c>
      <c r="AE59" s="44">
        <v>0</v>
      </c>
      <c r="AF59" s="44">
        <v>0</v>
      </c>
    </row>
    <row r="60" spans="1:32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39">
        <v>22001.93</v>
      </c>
      <c r="H60" s="39">
        <v>16</v>
      </c>
      <c r="I60" s="39">
        <v>3</v>
      </c>
      <c r="J60" s="39">
        <v>12</v>
      </c>
      <c r="K60" s="39">
        <v>14</v>
      </c>
      <c r="L60" s="39">
        <v>14</v>
      </c>
      <c r="M60" s="39">
        <v>0</v>
      </c>
      <c r="N60" s="39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42">
        <v>2</v>
      </c>
      <c r="W60" s="43">
        <v>2</v>
      </c>
      <c r="X60" s="43">
        <v>0</v>
      </c>
      <c r="Y60" s="41">
        <v>12.5</v>
      </c>
      <c r="Z60" s="44">
        <v>10235.86</v>
      </c>
      <c r="AA60" s="41">
        <v>10970.91</v>
      </c>
      <c r="AB60" s="44">
        <v>100</v>
      </c>
      <c r="AC60" s="44">
        <v>10970.910000000002</v>
      </c>
      <c r="AD60" s="44">
        <v>100.00000000000003</v>
      </c>
      <c r="AE60" s="44">
        <v>0</v>
      </c>
      <c r="AF60" s="44">
        <v>0</v>
      </c>
    </row>
    <row r="61" spans="1:32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39">
        <v>13311.29</v>
      </c>
      <c r="H61" s="39">
        <v>16</v>
      </c>
      <c r="I61" s="39">
        <v>0</v>
      </c>
      <c r="J61" s="39">
        <v>16</v>
      </c>
      <c r="K61" s="39">
        <v>14</v>
      </c>
      <c r="L61" s="39">
        <v>14</v>
      </c>
      <c r="M61" s="39">
        <v>0</v>
      </c>
      <c r="N61" s="39">
        <v>87.5</v>
      </c>
      <c r="O61" s="40">
        <v>13311.29</v>
      </c>
      <c r="P61" s="40">
        <v>13311.29</v>
      </c>
      <c r="Q61" s="41">
        <v>100</v>
      </c>
      <c r="R61" s="40">
        <v>11290.26</v>
      </c>
      <c r="S61" s="41">
        <v>84.817173992903761</v>
      </c>
      <c r="T61" s="40">
        <v>2021.0300000000007</v>
      </c>
      <c r="U61" s="41">
        <v>15.182826007096237</v>
      </c>
      <c r="V61" s="42">
        <v>0</v>
      </c>
      <c r="W61" s="43">
        <v>0</v>
      </c>
      <c r="X61" s="43">
        <v>0</v>
      </c>
      <c r="Y61" s="41">
        <v>0</v>
      </c>
      <c r="Z61" s="44">
        <v>0</v>
      </c>
      <c r="AA61" s="41">
        <v>2021.0300000000007</v>
      </c>
      <c r="AB61" s="44">
        <v>100</v>
      </c>
      <c r="AC61" s="44">
        <v>2021.03</v>
      </c>
      <c r="AD61" s="44">
        <v>99.999999999999972</v>
      </c>
      <c r="AE61" s="44">
        <v>0</v>
      </c>
      <c r="AF61" s="44">
        <v>0</v>
      </c>
    </row>
    <row r="62" spans="1:32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39">
        <v>6508.0399999999991</v>
      </c>
      <c r="H62" s="39">
        <v>5</v>
      </c>
      <c r="I62" s="39">
        <v>0</v>
      </c>
      <c r="J62" s="39">
        <v>5</v>
      </c>
      <c r="K62" s="39">
        <v>5</v>
      </c>
      <c r="L62" s="39">
        <v>5</v>
      </c>
      <c r="M62" s="39">
        <v>0</v>
      </c>
      <c r="N62" s="39">
        <v>100</v>
      </c>
      <c r="O62" s="40">
        <v>6508.0399999999991</v>
      </c>
      <c r="P62" s="40">
        <v>6508.0399999999991</v>
      </c>
      <c r="Q62" s="41">
        <v>100</v>
      </c>
      <c r="R62" s="40">
        <v>4865.3099999999995</v>
      </c>
      <c r="S62" s="41">
        <v>74.758452621680263</v>
      </c>
      <c r="T62" s="40">
        <v>1642.7299999999996</v>
      </c>
      <c r="U62" s="41">
        <v>25.241547378319733</v>
      </c>
      <c r="V62" s="42">
        <v>0</v>
      </c>
      <c r="W62" s="43">
        <v>0</v>
      </c>
      <c r="X62" s="43">
        <v>0</v>
      </c>
      <c r="Y62" s="41">
        <v>0</v>
      </c>
      <c r="Z62" s="44">
        <v>0</v>
      </c>
      <c r="AA62" s="41">
        <v>1642.7299999999996</v>
      </c>
      <c r="AB62" s="44">
        <v>100</v>
      </c>
      <c r="AC62" s="44">
        <v>1642.73</v>
      </c>
      <c r="AD62" s="44">
        <v>100.00000000000003</v>
      </c>
      <c r="AE62" s="44">
        <v>0</v>
      </c>
      <c r="AF62" s="44">
        <v>0</v>
      </c>
    </row>
    <row r="63" spans="1:32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39">
        <v>15259.9</v>
      </c>
      <c r="H63" s="39">
        <v>14</v>
      </c>
      <c r="I63" s="39">
        <v>1</v>
      </c>
      <c r="J63" s="39">
        <v>12</v>
      </c>
      <c r="K63" s="39">
        <v>12</v>
      </c>
      <c r="L63" s="39">
        <v>12</v>
      </c>
      <c r="M63" s="39">
        <v>0</v>
      </c>
      <c r="N63" s="39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42">
        <v>2</v>
      </c>
      <c r="W63" s="43">
        <v>2</v>
      </c>
      <c r="X63" s="43">
        <v>0</v>
      </c>
      <c r="Y63" s="41">
        <v>14.285714285714285</v>
      </c>
      <c r="Z63" s="44">
        <v>1664.25</v>
      </c>
      <c r="AA63" s="41">
        <v>1664.25</v>
      </c>
      <c r="AB63" s="44">
        <v>100</v>
      </c>
      <c r="AC63" s="44">
        <v>1664.25</v>
      </c>
      <c r="AD63" s="44">
        <v>100</v>
      </c>
      <c r="AE63" s="44">
        <v>0</v>
      </c>
      <c r="AF63" s="44">
        <v>0</v>
      </c>
    </row>
    <row r="64" spans="1:32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39">
        <v>9876.69</v>
      </c>
      <c r="H64" s="39">
        <v>15</v>
      </c>
      <c r="I64" s="39">
        <v>4</v>
      </c>
      <c r="J64" s="39">
        <v>10</v>
      </c>
      <c r="K64" s="39">
        <v>15</v>
      </c>
      <c r="L64" s="39">
        <v>15</v>
      </c>
      <c r="M64" s="39">
        <v>0</v>
      </c>
      <c r="N64" s="39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42">
        <v>1</v>
      </c>
      <c r="W64" s="43">
        <v>1</v>
      </c>
      <c r="X64" s="43">
        <v>0</v>
      </c>
      <c r="Y64" s="41">
        <v>6.666666666666667</v>
      </c>
      <c r="Z64" s="44">
        <v>990.94</v>
      </c>
      <c r="AA64" s="41">
        <v>990.94</v>
      </c>
      <c r="AB64" s="44">
        <v>100</v>
      </c>
      <c r="AC64" s="44">
        <v>990.93999999999994</v>
      </c>
      <c r="AD64" s="44">
        <v>99.999999999999986</v>
      </c>
      <c r="AE64" s="44">
        <v>0</v>
      </c>
      <c r="AF64" s="44">
        <v>0</v>
      </c>
    </row>
    <row r="65" spans="1:32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39">
        <v>29474.7</v>
      </c>
      <c r="H65" s="39">
        <v>30</v>
      </c>
      <c r="I65" s="39">
        <v>11</v>
      </c>
      <c r="J65" s="39">
        <v>17</v>
      </c>
      <c r="K65" s="39">
        <v>23</v>
      </c>
      <c r="L65" s="39">
        <v>23</v>
      </c>
      <c r="M65" s="39">
        <v>0</v>
      </c>
      <c r="N65" s="39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42">
        <v>2</v>
      </c>
      <c r="W65" s="43">
        <v>2</v>
      </c>
      <c r="X65" s="43">
        <v>0</v>
      </c>
      <c r="Y65" s="41">
        <v>6.666666666666667</v>
      </c>
      <c r="Z65" s="44">
        <v>9229.2000000000007</v>
      </c>
      <c r="AA65" s="41">
        <v>12725.410000000003</v>
      </c>
      <c r="AB65" s="44">
        <v>100</v>
      </c>
      <c r="AC65" s="44">
        <v>12725.410000000002</v>
      </c>
      <c r="AD65" s="44">
        <v>99.999999999999986</v>
      </c>
      <c r="AE65" s="44">
        <v>0</v>
      </c>
      <c r="AF65" s="44">
        <v>0</v>
      </c>
    </row>
    <row r="66" spans="1:32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39">
        <v>31860.29</v>
      </c>
      <c r="H66" s="39">
        <v>22</v>
      </c>
      <c r="I66" s="39">
        <v>8</v>
      </c>
      <c r="J66" s="39">
        <v>14</v>
      </c>
      <c r="K66" s="39">
        <v>22</v>
      </c>
      <c r="L66" s="39">
        <v>22</v>
      </c>
      <c r="M66" s="39">
        <v>0</v>
      </c>
      <c r="N66" s="39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42">
        <v>1</v>
      </c>
      <c r="W66" s="43">
        <v>1</v>
      </c>
      <c r="X66" s="43">
        <v>0</v>
      </c>
      <c r="Y66" s="41">
        <v>4.5454545454545459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</row>
    <row r="67" spans="1:32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39">
        <v>7417.12</v>
      </c>
      <c r="H67" s="39">
        <v>9</v>
      </c>
      <c r="I67" s="39">
        <v>2</v>
      </c>
      <c r="J67" s="39">
        <v>6</v>
      </c>
      <c r="K67" s="39">
        <v>9</v>
      </c>
      <c r="L67" s="39">
        <v>9</v>
      </c>
      <c r="M67" s="39">
        <v>0</v>
      </c>
      <c r="N67" s="39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42">
        <v>0</v>
      </c>
      <c r="W67" s="43">
        <v>0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</row>
    <row r="68" spans="1:32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39">
        <v>24949.09</v>
      </c>
      <c r="H68" s="39">
        <v>21</v>
      </c>
      <c r="I68" s="39">
        <v>4</v>
      </c>
      <c r="J68" s="39">
        <v>15</v>
      </c>
      <c r="K68" s="39">
        <v>13</v>
      </c>
      <c r="L68" s="39">
        <v>13</v>
      </c>
      <c r="M68" s="39">
        <v>0</v>
      </c>
      <c r="N68" s="39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42">
        <v>6</v>
      </c>
      <c r="W68" s="43">
        <v>6</v>
      </c>
      <c r="X68" s="43">
        <v>0</v>
      </c>
      <c r="Y68" s="41">
        <v>28.571428571428569</v>
      </c>
      <c r="Z68" s="44">
        <v>11889.18</v>
      </c>
      <c r="AA68" s="41">
        <v>11889.18</v>
      </c>
      <c r="AB68" s="44">
        <v>100</v>
      </c>
      <c r="AC68" s="44">
        <v>11889.18</v>
      </c>
      <c r="AD68" s="44">
        <v>100</v>
      </c>
      <c r="AE68" s="44">
        <v>0</v>
      </c>
      <c r="AF68" s="44">
        <v>0</v>
      </c>
    </row>
    <row r="69" spans="1:32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39">
        <v>24297.279999999999</v>
      </c>
      <c r="H69" s="39">
        <v>26</v>
      </c>
      <c r="I69" s="39">
        <v>1</v>
      </c>
      <c r="J69" s="39">
        <v>25</v>
      </c>
      <c r="K69" s="39">
        <v>24</v>
      </c>
      <c r="L69" s="39">
        <v>24</v>
      </c>
      <c r="M69" s="39">
        <v>0</v>
      </c>
      <c r="N69" s="39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42">
        <v>1</v>
      </c>
      <c r="W69" s="43">
        <v>1</v>
      </c>
      <c r="X69" s="43">
        <v>0</v>
      </c>
      <c r="Y69" s="41">
        <v>3.8461538461538463</v>
      </c>
      <c r="Z69" s="44">
        <v>4259.84</v>
      </c>
      <c r="AA69" s="41">
        <v>4819.7099999999955</v>
      </c>
      <c r="AB69" s="44">
        <v>100</v>
      </c>
      <c r="AC69" s="44">
        <v>4819.71</v>
      </c>
      <c r="AD69" s="44">
        <v>100.00000000000009</v>
      </c>
      <c r="AE69" s="44">
        <v>0</v>
      </c>
      <c r="AF69" s="44">
        <v>0</v>
      </c>
    </row>
    <row r="70" spans="1:32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39">
        <v>17054.46</v>
      </c>
      <c r="H70" s="39">
        <v>11</v>
      </c>
      <c r="I70" s="39">
        <v>6</v>
      </c>
      <c r="J70" s="39">
        <v>5</v>
      </c>
      <c r="K70" s="39">
        <v>7</v>
      </c>
      <c r="L70" s="39">
        <v>7</v>
      </c>
      <c r="M70" s="39">
        <v>0</v>
      </c>
      <c r="N70" s="39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42">
        <v>4</v>
      </c>
      <c r="W70" s="43">
        <v>4</v>
      </c>
      <c r="X70" s="43">
        <v>0</v>
      </c>
      <c r="Y70" s="41">
        <v>36.363636363636367</v>
      </c>
      <c r="Z70" s="44">
        <v>0</v>
      </c>
      <c r="AA70" s="41">
        <v>6443.7099999999991</v>
      </c>
      <c r="AB70" s="44">
        <v>100</v>
      </c>
      <c r="AC70" s="44">
        <v>6443.71</v>
      </c>
      <c r="AD70" s="44">
        <v>100.00000000000003</v>
      </c>
      <c r="AE70" s="44">
        <v>0</v>
      </c>
      <c r="AF70" s="44">
        <v>0</v>
      </c>
    </row>
    <row r="71" spans="1:32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39">
        <v>10032.36</v>
      </c>
      <c r="H71" s="39">
        <v>17</v>
      </c>
      <c r="I71" s="39">
        <v>5</v>
      </c>
      <c r="J71" s="39">
        <v>11</v>
      </c>
      <c r="K71" s="39">
        <v>16</v>
      </c>
      <c r="L71" s="39">
        <v>16</v>
      </c>
      <c r="M71" s="39">
        <v>0</v>
      </c>
      <c r="N71" s="39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42">
        <v>0</v>
      </c>
      <c r="W71" s="43">
        <v>0</v>
      </c>
      <c r="X71" s="43">
        <v>0</v>
      </c>
      <c r="Y71" s="41">
        <v>0</v>
      </c>
      <c r="Z71" s="44">
        <v>2153.19</v>
      </c>
      <c r="AA71" s="41">
        <v>2518.5899999999997</v>
      </c>
      <c r="AB71" s="44">
        <v>100</v>
      </c>
      <c r="AC71" s="44">
        <v>2518.59</v>
      </c>
      <c r="AD71" s="44">
        <v>100.00000000000003</v>
      </c>
      <c r="AE71" s="44">
        <v>0</v>
      </c>
      <c r="AF71" s="44">
        <v>0</v>
      </c>
    </row>
    <row r="72" spans="1:32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39">
        <v>9317.619999999999</v>
      </c>
      <c r="H72" s="39">
        <v>8</v>
      </c>
      <c r="I72" s="39">
        <v>1</v>
      </c>
      <c r="J72" s="39">
        <v>6</v>
      </c>
      <c r="K72" s="39">
        <v>6</v>
      </c>
      <c r="L72" s="39">
        <v>6</v>
      </c>
      <c r="M72" s="39">
        <v>0</v>
      </c>
      <c r="N72" s="39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42">
        <v>1</v>
      </c>
      <c r="W72" s="43">
        <v>1</v>
      </c>
      <c r="X72" s="43">
        <v>0</v>
      </c>
      <c r="Y72" s="41">
        <v>12.5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</row>
    <row r="73" spans="1:32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39">
        <v>8861.92</v>
      </c>
      <c r="H73" s="39">
        <v>14</v>
      </c>
      <c r="I73" s="39">
        <v>3</v>
      </c>
      <c r="J73" s="39">
        <v>8</v>
      </c>
      <c r="K73" s="39">
        <v>11</v>
      </c>
      <c r="L73" s="39">
        <v>11</v>
      </c>
      <c r="M73" s="39">
        <v>0</v>
      </c>
      <c r="N73" s="39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42">
        <v>1</v>
      </c>
      <c r="W73" s="43">
        <v>1</v>
      </c>
      <c r="X73" s="43">
        <v>0</v>
      </c>
      <c r="Y73" s="41">
        <v>7.1428571428571423</v>
      </c>
      <c r="Z73" s="44">
        <v>5087.67</v>
      </c>
      <c r="AA73" s="41">
        <v>5087.67</v>
      </c>
      <c r="AB73" s="44">
        <v>100</v>
      </c>
      <c r="AC73" s="44">
        <v>5087.67</v>
      </c>
      <c r="AD73" s="44">
        <v>100</v>
      </c>
      <c r="AE73" s="44">
        <v>0</v>
      </c>
      <c r="AF73" s="44">
        <v>0</v>
      </c>
    </row>
    <row r="74" spans="1:32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39">
        <v>29258.73</v>
      </c>
      <c r="H74" s="39">
        <v>20</v>
      </c>
      <c r="I74" s="39">
        <v>6</v>
      </c>
      <c r="J74" s="39">
        <v>12</v>
      </c>
      <c r="K74" s="39">
        <v>13</v>
      </c>
      <c r="L74" s="39">
        <v>13</v>
      </c>
      <c r="M74" s="39">
        <v>0</v>
      </c>
      <c r="N74" s="39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42">
        <v>6</v>
      </c>
      <c r="W74" s="43">
        <v>6</v>
      </c>
      <c r="X74" s="43">
        <v>0</v>
      </c>
      <c r="Y74" s="41">
        <v>30</v>
      </c>
      <c r="Z74" s="44">
        <v>15344.970000000001</v>
      </c>
      <c r="AA74" s="41">
        <v>16483.2</v>
      </c>
      <c r="AB74" s="44">
        <v>100</v>
      </c>
      <c r="AC74" s="44">
        <v>16483.2</v>
      </c>
      <c r="AD74" s="44">
        <v>100</v>
      </c>
      <c r="AE74" s="44">
        <v>0</v>
      </c>
      <c r="AF74" s="44">
        <v>0</v>
      </c>
    </row>
    <row r="75" spans="1:32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39">
        <v>12980.09</v>
      </c>
      <c r="H75" s="39">
        <v>12</v>
      </c>
      <c r="I75" s="39">
        <v>3</v>
      </c>
      <c r="J75" s="39">
        <v>9</v>
      </c>
      <c r="K75" s="39">
        <v>8</v>
      </c>
      <c r="L75" s="39">
        <v>8</v>
      </c>
      <c r="M75" s="39">
        <v>0</v>
      </c>
      <c r="N75" s="39">
        <v>66.666666666666657</v>
      </c>
      <c r="O75" s="40">
        <v>12980.09</v>
      </c>
      <c r="P75" s="40">
        <v>12980.09</v>
      </c>
      <c r="Q75" s="41">
        <v>100</v>
      </c>
      <c r="R75" s="40">
        <v>12980.09</v>
      </c>
      <c r="S75" s="41">
        <v>100</v>
      </c>
      <c r="T75" s="40">
        <v>0</v>
      </c>
      <c r="U75" s="41">
        <v>0</v>
      </c>
      <c r="V75" s="42">
        <v>0</v>
      </c>
      <c r="W75" s="43">
        <v>0</v>
      </c>
      <c r="X75" s="43">
        <v>0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</row>
    <row r="76" spans="1:32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39">
        <v>2227.91</v>
      </c>
      <c r="H76" s="39">
        <v>1</v>
      </c>
      <c r="I76" s="39">
        <v>0</v>
      </c>
      <c r="J76" s="39">
        <v>1</v>
      </c>
      <c r="K76" s="39">
        <v>1</v>
      </c>
      <c r="L76" s="39">
        <v>1</v>
      </c>
      <c r="M76" s="39">
        <v>0</v>
      </c>
      <c r="N76" s="39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42">
        <v>0</v>
      </c>
      <c r="W76" s="43">
        <v>0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</row>
    <row r="77" spans="1:32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39">
        <v>91.35</v>
      </c>
      <c r="H77" s="39">
        <v>1</v>
      </c>
      <c r="I77" s="39">
        <v>1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42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</row>
    <row r="78" spans="1:32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39">
        <v>0</v>
      </c>
      <c r="H78" s="39">
        <v>3</v>
      </c>
      <c r="I78" s="39">
        <v>1</v>
      </c>
      <c r="J78" s="39">
        <v>2</v>
      </c>
      <c r="K78" s="39">
        <v>0</v>
      </c>
      <c r="L78" s="39">
        <v>0</v>
      </c>
      <c r="M78" s="39">
        <v>0</v>
      </c>
      <c r="N78" s="39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2">
        <v>2</v>
      </c>
      <c r="W78" s="43">
        <v>2</v>
      </c>
      <c r="X78" s="43">
        <v>0</v>
      </c>
      <c r="Y78" s="41">
        <v>66.666666666666657</v>
      </c>
      <c r="Z78" s="44">
        <v>306.02</v>
      </c>
      <c r="AA78" s="41">
        <v>306.02</v>
      </c>
      <c r="AB78" s="44">
        <v>100</v>
      </c>
      <c r="AC78" s="44">
        <v>306.02</v>
      </c>
      <c r="AD78" s="44">
        <v>100</v>
      </c>
      <c r="AE78" s="44">
        <v>0</v>
      </c>
      <c r="AF78" s="44">
        <v>0</v>
      </c>
    </row>
    <row r="79" spans="1:32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39">
        <v>11847.22</v>
      </c>
      <c r="H79" s="39">
        <v>10</v>
      </c>
      <c r="I79" s="39">
        <v>2</v>
      </c>
      <c r="J79" s="39">
        <v>7</v>
      </c>
      <c r="K79" s="39">
        <v>8</v>
      </c>
      <c r="L79" s="39">
        <v>8</v>
      </c>
      <c r="M79" s="39">
        <v>0</v>
      </c>
      <c r="N79" s="39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42">
        <v>1</v>
      </c>
      <c r="W79" s="43">
        <v>1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</row>
    <row r="80" spans="1:32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39">
        <v>5134.43</v>
      </c>
      <c r="H80" s="39">
        <v>6</v>
      </c>
      <c r="I80" s="39">
        <v>1</v>
      </c>
      <c r="J80" s="39">
        <v>5</v>
      </c>
      <c r="K80" s="39">
        <v>5</v>
      </c>
      <c r="L80" s="39">
        <v>5</v>
      </c>
      <c r="M80" s="39">
        <v>0</v>
      </c>
      <c r="N80" s="39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42">
        <v>0</v>
      </c>
      <c r="W80" s="43">
        <v>0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</row>
    <row r="81" spans="1:32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39">
        <v>0</v>
      </c>
      <c r="H81" s="39">
        <v>1</v>
      </c>
      <c r="I81" s="39">
        <v>0</v>
      </c>
      <c r="J81" s="39">
        <v>1</v>
      </c>
      <c r="K81" s="39">
        <v>0</v>
      </c>
      <c r="L81" s="39">
        <v>0</v>
      </c>
      <c r="M81" s="39">
        <v>0</v>
      </c>
      <c r="N81" s="39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2">
        <v>0</v>
      </c>
      <c r="W81" s="43">
        <v>0</v>
      </c>
      <c r="X81" s="43">
        <v>0</v>
      </c>
      <c r="Y81" s="41">
        <v>0</v>
      </c>
      <c r="Z81" s="44">
        <v>0</v>
      </c>
      <c r="AA81" s="41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</row>
    <row r="82" spans="1:32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39">
        <v>12091.150000000001</v>
      </c>
      <c r="H82" s="39">
        <v>11</v>
      </c>
      <c r="I82" s="39">
        <v>3</v>
      </c>
      <c r="J82" s="39">
        <v>8</v>
      </c>
      <c r="K82" s="39">
        <v>9</v>
      </c>
      <c r="L82" s="39">
        <v>9</v>
      </c>
      <c r="M82" s="39">
        <v>0</v>
      </c>
      <c r="N82" s="39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42">
        <v>2</v>
      </c>
      <c r="W82" s="43">
        <v>2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</row>
    <row r="83" spans="1:32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39">
        <v>10392.470000000001</v>
      </c>
      <c r="H83" s="39">
        <v>15</v>
      </c>
      <c r="I83" s="39">
        <v>5</v>
      </c>
      <c r="J83" s="39">
        <v>9</v>
      </c>
      <c r="K83" s="39">
        <v>10</v>
      </c>
      <c r="L83" s="39">
        <v>10</v>
      </c>
      <c r="M83" s="39">
        <v>0</v>
      </c>
      <c r="N83" s="39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42">
        <v>1</v>
      </c>
      <c r="W83" s="43">
        <v>1</v>
      </c>
      <c r="X83" s="43">
        <v>0</v>
      </c>
      <c r="Y83" s="41">
        <v>6.666666666666667</v>
      </c>
      <c r="Z83" s="44">
        <v>200.97</v>
      </c>
      <c r="AA83" s="41">
        <v>733.85000000000105</v>
      </c>
      <c r="AB83" s="44">
        <v>100</v>
      </c>
      <c r="AC83" s="44">
        <v>733.84999999999991</v>
      </c>
      <c r="AD83" s="44">
        <v>99.999999999999844</v>
      </c>
      <c r="AE83" s="44">
        <v>1.1368683772161603E-12</v>
      </c>
      <c r="AF83" s="44">
        <v>1.5491835895839188E-13</v>
      </c>
    </row>
    <row r="84" spans="1:32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39">
        <v>28780.43</v>
      </c>
      <c r="H84" s="39">
        <v>25</v>
      </c>
      <c r="I84" s="39">
        <v>7</v>
      </c>
      <c r="J84" s="39">
        <v>16</v>
      </c>
      <c r="K84" s="39">
        <v>22</v>
      </c>
      <c r="L84" s="39">
        <v>22</v>
      </c>
      <c r="M84" s="39">
        <v>0</v>
      </c>
      <c r="N84" s="39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42">
        <v>2</v>
      </c>
      <c r="W84" s="43">
        <v>2</v>
      </c>
      <c r="X84" s="43">
        <v>0</v>
      </c>
      <c r="Y84" s="41">
        <v>8</v>
      </c>
      <c r="Z84" s="44">
        <v>5233.2199999999993</v>
      </c>
      <c r="AA84" s="41">
        <v>15231.039999999999</v>
      </c>
      <c r="AB84" s="44">
        <v>100</v>
      </c>
      <c r="AC84" s="44">
        <v>15231.039999999999</v>
      </c>
      <c r="AD84" s="44">
        <v>100</v>
      </c>
      <c r="AE84" s="44">
        <v>0</v>
      </c>
      <c r="AF84" s="44">
        <v>0</v>
      </c>
    </row>
    <row r="85" spans="1:32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39">
        <v>18975.900000000001</v>
      </c>
      <c r="H85" s="39">
        <v>14</v>
      </c>
      <c r="I85" s="39">
        <v>6</v>
      </c>
      <c r="J85" s="39">
        <v>8</v>
      </c>
      <c r="K85" s="39">
        <v>11</v>
      </c>
      <c r="L85" s="39">
        <v>11</v>
      </c>
      <c r="M85" s="39">
        <v>0</v>
      </c>
      <c r="N85" s="39">
        <v>78.571428571428569</v>
      </c>
      <c r="O85" s="40">
        <v>18975.900000000001</v>
      </c>
      <c r="P85" s="40">
        <v>18975.900000000001</v>
      </c>
      <c r="Q85" s="41">
        <v>100</v>
      </c>
      <c r="R85" s="40">
        <v>18975.900000000001</v>
      </c>
      <c r="S85" s="41">
        <v>100</v>
      </c>
      <c r="T85" s="40">
        <v>0</v>
      </c>
      <c r="U85" s="41">
        <v>0</v>
      </c>
      <c r="V85" s="42">
        <v>1</v>
      </c>
      <c r="W85" s="43">
        <v>1</v>
      </c>
      <c r="X85" s="43">
        <v>0</v>
      </c>
      <c r="Y85" s="41">
        <v>7.1428571428571423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</row>
    <row r="86" spans="1:32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39">
        <v>11423.86</v>
      </c>
      <c r="H86" s="39">
        <v>12</v>
      </c>
      <c r="I86" s="39">
        <v>5</v>
      </c>
      <c r="J86" s="39">
        <v>7</v>
      </c>
      <c r="K86" s="39">
        <v>11</v>
      </c>
      <c r="L86" s="39">
        <v>11</v>
      </c>
      <c r="M86" s="39">
        <v>0</v>
      </c>
      <c r="N86" s="39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42">
        <v>1</v>
      </c>
      <c r="W86" s="43">
        <v>1</v>
      </c>
      <c r="X86" s="43">
        <v>0</v>
      </c>
      <c r="Y86" s="41">
        <v>8.3333333333333321</v>
      </c>
      <c r="Z86" s="44">
        <v>962.24</v>
      </c>
      <c r="AA86" s="41">
        <v>3501.26</v>
      </c>
      <c r="AB86" s="44">
        <v>100</v>
      </c>
      <c r="AC86" s="44">
        <v>3501.26</v>
      </c>
      <c r="AD86" s="44">
        <v>100</v>
      </c>
      <c r="AE86" s="44">
        <v>0</v>
      </c>
      <c r="AF86" s="44">
        <v>0</v>
      </c>
    </row>
    <row r="87" spans="1:32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39">
        <v>10040.950000000001</v>
      </c>
      <c r="H87" s="39">
        <v>12</v>
      </c>
      <c r="I87" s="39">
        <v>4</v>
      </c>
      <c r="J87" s="39">
        <v>8</v>
      </c>
      <c r="K87" s="39">
        <v>10</v>
      </c>
      <c r="L87" s="39">
        <v>10</v>
      </c>
      <c r="M87" s="39">
        <v>0</v>
      </c>
      <c r="N87" s="39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42">
        <v>0</v>
      </c>
      <c r="W87" s="43">
        <v>0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</row>
    <row r="88" spans="1:32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39">
        <v>25458.53</v>
      </c>
      <c r="H88" s="39">
        <v>34</v>
      </c>
      <c r="I88" s="39">
        <v>6</v>
      </c>
      <c r="J88" s="39">
        <v>28</v>
      </c>
      <c r="K88" s="39">
        <v>24</v>
      </c>
      <c r="L88" s="39">
        <v>24</v>
      </c>
      <c r="M88" s="39">
        <v>0</v>
      </c>
      <c r="N88" s="39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42">
        <v>0</v>
      </c>
      <c r="W88" s="43">
        <v>0</v>
      </c>
      <c r="X88" s="43">
        <v>0</v>
      </c>
      <c r="Y88" s="41">
        <v>0</v>
      </c>
      <c r="Z88" s="44">
        <v>0</v>
      </c>
      <c r="AA88" s="41"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</row>
    <row r="89" spans="1:32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39">
        <v>24316.61</v>
      </c>
      <c r="H89" s="39">
        <v>22</v>
      </c>
      <c r="I89" s="39">
        <v>5</v>
      </c>
      <c r="J89" s="39">
        <v>15</v>
      </c>
      <c r="K89" s="39">
        <v>16</v>
      </c>
      <c r="L89" s="39">
        <v>16</v>
      </c>
      <c r="M89" s="39">
        <v>0</v>
      </c>
      <c r="N89" s="39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42">
        <v>0</v>
      </c>
      <c r="W89" s="43">
        <v>0</v>
      </c>
      <c r="X89" s="43">
        <v>0</v>
      </c>
      <c r="Y89" s="41">
        <v>0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</row>
    <row r="90" spans="1:32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39">
        <v>25734.73</v>
      </c>
      <c r="H90" s="39">
        <v>15</v>
      </c>
      <c r="I90" s="39">
        <v>0</v>
      </c>
      <c r="J90" s="39">
        <v>15</v>
      </c>
      <c r="K90" s="39">
        <v>12</v>
      </c>
      <c r="L90" s="39">
        <v>12</v>
      </c>
      <c r="M90" s="39">
        <v>0</v>
      </c>
      <c r="N90" s="39">
        <v>80</v>
      </c>
      <c r="O90" s="40">
        <v>25734.73</v>
      </c>
      <c r="P90" s="40">
        <v>25734.73</v>
      </c>
      <c r="Q90" s="41">
        <v>100</v>
      </c>
      <c r="R90" s="40">
        <v>25734.729999999996</v>
      </c>
      <c r="S90" s="41">
        <v>99.999999999999986</v>
      </c>
      <c r="T90" s="40">
        <v>0</v>
      </c>
      <c r="U90" s="41">
        <v>0</v>
      </c>
      <c r="V90" s="42">
        <v>0</v>
      </c>
      <c r="W90" s="43">
        <v>0</v>
      </c>
      <c r="X90" s="43">
        <v>0</v>
      </c>
      <c r="Y90" s="41">
        <v>0</v>
      </c>
      <c r="Z90" s="44">
        <v>0</v>
      </c>
      <c r="AA90" s="41"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v>0</v>
      </c>
    </row>
    <row r="91" spans="1:32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39">
        <v>9574.32</v>
      </c>
      <c r="H91" s="39">
        <v>19</v>
      </c>
      <c r="I91" s="39">
        <v>3</v>
      </c>
      <c r="J91" s="39">
        <v>16</v>
      </c>
      <c r="K91" s="39">
        <v>13</v>
      </c>
      <c r="L91" s="39">
        <v>13</v>
      </c>
      <c r="M91" s="39">
        <v>0</v>
      </c>
      <c r="N91" s="39">
        <v>68.421052631578945</v>
      </c>
      <c r="O91" s="40">
        <v>9574.32</v>
      </c>
      <c r="P91" s="40">
        <v>9574.32</v>
      </c>
      <c r="Q91" s="41">
        <v>100</v>
      </c>
      <c r="R91" s="40">
        <v>9574.32</v>
      </c>
      <c r="S91" s="41">
        <v>100</v>
      </c>
      <c r="T91" s="40">
        <v>0</v>
      </c>
      <c r="U91" s="41">
        <v>0</v>
      </c>
      <c r="V91" s="42">
        <v>0</v>
      </c>
      <c r="W91" s="43">
        <v>0</v>
      </c>
      <c r="X91" s="43">
        <v>0</v>
      </c>
      <c r="Y91" s="41">
        <v>0</v>
      </c>
      <c r="Z91" s="44">
        <v>0</v>
      </c>
      <c r="AA91" s="41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</row>
    <row r="92" spans="1:32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39">
        <v>16538.98</v>
      </c>
      <c r="H92" s="39">
        <v>19</v>
      </c>
      <c r="I92" s="39">
        <v>2</v>
      </c>
      <c r="J92" s="39">
        <v>15</v>
      </c>
      <c r="K92" s="39">
        <v>15</v>
      </c>
      <c r="L92" s="39">
        <v>15</v>
      </c>
      <c r="M92" s="39">
        <v>0</v>
      </c>
      <c r="N92" s="39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42">
        <v>6</v>
      </c>
      <c r="W92" s="43">
        <v>6</v>
      </c>
      <c r="X92" s="43">
        <v>0</v>
      </c>
      <c r="Y92" s="41">
        <v>31.578947368421051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</row>
    <row r="93" spans="1:32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39">
        <v>5909.3700000000008</v>
      </c>
      <c r="H93" s="39">
        <v>11</v>
      </c>
      <c r="I93" s="39">
        <v>2</v>
      </c>
      <c r="J93" s="39">
        <v>8</v>
      </c>
      <c r="K93" s="39">
        <v>8</v>
      </c>
      <c r="L93" s="39">
        <v>8</v>
      </c>
      <c r="M93" s="39">
        <v>0</v>
      </c>
      <c r="N93" s="39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42">
        <v>0</v>
      </c>
      <c r="W93" s="43">
        <v>0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</row>
    <row r="94" spans="1:32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39">
        <v>38782.550000000003</v>
      </c>
      <c r="H94" s="39">
        <v>34</v>
      </c>
      <c r="I94" s="39">
        <v>5</v>
      </c>
      <c r="J94" s="39">
        <v>28</v>
      </c>
      <c r="K94" s="39">
        <v>28</v>
      </c>
      <c r="L94" s="39">
        <v>28</v>
      </c>
      <c r="M94" s="39">
        <v>0</v>
      </c>
      <c r="N94" s="39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42">
        <v>0</v>
      </c>
      <c r="W94" s="43">
        <v>0</v>
      </c>
      <c r="X94" s="43">
        <v>0</v>
      </c>
      <c r="Y94" s="41">
        <v>0</v>
      </c>
      <c r="Z94" s="44">
        <v>1514.02</v>
      </c>
      <c r="AA94" s="41">
        <v>1514.02</v>
      </c>
      <c r="AB94" s="44">
        <v>100</v>
      </c>
      <c r="AC94" s="44">
        <v>1514.02</v>
      </c>
      <c r="AD94" s="44">
        <v>100</v>
      </c>
      <c r="AE94" s="44">
        <v>0</v>
      </c>
      <c r="AF94" s="44">
        <v>0</v>
      </c>
    </row>
    <row r="95" spans="1:32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39">
        <v>21121.99</v>
      </c>
      <c r="H95" s="39">
        <v>25</v>
      </c>
      <c r="I95" s="39">
        <v>6</v>
      </c>
      <c r="J95" s="39">
        <v>19</v>
      </c>
      <c r="K95" s="39">
        <v>19</v>
      </c>
      <c r="L95" s="39">
        <v>19</v>
      </c>
      <c r="M95" s="39">
        <v>0</v>
      </c>
      <c r="N95" s="39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42">
        <v>2</v>
      </c>
      <c r="W95" s="43">
        <v>2</v>
      </c>
      <c r="X95" s="43">
        <v>0</v>
      </c>
      <c r="Y95" s="41">
        <v>8</v>
      </c>
      <c r="Z95" s="44">
        <v>243.6</v>
      </c>
      <c r="AA95" s="41">
        <v>3207.8600000000019</v>
      </c>
      <c r="AB95" s="44">
        <v>100</v>
      </c>
      <c r="AC95" s="44">
        <v>3207.86</v>
      </c>
      <c r="AD95" s="44">
        <v>99.999999999999943</v>
      </c>
      <c r="AE95" s="44">
        <v>0</v>
      </c>
      <c r="AF95" s="44">
        <v>0</v>
      </c>
    </row>
    <row r="96" spans="1:32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39">
        <v>21391.43</v>
      </c>
      <c r="H96" s="39">
        <v>23</v>
      </c>
      <c r="I96" s="39">
        <v>5</v>
      </c>
      <c r="J96" s="39">
        <v>18</v>
      </c>
      <c r="K96" s="39">
        <v>18</v>
      </c>
      <c r="L96" s="39">
        <v>18</v>
      </c>
      <c r="M96" s="39">
        <v>0</v>
      </c>
      <c r="N96" s="39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42">
        <v>0</v>
      </c>
      <c r="W96" s="43">
        <v>0</v>
      </c>
      <c r="X96" s="43">
        <v>0</v>
      </c>
      <c r="Y96" s="41">
        <v>0</v>
      </c>
      <c r="Z96" s="44">
        <v>0</v>
      </c>
      <c r="AA96" s="41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</row>
    <row r="97" spans="1:32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39">
        <v>7105.5900000000011</v>
      </c>
      <c r="H97" s="39">
        <v>10</v>
      </c>
      <c r="I97" s="39">
        <v>0</v>
      </c>
      <c r="J97" s="39">
        <v>10</v>
      </c>
      <c r="K97" s="39">
        <v>9</v>
      </c>
      <c r="L97" s="39">
        <v>9</v>
      </c>
      <c r="M97" s="39">
        <v>0</v>
      </c>
      <c r="N97" s="39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42">
        <v>1</v>
      </c>
      <c r="W97" s="43">
        <v>1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</row>
    <row r="98" spans="1:32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39">
        <v>24019.38</v>
      </c>
      <c r="H98" s="39">
        <v>24</v>
      </c>
      <c r="I98" s="39">
        <v>4</v>
      </c>
      <c r="J98" s="39">
        <v>20</v>
      </c>
      <c r="K98" s="39">
        <v>18</v>
      </c>
      <c r="L98" s="39">
        <v>18</v>
      </c>
      <c r="M98" s="39">
        <v>0</v>
      </c>
      <c r="N98" s="39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42">
        <v>0</v>
      </c>
      <c r="W98" s="43">
        <v>0</v>
      </c>
      <c r="X98" s="43">
        <v>0</v>
      </c>
      <c r="Y98" s="41">
        <v>0</v>
      </c>
      <c r="Z98" s="44">
        <v>2126.8000000000002</v>
      </c>
      <c r="AA98" s="41">
        <v>2126.8000000000002</v>
      </c>
      <c r="AB98" s="44">
        <v>100</v>
      </c>
      <c r="AC98" s="44">
        <v>2126.8000000000002</v>
      </c>
      <c r="AD98" s="44">
        <v>100</v>
      </c>
      <c r="AE98" s="44">
        <v>0</v>
      </c>
      <c r="AF98" s="44">
        <v>0</v>
      </c>
    </row>
    <row r="99" spans="1:32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1054</v>
      </c>
      <c r="L99" s="45">
        <v>1054</v>
      </c>
      <c r="M99" s="45">
        <v>0</v>
      </c>
      <c r="N99" s="41">
        <v>79.307750188111356</v>
      </c>
      <c r="O99" s="46">
        <v>1385412.2399999998</v>
      </c>
      <c r="P99" s="46">
        <v>1385412.2399999998</v>
      </c>
      <c r="Q99" s="41">
        <v>100</v>
      </c>
      <c r="R99" s="46">
        <v>1278218.78</v>
      </c>
      <c r="S99" s="41">
        <v>92.262702977129777</v>
      </c>
      <c r="T99" s="46">
        <v>107193.46000000005</v>
      </c>
      <c r="U99" s="41">
        <v>7.7372970228702513</v>
      </c>
      <c r="V99" s="45">
        <v>100</v>
      </c>
      <c r="W99" s="47">
        <v>100</v>
      </c>
      <c r="X99" s="47">
        <v>0</v>
      </c>
      <c r="Y99" s="41">
        <v>7.5244544770504147</v>
      </c>
      <c r="Z99" s="48">
        <v>192817.03999999998</v>
      </c>
      <c r="AA99" s="46">
        <v>300010.50000000006</v>
      </c>
      <c r="AB99" s="44">
        <v>100.00000000000003</v>
      </c>
      <c r="AC99" s="48">
        <v>300010.5</v>
      </c>
      <c r="AD99" s="44">
        <v>99.999999999999972</v>
      </c>
      <c r="AE99" s="48">
        <v>3.3253400033572689E-12</v>
      </c>
      <c r="AF99" s="44">
        <v>1.1084078735101831E-15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activeCell="K3" sqref="K3:O3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114" t="s">
        <v>251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</row>
    <row r="2" spans="1:32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</row>
    <row r="3" spans="1:32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</row>
    <row r="4" spans="1:32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</row>
    <row r="5" spans="1:32" ht="202.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</row>
    <row r="7" spans="1:32" ht="22.5" customHeight="1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39">
        <v>17648.77</v>
      </c>
      <c r="H7" s="39">
        <v>14</v>
      </c>
      <c r="I7" s="39">
        <v>3</v>
      </c>
      <c r="J7" s="39">
        <v>6</v>
      </c>
      <c r="K7" s="39">
        <v>12</v>
      </c>
      <c r="L7" s="39">
        <v>12</v>
      </c>
      <c r="M7" s="39">
        <v>0</v>
      </c>
      <c r="N7" s="39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42">
        <v>1</v>
      </c>
      <c r="W7" s="43">
        <v>1</v>
      </c>
      <c r="X7" s="43">
        <v>0</v>
      </c>
      <c r="Y7" s="41">
        <v>7.1428571428571423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</row>
    <row r="8" spans="1:32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39">
        <v>17355.38</v>
      </c>
      <c r="H8" s="39">
        <v>13</v>
      </c>
      <c r="I8" s="39">
        <v>4</v>
      </c>
      <c r="J8" s="39">
        <v>9</v>
      </c>
      <c r="K8" s="39">
        <v>11</v>
      </c>
      <c r="L8" s="39">
        <v>11</v>
      </c>
      <c r="M8" s="39">
        <v>0</v>
      </c>
      <c r="N8" s="39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42">
        <v>1</v>
      </c>
      <c r="W8" s="43">
        <v>1</v>
      </c>
      <c r="X8" s="43">
        <v>0</v>
      </c>
      <c r="Y8" s="41">
        <v>7.6923076923076925</v>
      </c>
      <c r="Z8" s="44">
        <v>3315.04</v>
      </c>
      <c r="AA8" s="41">
        <v>3315.04</v>
      </c>
      <c r="AB8" s="44">
        <v>100</v>
      </c>
      <c r="AC8" s="44">
        <v>3315.04</v>
      </c>
      <c r="AD8" s="44">
        <v>100</v>
      </c>
      <c r="AE8" s="44">
        <v>0</v>
      </c>
      <c r="AF8" s="44">
        <v>0</v>
      </c>
    </row>
    <row r="9" spans="1:32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39">
        <v>4194.87</v>
      </c>
      <c r="H9" s="39">
        <v>4</v>
      </c>
      <c r="I9" s="39">
        <v>0</v>
      </c>
      <c r="J9" s="39">
        <v>4</v>
      </c>
      <c r="K9" s="39">
        <v>0</v>
      </c>
      <c r="L9" s="39">
        <v>0</v>
      </c>
      <c r="M9" s="39">
        <v>0</v>
      </c>
      <c r="N9" s="39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42">
        <v>4</v>
      </c>
      <c r="W9" s="43">
        <v>4</v>
      </c>
      <c r="X9" s="43">
        <v>0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</row>
    <row r="10" spans="1:32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39">
        <v>32831.71</v>
      </c>
      <c r="H10" s="39">
        <v>19</v>
      </c>
      <c r="I10" s="39">
        <v>2</v>
      </c>
      <c r="J10" s="39">
        <v>17</v>
      </c>
      <c r="K10" s="39">
        <v>17</v>
      </c>
      <c r="L10" s="39">
        <v>17</v>
      </c>
      <c r="M10" s="39">
        <v>0</v>
      </c>
      <c r="N10" s="39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42">
        <v>2</v>
      </c>
      <c r="W10" s="43">
        <v>2</v>
      </c>
      <c r="X10" s="43">
        <v>0</v>
      </c>
      <c r="Y10" s="41">
        <v>10.526315789473683</v>
      </c>
      <c r="Z10" s="44">
        <v>2056.61</v>
      </c>
      <c r="AA10" s="41">
        <v>2056.61</v>
      </c>
      <c r="AB10" s="44">
        <v>100</v>
      </c>
      <c r="AC10" s="44">
        <v>2056.61</v>
      </c>
      <c r="AD10" s="44">
        <v>100</v>
      </c>
      <c r="AE10" s="44">
        <v>0</v>
      </c>
      <c r="AF10" s="44">
        <v>0</v>
      </c>
    </row>
    <row r="11" spans="1:32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39">
        <v>10725.08</v>
      </c>
      <c r="H11" s="39">
        <v>10</v>
      </c>
      <c r="I11" s="39">
        <v>3</v>
      </c>
      <c r="J11" s="39">
        <v>6</v>
      </c>
      <c r="K11" s="39">
        <v>8</v>
      </c>
      <c r="L11" s="39">
        <v>8</v>
      </c>
      <c r="M11" s="39">
        <v>0</v>
      </c>
      <c r="N11" s="39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42">
        <v>1</v>
      </c>
      <c r="W11" s="43">
        <v>1</v>
      </c>
      <c r="X11" s="43">
        <v>0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</row>
    <row r="12" spans="1:32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39">
        <v>683.3</v>
      </c>
      <c r="H12" s="39">
        <v>3</v>
      </c>
      <c r="I12" s="39">
        <v>0</v>
      </c>
      <c r="J12" s="39">
        <v>3</v>
      </c>
      <c r="K12" s="39">
        <v>2</v>
      </c>
      <c r="L12" s="39">
        <v>2</v>
      </c>
      <c r="M12" s="39">
        <v>0</v>
      </c>
      <c r="N12" s="39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42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</row>
    <row r="13" spans="1:32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39">
        <v>26690.21</v>
      </c>
      <c r="H13" s="39">
        <v>20</v>
      </c>
      <c r="I13" s="39">
        <v>9</v>
      </c>
      <c r="J13" s="39">
        <v>10</v>
      </c>
      <c r="K13" s="39">
        <v>16</v>
      </c>
      <c r="L13" s="39">
        <v>16</v>
      </c>
      <c r="M13" s="39">
        <v>0</v>
      </c>
      <c r="N13" s="39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42">
        <v>1</v>
      </c>
      <c r="W13" s="43">
        <v>1</v>
      </c>
      <c r="X13" s="43">
        <v>0</v>
      </c>
      <c r="Y13" s="41">
        <v>5</v>
      </c>
      <c r="Z13" s="44">
        <v>1688.85</v>
      </c>
      <c r="AA13" s="41">
        <v>1688.85</v>
      </c>
      <c r="AB13" s="44">
        <v>100</v>
      </c>
      <c r="AC13" s="44">
        <v>1688.85</v>
      </c>
      <c r="AD13" s="44">
        <v>100</v>
      </c>
      <c r="AE13" s="44">
        <v>0</v>
      </c>
      <c r="AF13" s="44">
        <v>0</v>
      </c>
    </row>
    <row r="14" spans="1:32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39">
        <v>44732.36</v>
      </c>
      <c r="H14" s="39">
        <v>30</v>
      </c>
      <c r="I14" s="39">
        <v>14</v>
      </c>
      <c r="J14" s="39">
        <v>16</v>
      </c>
      <c r="K14" s="39">
        <v>27</v>
      </c>
      <c r="L14" s="39">
        <v>27</v>
      </c>
      <c r="M14" s="39">
        <v>0</v>
      </c>
      <c r="N14" s="39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42">
        <v>1</v>
      </c>
      <c r="W14" s="43">
        <v>1</v>
      </c>
      <c r="X14" s="43">
        <v>0</v>
      </c>
      <c r="Y14" s="41">
        <v>3.3333333333333335</v>
      </c>
      <c r="Z14" s="44">
        <v>664.3</v>
      </c>
      <c r="AA14" s="41">
        <v>4967.7100000000037</v>
      </c>
      <c r="AB14" s="44">
        <v>100</v>
      </c>
      <c r="AC14" s="44">
        <v>4967.71</v>
      </c>
      <c r="AD14" s="44">
        <v>99.999999999999929</v>
      </c>
      <c r="AE14" s="44">
        <v>0</v>
      </c>
      <c r="AF14" s="44">
        <v>0</v>
      </c>
    </row>
    <row r="15" spans="1:32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39">
        <v>5731.5</v>
      </c>
      <c r="H15" s="39">
        <v>6</v>
      </c>
      <c r="I15" s="39">
        <v>0</v>
      </c>
      <c r="J15" s="39">
        <v>6</v>
      </c>
      <c r="K15" s="39">
        <v>4</v>
      </c>
      <c r="L15" s="39">
        <v>4</v>
      </c>
      <c r="M15" s="39">
        <v>0</v>
      </c>
      <c r="N15" s="39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42">
        <v>1</v>
      </c>
      <c r="W15" s="43">
        <v>1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</row>
    <row r="16" spans="1:32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39">
        <v>35464.200000000004</v>
      </c>
      <c r="H16" s="39">
        <v>35</v>
      </c>
      <c r="I16" s="39">
        <v>14</v>
      </c>
      <c r="J16" s="39">
        <v>19</v>
      </c>
      <c r="K16" s="39">
        <v>34</v>
      </c>
      <c r="L16" s="39">
        <v>34</v>
      </c>
      <c r="M16" s="39">
        <v>0</v>
      </c>
      <c r="N16" s="39">
        <v>97.142857142857139</v>
      </c>
      <c r="O16" s="40">
        <v>35464.200000000004</v>
      </c>
      <c r="P16" s="40">
        <v>35464.200000000004</v>
      </c>
      <c r="Q16" s="41">
        <v>100</v>
      </c>
      <c r="R16" s="40">
        <v>35464.200000000004</v>
      </c>
      <c r="S16" s="41">
        <v>100</v>
      </c>
      <c r="T16" s="40">
        <v>0</v>
      </c>
      <c r="U16" s="41">
        <v>0</v>
      </c>
      <c r="V16" s="42">
        <v>0</v>
      </c>
      <c r="W16" s="43">
        <v>0</v>
      </c>
      <c r="X16" s="43">
        <v>0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</row>
    <row r="17" spans="1:32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39">
        <v>14981.960000000001</v>
      </c>
      <c r="H17" s="39">
        <v>11</v>
      </c>
      <c r="I17" s="39">
        <v>2</v>
      </c>
      <c r="J17" s="39">
        <v>9</v>
      </c>
      <c r="K17" s="39">
        <v>5</v>
      </c>
      <c r="L17" s="39">
        <v>5</v>
      </c>
      <c r="M17" s="39">
        <v>0</v>
      </c>
      <c r="N17" s="39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42">
        <v>1</v>
      </c>
      <c r="W17" s="43">
        <v>1</v>
      </c>
      <c r="X17" s="43">
        <v>0</v>
      </c>
      <c r="Y17" s="41">
        <v>9.0909090909090917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</row>
    <row r="18" spans="1:32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39">
        <v>8384.7800000000007</v>
      </c>
      <c r="H18" s="39">
        <v>9</v>
      </c>
      <c r="I18" s="39">
        <v>0</v>
      </c>
      <c r="J18" s="39">
        <v>9</v>
      </c>
      <c r="K18" s="39">
        <v>7</v>
      </c>
      <c r="L18" s="39">
        <v>7</v>
      </c>
      <c r="M18" s="39">
        <v>0</v>
      </c>
      <c r="N18" s="39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42">
        <v>0</v>
      </c>
      <c r="W18" s="43">
        <v>0</v>
      </c>
      <c r="X18" s="43">
        <v>0</v>
      </c>
      <c r="Y18" s="41">
        <v>0</v>
      </c>
      <c r="Z18" s="44">
        <v>0</v>
      </c>
      <c r="AA18" s="41">
        <v>734.45000000000073</v>
      </c>
      <c r="AB18" s="44">
        <v>100</v>
      </c>
      <c r="AC18" s="44">
        <v>734.45</v>
      </c>
      <c r="AD18" s="44">
        <v>99.999999999999915</v>
      </c>
      <c r="AE18" s="44">
        <v>0</v>
      </c>
      <c r="AF18" s="44">
        <v>0</v>
      </c>
    </row>
    <row r="19" spans="1:32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39">
        <v>7748.75</v>
      </c>
      <c r="H19" s="39">
        <v>7</v>
      </c>
      <c r="I19" s="39">
        <v>0</v>
      </c>
      <c r="J19" s="39">
        <v>7</v>
      </c>
      <c r="K19" s="39">
        <v>7</v>
      </c>
      <c r="L19" s="39">
        <v>7</v>
      </c>
      <c r="M19" s="39">
        <v>0</v>
      </c>
      <c r="N19" s="39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42">
        <v>1</v>
      </c>
      <c r="W19" s="43">
        <v>1</v>
      </c>
      <c r="X19" s="43">
        <v>0</v>
      </c>
      <c r="Y19" s="41">
        <v>14.285714285714285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</row>
    <row r="20" spans="1:32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39">
        <v>48047.07</v>
      </c>
      <c r="H20" s="39">
        <v>36</v>
      </c>
      <c r="I20" s="39">
        <v>8</v>
      </c>
      <c r="J20" s="39">
        <v>27</v>
      </c>
      <c r="K20" s="39">
        <v>34</v>
      </c>
      <c r="L20" s="39">
        <v>34</v>
      </c>
      <c r="M20" s="39">
        <v>0</v>
      </c>
      <c r="N20" s="39">
        <v>94.444444444444443</v>
      </c>
      <c r="O20" s="40">
        <v>48047.07</v>
      </c>
      <c r="P20" s="40">
        <v>48047.07</v>
      </c>
      <c r="Q20" s="41">
        <v>100</v>
      </c>
      <c r="R20" s="40">
        <v>44618.01</v>
      </c>
      <c r="S20" s="41">
        <v>92.863123599420334</v>
      </c>
      <c r="T20" s="40">
        <v>3429.0599999999977</v>
      </c>
      <c r="U20" s="41">
        <v>7.136876400579677</v>
      </c>
      <c r="V20" s="42">
        <v>3</v>
      </c>
      <c r="W20" s="43">
        <v>3</v>
      </c>
      <c r="X20" s="43">
        <v>0</v>
      </c>
      <c r="Y20" s="41">
        <v>8.3333333333333321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</row>
    <row r="21" spans="1:32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39">
        <v>13314.79</v>
      </c>
      <c r="H21" s="39">
        <v>21</v>
      </c>
      <c r="I21" s="39">
        <v>1</v>
      </c>
      <c r="J21" s="39">
        <v>20</v>
      </c>
      <c r="K21" s="39">
        <v>13</v>
      </c>
      <c r="L21" s="39">
        <v>13</v>
      </c>
      <c r="M21" s="39">
        <v>0</v>
      </c>
      <c r="N21" s="39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42">
        <v>5</v>
      </c>
      <c r="W21" s="43">
        <v>5</v>
      </c>
      <c r="X21" s="43">
        <v>0</v>
      </c>
      <c r="Y21" s="41">
        <v>23.809523809523807</v>
      </c>
      <c r="Z21" s="44">
        <v>9401.33</v>
      </c>
      <c r="AA21" s="41">
        <v>9955.7500000000018</v>
      </c>
      <c r="AB21" s="44">
        <v>100</v>
      </c>
      <c r="AC21" s="44">
        <v>9955.75</v>
      </c>
      <c r="AD21" s="44">
        <v>99.999999999999972</v>
      </c>
      <c r="AE21" s="44">
        <v>0</v>
      </c>
      <c r="AF21" s="44">
        <v>0</v>
      </c>
    </row>
    <row r="22" spans="1:32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39">
        <v>2748.38</v>
      </c>
      <c r="H22" s="39">
        <v>4</v>
      </c>
      <c r="I22" s="39">
        <v>0</v>
      </c>
      <c r="J22" s="39">
        <v>4</v>
      </c>
      <c r="K22" s="39">
        <v>2</v>
      </c>
      <c r="L22" s="39">
        <v>2</v>
      </c>
      <c r="M22" s="39">
        <v>0</v>
      </c>
      <c r="N22" s="39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42">
        <v>0</v>
      </c>
      <c r="W22" s="43">
        <v>0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</row>
    <row r="23" spans="1:32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39">
        <v>2821.83</v>
      </c>
      <c r="H23" s="39">
        <v>10</v>
      </c>
      <c r="I23" s="39">
        <v>2</v>
      </c>
      <c r="J23" s="39">
        <v>8</v>
      </c>
      <c r="K23" s="39">
        <v>5</v>
      </c>
      <c r="L23" s="39">
        <v>5</v>
      </c>
      <c r="M23" s="39">
        <v>0</v>
      </c>
      <c r="N23" s="39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42">
        <v>2</v>
      </c>
      <c r="W23" s="43">
        <v>2</v>
      </c>
      <c r="X23" s="43">
        <v>0</v>
      </c>
      <c r="Y23" s="41">
        <v>20</v>
      </c>
      <c r="Z23" s="44">
        <v>2085.7399999999998</v>
      </c>
      <c r="AA23" s="41">
        <v>2085.7399999999998</v>
      </c>
      <c r="AB23" s="44">
        <v>100</v>
      </c>
      <c r="AC23" s="44">
        <v>2085.7399999999998</v>
      </c>
      <c r="AD23" s="44">
        <v>100</v>
      </c>
      <c r="AE23" s="44">
        <v>0</v>
      </c>
      <c r="AF23" s="44">
        <v>0</v>
      </c>
    </row>
    <row r="24" spans="1:32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39">
        <v>4470.47</v>
      </c>
      <c r="H24" s="39">
        <v>8</v>
      </c>
      <c r="I24" s="39">
        <v>2</v>
      </c>
      <c r="J24" s="39">
        <v>6</v>
      </c>
      <c r="K24" s="39">
        <v>5</v>
      </c>
      <c r="L24" s="39">
        <v>5</v>
      </c>
      <c r="M24" s="39">
        <v>0</v>
      </c>
      <c r="N24" s="39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42">
        <v>0</v>
      </c>
      <c r="W24" s="43">
        <v>0</v>
      </c>
      <c r="X24" s="43">
        <v>0</v>
      </c>
      <c r="Y24" s="41">
        <v>0</v>
      </c>
      <c r="Z24" s="44">
        <v>1642.49</v>
      </c>
      <c r="AA24" s="41">
        <v>1642.49</v>
      </c>
      <c r="AB24" s="44">
        <v>100</v>
      </c>
      <c r="AC24" s="44">
        <v>1642.49</v>
      </c>
      <c r="AD24" s="44">
        <v>100</v>
      </c>
      <c r="AE24" s="44">
        <v>0</v>
      </c>
      <c r="AF24" s="44">
        <v>0</v>
      </c>
    </row>
    <row r="25" spans="1:32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39">
        <v>7927.77</v>
      </c>
      <c r="H25" s="39">
        <v>9</v>
      </c>
      <c r="I25" s="39">
        <v>2</v>
      </c>
      <c r="J25" s="39">
        <v>7</v>
      </c>
      <c r="K25" s="39">
        <v>7</v>
      </c>
      <c r="L25" s="39">
        <v>7</v>
      </c>
      <c r="M25" s="39">
        <v>0</v>
      </c>
      <c r="N25" s="39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42">
        <v>1</v>
      </c>
      <c r="W25" s="43">
        <v>1</v>
      </c>
      <c r="X25" s="43">
        <v>0</v>
      </c>
      <c r="Y25" s="41">
        <v>11.111111111111111</v>
      </c>
      <c r="Z25" s="44">
        <v>7506.47</v>
      </c>
      <c r="AA25" s="41">
        <v>8861.41</v>
      </c>
      <c r="AB25" s="44">
        <v>100</v>
      </c>
      <c r="AC25" s="44">
        <v>8861.41</v>
      </c>
      <c r="AD25" s="44">
        <v>100</v>
      </c>
      <c r="AE25" s="44">
        <v>0</v>
      </c>
      <c r="AF25" s="44">
        <v>0</v>
      </c>
    </row>
    <row r="26" spans="1:32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39">
        <v>21296.61</v>
      </c>
      <c r="H26" s="39">
        <v>17</v>
      </c>
      <c r="I26" s="39">
        <v>0</v>
      </c>
      <c r="J26" s="39">
        <v>17</v>
      </c>
      <c r="K26" s="39">
        <v>15</v>
      </c>
      <c r="L26" s="39">
        <v>15</v>
      </c>
      <c r="M26" s="39">
        <v>0</v>
      </c>
      <c r="N26" s="39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42">
        <v>0</v>
      </c>
      <c r="W26" s="43">
        <v>0</v>
      </c>
      <c r="X26" s="43">
        <v>0</v>
      </c>
      <c r="Y26" s="41">
        <v>0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</row>
    <row r="27" spans="1:32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39">
        <v>13793.66</v>
      </c>
      <c r="H27" s="39">
        <v>9</v>
      </c>
      <c r="I27" s="39">
        <v>2</v>
      </c>
      <c r="J27" s="39">
        <v>7</v>
      </c>
      <c r="K27" s="39">
        <v>9</v>
      </c>
      <c r="L27" s="39">
        <v>9</v>
      </c>
      <c r="M27" s="39">
        <v>0</v>
      </c>
      <c r="N27" s="39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42">
        <v>0</v>
      </c>
      <c r="W27" s="43">
        <v>0</v>
      </c>
      <c r="X27" s="43">
        <v>0</v>
      </c>
      <c r="Y27" s="41">
        <v>0</v>
      </c>
      <c r="Z27" s="44">
        <v>0</v>
      </c>
      <c r="AA27" s="41">
        <v>0</v>
      </c>
      <c r="AB27" s="44">
        <v>0</v>
      </c>
      <c r="AC27" s="44">
        <v>0</v>
      </c>
      <c r="AD27" s="44">
        <v>0</v>
      </c>
      <c r="AE27" s="44">
        <v>0</v>
      </c>
      <c r="AF27" s="44">
        <v>0</v>
      </c>
    </row>
    <row r="28" spans="1:32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39">
        <v>18139.88</v>
      </c>
      <c r="H28" s="39">
        <v>21</v>
      </c>
      <c r="I28" s="39">
        <v>3</v>
      </c>
      <c r="J28" s="39">
        <v>18</v>
      </c>
      <c r="K28" s="39">
        <v>20</v>
      </c>
      <c r="L28" s="39">
        <v>20</v>
      </c>
      <c r="M28" s="39">
        <v>0</v>
      </c>
      <c r="N28" s="39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42">
        <v>1</v>
      </c>
      <c r="W28" s="43">
        <v>1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</row>
    <row r="29" spans="1:32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39">
        <v>12730.749999999998</v>
      </c>
      <c r="H29" s="39">
        <v>11</v>
      </c>
      <c r="I29" s="39">
        <v>6</v>
      </c>
      <c r="J29" s="39">
        <v>5</v>
      </c>
      <c r="K29" s="39">
        <v>10</v>
      </c>
      <c r="L29" s="39">
        <v>10</v>
      </c>
      <c r="M29" s="39">
        <v>0</v>
      </c>
      <c r="N29" s="39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42">
        <v>1</v>
      </c>
      <c r="W29" s="43">
        <v>1</v>
      </c>
      <c r="X29" s="43">
        <v>0</v>
      </c>
      <c r="Y29" s="41">
        <v>9.0909090909090917</v>
      </c>
      <c r="Z29" s="44">
        <v>749.05</v>
      </c>
      <c r="AA29" s="41">
        <v>3859.6099999999997</v>
      </c>
      <c r="AB29" s="44">
        <v>100</v>
      </c>
      <c r="AC29" s="44">
        <v>3859.6099999999997</v>
      </c>
      <c r="AD29" s="44">
        <v>100</v>
      </c>
      <c r="AE29" s="44">
        <v>0</v>
      </c>
      <c r="AF29" s="44">
        <v>0</v>
      </c>
    </row>
    <row r="30" spans="1:32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39">
        <v>12457.580000000002</v>
      </c>
      <c r="H30" s="39">
        <v>11</v>
      </c>
      <c r="I30" s="39">
        <v>2</v>
      </c>
      <c r="J30" s="39">
        <v>8</v>
      </c>
      <c r="K30" s="39">
        <v>10</v>
      </c>
      <c r="L30" s="39">
        <v>10</v>
      </c>
      <c r="M30" s="39">
        <v>0</v>
      </c>
      <c r="N30" s="39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42">
        <v>0</v>
      </c>
      <c r="W30" s="43">
        <v>0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</row>
    <row r="31" spans="1:32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39">
        <v>0</v>
      </c>
      <c r="H31" s="39">
        <v>3</v>
      </c>
      <c r="I31" s="39">
        <v>0</v>
      </c>
      <c r="J31" s="39">
        <v>3</v>
      </c>
      <c r="K31" s="39">
        <v>0</v>
      </c>
      <c r="L31" s="39">
        <v>0</v>
      </c>
      <c r="M31" s="39">
        <v>0</v>
      </c>
      <c r="N31" s="39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42">
        <v>0</v>
      </c>
      <c r="W31" s="43">
        <v>0</v>
      </c>
      <c r="X31" s="43">
        <v>0</v>
      </c>
      <c r="Y31" s="41">
        <v>0</v>
      </c>
      <c r="Z31" s="44">
        <v>607.95000000000005</v>
      </c>
      <c r="AA31" s="41">
        <v>607.95000000000005</v>
      </c>
      <c r="AB31" s="44">
        <v>100</v>
      </c>
      <c r="AC31" s="44">
        <v>607.95000000000005</v>
      </c>
      <c r="AD31" s="44">
        <v>100</v>
      </c>
      <c r="AE31" s="44">
        <v>0</v>
      </c>
      <c r="AF31" s="44">
        <v>0</v>
      </c>
    </row>
    <row r="32" spans="1:32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39">
        <v>2981.6600000000003</v>
      </c>
      <c r="H32" s="39">
        <v>8</v>
      </c>
      <c r="I32" s="39">
        <v>1</v>
      </c>
      <c r="J32" s="39">
        <v>6</v>
      </c>
      <c r="K32" s="39">
        <v>4</v>
      </c>
      <c r="L32" s="39">
        <v>4</v>
      </c>
      <c r="M32" s="39">
        <v>0</v>
      </c>
      <c r="N32" s="39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42">
        <v>0</v>
      </c>
      <c r="W32" s="43">
        <v>0</v>
      </c>
      <c r="X32" s="43">
        <v>0</v>
      </c>
      <c r="Y32" s="41">
        <v>0</v>
      </c>
      <c r="Z32" s="44">
        <v>0</v>
      </c>
      <c r="AA32" s="41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</row>
    <row r="33" spans="1:32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39">
        <v>7486.82</v>
      </c>
      <c r="H33" s="39">
        <v>11</v>
      </c>
      <c r="I33" s="39">
        <v>1</v>
      </c>
      <c r="J33" s="39">
        <v>10</v>
      </c>
      <c r="K33" s="39">
        <v>7</v>
      </c>
      <c r="L33" s="39">
        <v>7</v>
      </c>
      <c r="M33" s="39">
        <v>0</v>
      </c>
      <c r="N33" s="39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42">
        <v>0</v>
      </c>
      <c r="W33" s="43">
        <v>0</v>
      </c>
      <c r="X33" s="43">
        <v>0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</row>
    <row r="34" spans="1:32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39">
        <v>25268.97</v>
      </c>
      <c r="H34" s="39">
        <v>15</v>
      </c>
      <c r="I34" s="39">
        <v>3</v>
      </c>
      <c r="J34" s="39">
        <v>12</v>
      </c>
      <c r="K34" s="39">
        <v>13</v>
      </c>
      <c r="L34" s="39">
        <v>13</v>
      </c>
      <c r="M34" s="39">
        <v>0</v>
      </c>
      <c r="N34" s="39">
        <v>86.666666666666671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42">
        <v>2</v>
      </c>
      <c r="W34" s="43">
        <v>2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</row>
    <row r="35" spans="1:32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39">
        <v>13844.35</v>
      </c>
      <c r="H35" s="39">
        <v>12</v>
      </c>
      <c r="I35" s="39">
        <v>1</v>
      </c>
      <c r="J35" s="39">
        <v>11</v>
      </c>
      <c r="K35" s="39">
        <v>9</v>
      </c>
      <c r="L35" s="39">
        <v>9</v>
      </c>
      <c r="M35" s="39">
        <v>0</v>
      </c>
      <c r="N35" s="39">
        <v>75</v>
      </c>
      <c r="O35" s="40">
        <v>13844.35</v>
      </c>
      <c r="P35" s="40">
        <v>13844.35</v>
      </c>
      <c r="Q35" s="41">
        <v>100</v>
      </c>
      <c r="R35" s="40">
        <v>13844.35</v>
      </c>
      <c r="S35" s="41">
        <v>100</v>
      </c>
      <c r="T35" s="40">
        <v>0</v>
      </c>
      <c r="U35" s="41">
        <v>0</v>
      </c>
      <c r="V35" s="42">
        <v>0</v>
      </c>
      <c r="W35" s="43">
        <v>0</v>
      </c>
      <c r="X35" s="43">
        <v>0</v>
      </c>
      <c r="Y35" s="41">
        <v>0</v>
      </c>
      <c r="Z35" s="44">
        <v>0</v>
      </c>
      <c r="AA35" s="41">
        <v>0</v>
      </c>
      <c r="AB35" s="44">
        <v>0</v>
      </c>
      <c r="AC35" s="44">
        <v>0</v>
      </c>
      <c r="AD35" s="44">
        <v>0</v>
      </c>
      <c r="AE35" s="44">
        <v>0</v>
      </c>
      <c r="AF35" s="44">
        <v>0</v>
      </c>
    </row>
    <row r="36" spans="1:32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39">
        <v>2492.34</v>
      </c>
      <c r="H36" s="39">
        <v>7</v>
      </c>
      <c r="I36" s="39">
        <v>3</v>
      </c>
      <c r="J36" s="39">
        <v>3</v>
      </c>
      <c r="K36" s="39">
        <v>0</v>
      </c>
      <c r="L36" s="39">
        <v>0</v>
      </c>
      <c r="M36" s="39">
        <v>0</v>
      </c>
      <c r="N36" s="39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42">
        <v>0</v>
      </c>
      <c r="W36" s="43">
        <v>0</v>
      </c>
      <c r="X36" s="43">
        <v>0</v>
      </c>
      <c r="Y36" s="41">
        <v>0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</row>
    <row r="37" spans="1:32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39">
        <v>3019.75</v>
      </c>
      <c r="H37" s="39">
        <v>9</v>
      </c>
      <c r="I37" s="39">
        <v>3</v>
      </c>
      <c r="J37" s="39">
        <v>6</v>
      </c>
      <c r="K37" s="39">
        <v>5</v>
      </c>
      <c r="L37" s="39">
        <v>5</v>
      </c>
      <c r="M37" s="39">
        <v>0</v>
      </c>
      <c r="N37" s="39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42">
        <v>2</v>
      </c>
      <c r="W37" s="43">
        <v>2</v>
      </c>
      <c r="X37" s="43">
        <v>0</v>
      </c>
      <c r="Y37" s="41">
        <v>22.222222222222221</v>
      </c>
      <c r="Z37" s="44">
        <v>2514.25</v>
      </c>
      <c r="AA37" s="41">
        <v>2514.25</v>
      </c>
      <c r="AB37" s="44">
        <v>100</v>
      </c>
      <c r="AC37" s="44">
        <v>2514.25</v>
      </c>
      <c r="AD37" s="44">
        <v>100</v>
      </c>
      <c r="AE37" s="44">
        <v>0</v>
      </c>
      <c r="AF37" s="44">
        <v>0</v>
      </c>
    </row>
    <row r="38" spans="1:32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39">
        <v>0</v>
      </c>
      <c r="H38" s="39">
        <v>2</v>
      </c>
      <c r="I38" s="39">
        <v>1</v>
      </c>
      <c r="J38" s="39">
        <v>1</v>
      </c>
      <c r="K38" s="39">
        <v>0</v>
      </c>
      <c r="L38" s="39">
        <v>0</v>
      </c>
      <c r="M38" s="39">
        <v>0</v>
      </c>
      <c r="N38" s="39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42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</row>
    <row r="39" spans="1:32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39">
        <v>19435.18</v>
      </c>
      <c r="H39" s="39">
        <v>20</v>
      </c>
      <c r="I39" s="39">
        <v>2</v>
      </c>
      <c r="J39" s="39">
        <v>18</v>
      </c>
      <c r="K39" s="39">
        <v>16</v>
      </c>
      <c r="L39" s="39">
        <v>16</v>
      </c>
      <c r="M39" s="39">
        <v>0</v>
      </c>
      <c r="N39" s="39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42">
        <v>2</v>
      </c>
      <c r="W39" s="43">
        <v>2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</row>
    <row r="40" spans="1:32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39">
        <v>15098.460000000001</v>
      </c>
      <c r="H40" s="39">
        <v>17</v>
      </c>
      <c r="I40" s="39">
        <v>6</v>
      </c>
      <c r="J40" s="39">
        <v>9</v>
      </c>
      <c r="K40" s="39">
        <v>15</v>
      </c>
      <c r="L40" s="39">
        <v>15</v>
      </c>
      <c r="M40" s="39">
        <v>0</v>
      </c>
      <c r="N40" s="39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42">
        <v>2</v>
      </c>
      <c r="W40" s="43">
        <v>2</v>
      </c>
      <c r="X40" s="43">
        <v>0</v>
      </c>
      <c r="Y40" s="41">
        <v>11.76470588235294</v>
      </c>
      <c r="Z40" s="44">
        <v>0</v>
      </c>
      <c r="AA40" s="41">
        <v>243.60000000000218</v>
      </c>
      <c r="AB40" s="44">
        <v>100</v>
      </c>
      <c r="AC40" s="44">
        <v>243.6</v>
      </c>
      <c r="AD40" s="44">
        <v>99.999999999999105</v>
      </c>
      <c r="AE40" s="44">
        <v>2.1884716261411086E-12</v>
      </c>
      <c r="AF40" s="44">
        <v>8.9838736705299219E-13</v>
      </c>
    </row>
    <row r="41" spans="1:32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39">
        <v>27168.720000000001</v>
      </c>
      <c r="H41" s="39">
        <v>26</v>
      </c>
      <c r="I41" s="39">
        <v>8</v>
      </c>
      <c r="J41" s="39">
        <v>15</v>
      </c>
      <c r="K41" s="39">
        <v>22</v>
      </c>
      <c r="L41" s="39">
        <v>22</v>
      </c>
      <c r="M41" s="39">
        <v>0</v>
      </c>
      <c r="N41" s="39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42">
        <v>2</v>
      </c>
      <c r="W41" s="43">
        <v>2</v>
      </c>
      <c r="X41" s="43">
        <v>0</v>
      </c>
      <c r="Y41" s="41">
        <v>7.6923076923076925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</row>
    <row r="42" spans="1:32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39">
        <v>9538.17</v>
      </c>
      <c r="H42" s="39">
        <v>10</v>
      </c>
      <c r="I42" s="39">
        <v>4</v>
      </c>
      <c r="J42" s="39">
        <v>6</v>
      </c>
      <c r="K42" s="39">
        <v>10</v>
      </c>
      <c r="L42" s="39">
        <v>10</v>
      </c>
      <c r="M42" s="39">
        <v>0</v>
      </c>
      <c r="N42" s="39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42">
        <v>0</v>
      </c>
      <c r="W42" s="43">
        <v>0</v>
      </c>
      <c r="X42" s="43">
        <v>0</v>
      </c>
      <c r="Y42" s="41">
        <v>0</v>
      </c>
      <c r="Z42" s="44">
        <v>0</v>
      </c>
      <c r="AA42" s="41">
        <v>1507.2799999999997</v>
      </c>
      <c r="AB42" s="44">
        <v>100</v>
      </c>
      <c r="AC42" s="44">
        <v>1507.28</v>
      </c>
      <c r="AD42" s="44">
        <v>100.00000000000003</v>
      </c>
      <c r="AE42" s="44">
        <v>0</v>
      </c>
      <c r="AF42" s="44">
        <v>0</v>
      </c>
    </row>
    <row r="43" spans="1:32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39">
        <v>15784.42</v>
      </c>
      <c r="H43" s="39">
        <v>15</v>
      </c>
      <c r="I43" s="39">
        <v>3</v>
      </c>
      <c r="J43" s="39">
        <v>12</v>
      </c>
      <c r="K43" s="39">
        <v>12</v>
      </c>
      <c r="L43" s="39">
        <v>12</v>
      </c>
      <c r="M43" s="39">
        <v>0</v>
      </c>
      <c r="N43" s="39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42">
        <v>1</v>
      </c>
      <c r="W43" s="43">
        <v>1</v>
      </c>
      <c r="X43" s="43">
        <v>0</v>
      </c>
      <c r="Y43" s="41">
        <v>6.666666666666667</v>
      </c>
      <c r="Z43" s="44">
        <v>1182.1300000000001</v>
      </c>
      <c r="AA43" s="41">
        <v>1182.1300000000001</v>
      </c>
      <c r="AB43" s="44">
        <v>100</v>
      </c>
      <c r="AC43" s="44">
        <v>1182.1300000000001</v>
      </c>
      <c r="AD43" s="44">
        <v>100</v>
      </c>
      <c r="AE43" s="44">
        <v>0</v>
      </c>
      <c r="AF43" s="44">
        <v>0</v>
      </c>
    </row>
    <row r="44" spans="1:32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39">
        <v>0</v>
      </c>
      <c r="H44" s="39">
        <v>2</v>
      </c>
      <c r="I44" s="39">
        <v>0</v>
      </c>
      <c r="J44" s="39">
        <v>2</v>
      </c>
      <c r="K44" s="39">
        <v>0</v>
      </c>
      <c r="L44" s="39">
        <v>0</v>
      </c>
      <c r="M44" s="39">
        <v>0</v>
      </c>
      <c r="N44" s="39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42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</row>
    <row r="45" spans="1:32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39">
        <v>624.23</v>
      </c>
      <c r="H45" s="39">
        <v>2</v>
      </c>
      <c r="I45" s="39">
        <v>1</v>
      </c>
      <c r="J45" s="39">
        <v>1</v>
      </c>
      <c r="K45" s="39">
        <v>2</v>
      </c>
      <c r="L45" s="39">
        <v>2</v>
      </c>
      <c r="M45" s="39">
        <v>0</v>
      </c>
      <c r="N45" s="39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42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</row>
    <row r="46" spans="1:32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39">
        <v>9181.1</v>
      </c>
      <c r="H46" s="39">
        <v>14</v>
      </c>
      <c r="I46" s="39">
        <v>2</v>
      </c>
      <c r="J46" s="39">
        <v>12</v>
      </c>
      <c r="K46" s="39">
        <v>13</v>
      </c>
      <c r="L46" s="39">
        <v>13</v>
      </c>
      <c r="M46" s="39">
        <v>0</v>
      </c>
      <c r="N46" s="39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42">
        <v>1</v>
      </c>
      <c r="W46" s="43">
        <v>1</v>
      </c>
      <c r="X46" s="43">
        <v>0</v>
      </c>
      <c r="Y46" s="41">
        <v>7.1428571428571423</v>
      </c>
      <c r="Z46" s="44">
        <v>9575.85</v>
      </c>
      <c r="AA46" s="41">
        <v>9575.85</v>
      </c>
      <c r="AB46" s="44">
        <v>100</v>
      </c>
      <c r="AC46" s="44">
        <v>9575.85</v>
      </c>
      <c r="AD46" s="44">
        <v>100</v>
      </c>
      <c r="AE46" s="44">
        <v>0</v>
      </c>
      <c r="AF46" s="44">
        <v>0</v>
      </c>
    </row>
    <row r="47" spans="1:32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39">
        <v>68842.7</v>
      </c>
      <c r="H47" s="39">
        <v>34</v>
      </c>
      <c r="I47" s="39">
        <v>11</v>
      </c>
      <c r="J47" s="39">
        <v>23</v>
      </c>
      <c r="K47" s="39">
        <v>30</v>
      </c>
      <c r="L47" s="39">
        <v>30</v>
      </c>
      <c r="M47" s="39">
        <v>0</v>
      </c>
      <c r="N47" s="39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42">
        <v>3</v>
      </c>
      <c r="W47" s="43">
        <v>3</v>
      </c>
      <c r="X47" s="43">
        <v>0</v>
      </c>
      <c r="Y47" s="41">
        <v>8.8235294117647065</v>
      </c>
      <c r="Z47" s="44">
        <v>0</v>
      </c>
      <c r="AA47" s="41">
        <v>12787.190000000002</v>
      </c>
      <c r="AB47" s="44">
        <v>100</v>
      </c>
      <c r="AC47" s="44">
        <v>12787.189999999999</v>
      </c>
      <c r="AD47" s="44">
        <v>99.999999999999972</v>
      </c>
      <c r="AE47" s="44">
        <v>0</v>
      </c>
      <c r="AF47" s="44">
        <v>0</v>
      </c>
    </row>
    <row r="48" spans="1:32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39">
        <v>13438.82</v>
      </c>
      <c r="H48" s="39">
        <v>16</v>
      </c>
      <c r="I48" s="39">
        <v>6</v>
      </c>
      <c r="J48" s="39">
        <v>9</v>
      </c>
      <c r="K48" s="39">
        <v>11</v>
      </c>
      <c r="L48" s="39">
        <v>11</v>
      </c>
      <c r="M48" s="39">
        <v>0</v>
      </c>
      <c r="N48" s="39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42">
        <v>0</v>
      </c>
      <c r="W48" s="43">
        <v>0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</row>
    <row r="49" spans="1:32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39">
        <v>20641.310000000001</v>
      </c>
      <c r="H49" s="39">
        <v>16</v>
      </c>
      <c r="I49" s="39">
        <v>2</v>
      </c>
      <c r="J49" s="39">
        <v>14</v>
      </c>
      <c r="K49" s="39">
        <v>11</v>
      </c>
      <c r="L49" s="39">
        <v>11</v>
      </c>
      <c r="M49" s="39">
        <v>0</v>
      </c>
      <c r="N49" s="39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42">
        <v>0</v>
      </c>
      <c r="W49" s="43">
        <v>0</v>
      </c>
      <c r="X49" s="43">
        <v>0</v>
      </c>
      <c r="Y49" s="41">
        <v>0</v>
      </c>
      <c r="Z49" s="44">
        <v>3581.44</v>
      </c>
      <c r="AA49" s="41">
        <v>3581.44</v>
      </c>
      <c r="AB49" s="44">
        <v>100</v>
      </c>
      <c r="AC49" s="44">
        <v>3581.44</v>
      </c>
      <c r="AD49" s="44">
        <v>100</v>
      </c>
      <c r="AE49" s="44">
        <v>0</v>
      </c>
      <c r="AF49" s="44">
        <v>0</v>
      </c>
    </row>
    <row r="50" spans="1:32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39">
        <v>20509.350000000002</v>
      </c>
      <c r="H50" s="39">
        <v>12</v>
      </c>
      <c r="I50" s="39">
        <v>2</v>
      </c>
      <c r="J50" s="39">
        <v>10</v>
      </c>
      <c r="K50" s="39">
        <v>9</v>
      </c>
      <c r="L50" s="39">
        <v>9</v>
      </c>
      <c r="M50" s="39">
        <v>0</v>
      </c>
      <c r="N50" s="39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42">
        <v>3</v>
      </c>
      <c r="W50" s="43">
        <v>3</v>
      </c>
      <c r="X50" s="43">
        <v>0</v>
      </c>
      <c r="Y50" s="41">
        <v>25</v>
      </c>
      <c r="Z50" s="44">
        <v>3546.02</v>
      </c>
      <c r="AA50" s="41">
        <v>8848.1600000000017</v>
      </c>
      <c r="AB50" s="44">
        <v>100</v>
      </c>
      <c r="AC50" s="44">
        <v>8848.1600000000017</v>
      </c>
      <c r="AD50" s="44">
        <v>100</v>
      </c>
      <c r="AE50" s="44">
        <v>0</v>
      </c>
      <c r="AF50" s="44">
        <v>0</v>
      </c>
    </row>
    <row r="51" spans="1:32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39">
        <v>9576.4699999999993</v>
      </c>
      <c r="H51" s="39">
        <v>10</v>
      </c>
      <c r="I51" s="39">
        <v>2</v>
      </c>
      <c r="J51" s="39">
        <v>8</v>
      </c>
      <c r="K51" s="39">
        <v>7</v>
      </c>
      <c r="L51" s="39">
        <v>7</v>
      </c>
      <c r="M51" s="39">
        <v>0</v>
      </c>
      <c r="N51" s="39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42">
        <v>1</v>
      </c>
      <c r="W51" s="43">
        <v>1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</row>
    <row r="52" spans="1:32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39">
        <v>21145.85</v>
      </c>
      <c r="H52" s="39">
        <v>24</v>
      </c>
      <c r="I52" s="39">
        <v>10</v>
      </c>
      <c r="J52" s="39">
        <v>12</v>
      </c>
      <c r="K52" s="39">
        <v>22</v>
      </c>
      <c r="L52" s="39">
        <v>22</v>
      </c>
      <c r="M52" s="39">
        <v>0</v>
      </c>
      <c r="N52" s="39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42">
        <v>3</v>
      </c>
      <c r="W52" s="43">
        <v>3</v>
      </c>
      <c r="X52" s="43">
        <v>0</v>
      </c>
      <c r="Y52" s="41">
        <v>12.5</v>
      </c>
      <c r="Z52" s="44">
        <v>2435.46</v>
      </c>
      <c r="AA52" s="41">
        <v>2837.3999999999987</v>
      </c>
      <c r="AB52" s="44">
        <v>100</v>
      </c>
      <c r="AC52" s="44">
        <v>2837.4</v>
      </c>
      <c r="AD52" s="44">
        <v>100.00000000000004</v>
      </c>
      <c r="AE52" s="44">
        <v>0</v>
      </c>
      <c r="AF52" s="44">
        <v>0</v>
      </c>
    </row>
    <row r="53" spans="1:32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39">
        <v>14149.42</v>
      </c>
      <c r="H53" s="39">
        <v>16</v>
      </c>
      <c r="I53" s="39">
        <v>0</v>
      </c>
      <c r="J53" s="39">
        <v>16</v>
      </c>
      <c r="K53" s="39">
        <v>13</v>
      </c>
      <c r="L53" s="39">
        <v>13</v>
      </c>
      <c r="M53" s="39">
        <v>0</v>
      </c>
      <c r="N53" s="39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42">
        <v>0</v>
      </c>
      <c r="W53" s="43">
        <v>0</v>
      </c>
      <c r="X53" s="43">
        <v>0</v>
      </c>
      <c r="Y53" s="41">
        <v>0</v>
      </c>
      <c r="Z53" s="44">
        <v>0</v>
      </c>
      <c r="AA53" s="41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</row>
    <row r="54" spans="1:32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39">
        <v>19513.129999999997</v>
      </c>
      <c r="H54" s="39">
        <v>15</v>
      </c>
      <c r="I54" s="39">
        <v>2</v>
      </c>
      <c r="J54" s="39">
        <v>12</v>
      </c>
      <c r="K54" s="39">
        <v>11</v>
      </c>
      <c r="L54" s="39">
        <v>11</v>
      </c>
      <c r="M54" s="39">
        <v>0</v>
      </c>
      <c r="N54" s="39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42">
        <v>1</v>
      </c>
      <c r="W54" s="43">
        <v>1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</row>
    <row r="55" spans="1:32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39">
        <v>7872.8899999999994</v>
      </c>
      <c r="H55" s="39">
        <v>18</v>
      </c>
      <c r="I55" s="39">
        <v>5</v>
      </c>
      <c r="J55" s="39">
        <v>13</v>
      </c>
      <c r="K55" s="39">
        <v>14</v>
      </c>
      <c r="L55" s="39">
        <v>14</v>
      </c>
      <c r="M55" s="39">
        <v>0</v>
      </c>
      <c r="N55" s="39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42">
        <v>0</v>
      </c>
      <c r="W55" s="43">
        <v>0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</row>
    <row r="56" spans="1:32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39">
        <v>901.85</v>
      </c>
      <c r="H56" s="39">
        <v>9</v>
      </c>
      <c r="I56" s="39">
        <v>3</v>
      </c>
      <c r="J56" s="39">
        <v>5</v>
      </c>
      <c r="K56" s="39">
        <v>2</v>
      </c>
      <c r="L56" s="39">
        <v>2</v>
      </c>
      <c r="M56" s="39">
        <v>0</v>
      </c>
      <c r="N56" s="39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42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</row>
    <row r="57" spans="1:32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39">
        <v>22560.63</v>
      </c>
      <c r="H57" s="39">
        <v>17</v>
      </c>
      <c r="I57" s="39">
        <v>1</v>
      </c>
      <c r="J57" s="39">
        <v>16</v>
      </c>
      <c r="K57" s="39">
        <v>14</v>
      </c>
      <c r="L57" s="39">
        <v>14</v>
      </c>
      <c r="M57" s="39">
        <v>0</v>
      </c>
      <c r="N57" s="39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42">
        <v>1</v>
      </c>
      <c r="W57" s="43">
        <v>1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</row>
    <row r="58" spans="1:32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39">
        <v>5829.1</v>
      </c>
      <c r="H58" s="39">
        <v>9</v>
      </c>
      <c r="I58" s="39">
        <v>3</v>
      </c>
      <c r="J58" s="39">
        <v>6</v>
      </c>
      <c r="K58" s="39">
        <v>8</v>
      </c>
      <c r="L58" s="39">
        <v>8</v>
      </c>
      <c r="M58" s="39">
        <v>0</v>
      </c>
      <c r="N58" s="39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42">
        <v>1</v>
      </c>
      <c r="W58" s="43">
        <v>1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</row>
    <row r="59" spans="1:32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39">
        <v>20164.23</v>
      </c>
      <c r="H59" s="39">
        <v>19</v>
      </c>
      <c r="I59" s="39">
        <v>5</v>
      </c>
      <c r="J59" s="39">
        <v>14</v>
      </c>
      <c r="K59" s="39">
        <v>15</v>
      </c>
      <c r="L59" s="39">
        <v>15</v>
      </c>
      <c r="M59" s="39">
        <v>0</v>
      </c>
      <c r="N59" s="39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42">
        <v>1</v>
      </c>
      <c r="W59" s="43">
        <v>1</v>
      </c>
      <c r="X59" s="43">
        <v>0</v>
      </c>
      <c r="Y59" s="41">
        <v>5.2631578947368416</v>
      </c>
      <c r="Z59" s="44">
        <v>0</v>
      </c>
      <c r="AA59" s="41">
        <v>690.61000000000058</v>
      </c>
      <c r="AB59" s="44">
        <v>100</v>
      </c>
      <c r="AC59" s="44">
        <v>690.61</v>
      </c>
      <c r="AD59" s="44">
        <v>99.999999999999929</v>
      </c>
      <c r="AE59" s="44">
        <v>0</v>
      </c>
      <c r="AF59" s="44">
        <v>0</v>
      </c>
    </row>
    <row r="60" spans="1:32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39">
        <v>22001.93</v>
      </c>
      <c r="H60" s="39">
        <v>16</v>
      </c>
      <c r="I60" s="39">
        <v>3</v>
      </c>
      <c r="J60" s="39">
        <v>12</v>
      </c>
      <c r="K60" s="39">
        <v>14</v>
      </c>
      <c r="L60" s="39">
        <v>14</v>
      </c>
      <c r="M60" s="39">
        <v>0</v>
      </c>
      <c r="N60" s="39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42">
        <v>2</v>
      </c>
      <c r="W60" s="43">
        <v>2</v>
      </c>
      <c r="X60" s="43">
        <v>0</v>
      </c>
      <c r="Y60" s="41">
        <v>12.5</v>
      </c>
      <c r="Z60" s="44">
        <v>10235.86</v>
      </c>
      <c r="AA60" s="41">
        <v>10970.91</v>
      </c>
      <c r="AB60" s="44">
        <v>100</v>
      </c>
      <c r="AC60" s="44">
        <v>10970.910000000002</v>
      </c>
      <c r="AD60" s="44">
        <v>100.00000000000003</v>
      </c>
      <c r="AE60" s="44">
        <v>0</v>
      </c>
      <c r="AF60" s="44">
        <v>0</v>
      </c>
    </row>
    <row r="61" spans="1:32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39">
        <v>13311.29</v>
      </c>
      <c r="H61" s="39">
        <v>16</v>
      </c>
      <c r="I61" s="39">
        <v>0</v>
      </c>
      <c r="J61" s="39">
        <v>16</v>
      </c>
      <c r="K61" s="39">
        <v>14</v>
      </c>
      <c r="L61" s="39">
        <v>14</v>
      </c>
      <c r="M61" s="39">
        <v>0</v>
      </c>
      <c r="N61" s="39">
        <v>87.5</v>
      </c>
      <c r="O61" s="40">
        <v>13311.29</v>
      </c>
      <c r="P61" s="40">
        <v>13311.29</v>
      </c>
      <c r="Q61" s="41">
        <v>100</v>
      </c>
      <c r="R61" s="40">
        <v>11290.26</v>
      </c>
      <c r="S61" s="41">
        <v>84.817173992903761</v>
      </c>
      <c r="T61" s="40">
        <v>2021.0300000000007</v>
      </c>
      <c r="U61" s="41">
        <v>15.182826007096237</v>
      </c>
      <c r="V61" s="42">
        <v>0</v>
      </c>
      <c r="W61" s="43">
        <v>0</v>
      </c>
      <c r="X61" s="43">
        <v>0</v>
      </c>
      <c r="Y61" s="41">
        <v>0</v>
      </c>
      <c r="Z61" s="44">
        <v>0</v>
      </c>
      <c r="AA61" s="41">
        <v>2021.0300000000007</v>
      </c>
      <c r="AB61" s="44">
        <v>100</v>
      </c>
      <c r="AC61" s="44">
        <v>2021.03</v>
      </c>
      <c r="AD61" s="44">
        <v>99.999999999999972</v>
      </c>
      <c r="AE61" s="44">
        <v>0</v>
      </c>
      <c r="AF61" s="44">
        <v>0</v>
      </c>
    </row>
    <row r="62" spans="1:32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39">
        <v>6508.0399999999991</v>
      </c>
      <c r="H62" s="39">
        <v>5</v>
      </c>
      <c r="I62" s="39">
        <v>0</v>
      </c>
      <c r="J62" s="39">
        <v>5</v>
      </c>
      <c r="K62" s="39">
        <v>5</v>
      </c>
      <c r="L62" s="39">
        <v>5</v>
      </c>
      <c r="M62" s="39">
        <v>0</v>
      </c>
      <c r="N62" s="39">
        <v>100</v>
      </c>
      <c r="O62" s="40">
        <v>6508.0399999999991</v>
      </c>
      <c r="P62" s="40">
        <v>6508.0399999999991</v>
      </c>
      <c r="Q62" s="41">
        <v>100</v>
      </c>
      <c r="R62" s="40">
        <v>4865.3099999999995</v>
      </c>
      <c r="S62" s="41">
        <v>74.758452621680263</v>
      </c>
      <c r="T62" s="40">
        <v>1642.7299999999996</v>
      </c>
      <c r="U62" s="41">
        <v>25.241547378319733</v>
      </c>
      <c r="V62" s="42">
        <v>0</v>
      </c>
      <c r="W62" s="43">
        <v>0</v>
      </c>
      <c r="X62" s="43">
        <v>0</v>
      </c>
      <c r="Y62" s="41">
        <v>0</v>
      </c>
      <c r="Z62" s="44">
        <v>0</v>
      </c>
      <c r="AA62" s="41">
        <v>1642.7299999999996</v>
      </c>
      <c r="AB62" s="44">
        <v>100</v>
      </c>
      <c r="AC62" s="44">
        <v>1642.73</v>
      </c>
      <c r="AD62" s="44">
        <v>100.00000000000003</v>
      </c>
      <c r="AE62" s="44">
        <v>0</v>
      </c>
      <c r="AF62" s="44">
        <v>0</v>
      </c>
    </row>
    <row r="63" spans="1:32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39">
        <v>15259.9</v>
      </c>
      <c r="H63" s="39">
        <v>14</v>
      </c>
      <c r="I63" s="39">
        <v>1</v>
      </c>
      <c r="J63" s="39">
        <v>12</v>
      </c>
      <c r="K63" s="39">
        <v>12</v>
      </c>
      <c r="L63" s="39">
        <v>12</v>
      </c>
      <c r="M63" s="39">
        <v>0</v>
      </c>
      <c r="N63" s="39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42">
        <v>2</v>
      </c>
      <c r="W63" s="43">
        <v>2</v>
      </c>
      <c r="X63" s="43">
        <v>0</v>
      </c>
      <c r="Y63" s="41">
        <v>14.285714285714285</v>
      </c>
      <c r="Z63" s="44">
        <v>1664.25</v>
      </c>
      <c r="AA63" s="41">
        <v>1664.25</v>
      </c>
      <c r="AB63" s="44">
        <v>100</v>
      </c>
      <c r="AC63" s="44">
        <v>1664.25</v>
      </c>
      <c r="AD63" s="44">
        <v>100</v>
      </c>
      <c r="AE63" s="44">
        <v>0</v>
      </c>
      <c r="AF63" s="44">
        <v>0</v>
      </c>
    </row>
    <row r="64" spans="1:32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39">
        <v>9876.69</v>
      </c>
      <c r="H64" s="39">
        <v>15</v>
      </c>
      <c r="I64" s="39">
        <v>4</v>
      </c>
      <c r="J64" s="39">
        <v>10</v>
      </c>
      <c r="K64" s="39">
        <v>15</v>
      </c>
      <c r="L64" s="39">
        <v>15</v>
      </c>
      <c r="M64" s="39">
        <v>0</v>
      </c>
      <c r="N64" s="39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42">
        <v>1</v>
      </c>
      <c r="W64" s="43">
        <v>1</v>
      </c>
      <c r="X64" s="43">
        <v>0</v>
      </c>
      <c r="Y64" s="41">
        <v>6.666666666666667</v>
      </c>
      <c r="Z64" s="44">
        <v>990.94</v>
      </c>
      <c r="AA64" s="41">
        <v>990.94</v>
      </c>
      <c r="AB64" s="44">
        <v>100</v>
      </c>
      <c r="AC64" s="44">
        <v>990.93999999999994</v>
      </c>
      <c r="AD64" s="44">
        <v>99.999999999999986</v>
      </c>
      <c r="AE64" s="44">
        <v>0</v>
      </c>
      <c r="AF64" s="44">
        <v>0</v>
      </c>
    </row>
    <row r="65" spans="1:32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39">
        <v>29474.7</v>
      </c>
      <c r="H65" s="39">
        <v>30</v>
      </c>
      <c r="I65" s="39">
        <v>11</v>
      </c>
      <c r="J65" s="39">
        <v>17</v>
      </c>
      <c r="K65" s="39">
        <v>23</v>
      </c>
      <c r="L65" s="39">
        <v>23</v>
      </c>
      <c r="M65" s="39">
        <v>0</v>
      </c>
      <c r="N65" s="39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42">
        <v>2</v>
      </c>
      <c r="W65" s="43">
        <v>2</v>
      </c>
      <c r="X65" s="43">
        <v>0</v>
      </c>
      <c r="Y65" s="41">
        <v>6.666666666666667</v>
      </c>
      <c r="Z65" s="44">
        <v>9229.2000000000007</v>
      </c>
      <c r="AA65" s="41">
        <v>12725.410000000003</v>
      </c>
      <c r="AB65" s="44">
        <v>100</v>
      </c>
      <c r="AC65" s="44">
        <v>12725.410000000002</v>
      </c>
      <c r="AD65" s="44">
        <v>99.999999999999986</v>
      </c>
      <c r="AE65" s="44">
        <v>0</v>
      </c>
      <c r="AF65" s="44">
        <v>0</v>
      </c>
    </row>
    <row r="66" spans="1:32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39">
        <v>31860.29</v>
      </c>
      <c r="H66" s="39">
        <v>22</v>
      </c>
      <c r="I66" s="39">
        <v>8</v>
      </c>
      <c r="J66" s="39">
        <v>14</v>
      </c>
      <c r="K66" s="39">
        <v>22</v>
      </c>
      <c r="L66" s="39">
        <v>22</v>
      </c>
      <c r="M66" s="39">
        <v>0</v>
      </c>
      <c r="N66" s="39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42">
        <v>1</v>
      </c>
      <c r="W66" s="43">
        <v>1</v>
      </c>
      <c r="X66" s="43">
        <v>0</v>
      </c>
      <c r="Y66" s="41">
        <v>4.5454545454545459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</row>
    <row r="67" spans="1:32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39">
        <v>7417.12</v>
      </c>
      <c r="H67" s="39">
        <v>9</v>
      </c>
      <c r="I67" s="39">
        <v>2</v>
      </c>
      <c r="J67" s="39">
        <v>6</v>
      </c>
      <c r="K67" s="39">
        <v>9</v>
      </c>
      <c r="L67" s="39">
        <v>9</v>
      </c>
      <c r="M67" s="39">
        <v>0</v>
      </c>
      <c r="N67" s="39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42">
        <v>0</v>
      </c>
      <c r="W67" s="43">
        <v>0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</row>
    <row r="68" spans="1:32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39">
        <v>24949.09</v>
      </c>
      <c r="H68" s="39">
        <v>21</v>
      </c>
      <c r="I68" s="39">
        <v>4</v>
      </c>
      <c r="J68" s="39">
        <v>15</v>
      </c>
      <c r="K68" s="39">
        <v>13</v>
      </c>
      <c r="L68" s="39">
        <v>13</v>
      </c>
      <c r="M68" s="39">
        <v>0</v>
      </c>
      <c r="N68" s="39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42">
        <v>6</v>
      </c>
      <c r="W68" s="43">
        <v>6</v>
      </c>
      <c r="X68" s="43">
        <v>0</v>
      </c>
      <c r="Y68" s="41">
        <v>28.571428571428569</v>
      </c>
      <c r="Z68" s="44">
        <v>11889.18</v>
      </c>
      <c r="AA68" s="41">
        <v>11889.18</v>
      </c>
      <c r="AB68" s="44">
        <v>100</v>
      </c>
      <c r="AC68" s="44">
        <v>11889.18</v>
      </c>
      <c r="AD68" s="44">
        <v>100</v>
      </c>
      <c r="AE68" s="44">
        <v>0</v>
      </c>
      <c r="AF68" s="44">
        <v>0</v>
      </c>
    </row>
    <row r="69" spans="1:32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39">
        <v>24297.279999999999</v>
      </c>
      <c r="H69" s="39">
        <v>26</v>
      </c>
      <c r="I69" s="39">
        <v>1</v>
      </c>
      <c r="J69" s="39">
        <v>25</v>
      </c>
      <c r="K69" s="39">
        <v>24</v>
      </c>
      <c r="L69" s="39">
        <v>24</v>
      </c>
      <c r="M69" s="39">
        <v>0</v>
      </c>
      <c r="N69" s="39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42">
        <v>1</v>
      </c>
      <c r="W69" s="43">
        <v>1</v>
      </c>
      <c r="X69" s="43">
        <v>0</v>
      </c>
      <c r="Y69" s="41">
        <v>3.8461538461538463</v>
      </c>
      <c r="Z69" s="44">
        <v>4259.84</v>
      </c>
      <c r="AA69" s="41">
        <v>4819.7099999999955</v>
      </c>
      <c r="AB69" s="44">
        <v>100</v>
      </c>
      <c r="AC69" s="44">
        <v>4819.71</v>
      </c>
      <c r="AD69" s="44">
        <v>100.00000000000009</v>
      </c>
      <c r="AE69" s="44">
        <v>0</v>
      </c>
      <c r="AF69" s="44">
        <v>0</v>
      </c>
    </row>
    <row r="70" spans="1:32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39">
        <v>17054.46</v>
      </c>
      <c r="H70" s="39">
        <v>11</v>
      </c>
      <c r="I70" s="39">
        <v>6</v>
      </c>
      <c r="J70" s="39">
        <v>5</v>
      </c>
      <c r="K70" s="39">
        <v>7</v>
      </c>
      <c r="L70" s="39">
        <v>7</v>
      </c>
      <c r="M70" s="39">
        <v>0</v>
      </c>
      <c r="N70" s="39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42">
        <v>4</v>
      </c>
      <c r="W70" s="43">
        <v>4</v>
      </c>
      <c r="X70" s="43">
        <v>0</v>
      </c>
      <c r="Y70" s="41">
        <v>36.363636363636367</v>
      </c>
      <c r="Z70" s="44">
        <v>0</v>
      </c>
      <c r="AA70" s="41">
        <v>6443.7099999999991</v>
      </c>
      <c r="AB70" s="44">
        <v>100</v>
      </c>
      <c r="AC70" s="44">
        <v>6443.71</v>
      </c>
      <c r="AD70" s="44">
        <v>100.00000000000003</v>
      </c>
      <c r="AE70" s="44">
        <v>0</v>
      </c>
      <c r="AF70" s="44">
        <v>0</v>
      </c>
    </row>
    <row r="71" spans="1:32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39">
        <v>10032.36</v>
      </c>
      <c r="H71" s="39">
        <v>17</v>
      </c>
      <c r="I71" s="39">
        <v>5</v>
      </c>
      <c r="J71" s="39">
        <v>11</v>
      </c>
      <c r="K71" s="39">
        <v>16</v>
      </c>
      <c r="L71" s="39">
        <v>16</v>
      </c>
      <c r="M71" s="39">
        <v>0</v>
      </c>
      <c r="N71" s="39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42">
        <v>0</v>
      </c>
      <c r="W71" s="43">
        <v>0</v>
      </c>
      <c r="X71" s="43">
        <v>0</v>
      </c>
      <c r="Y71" s="41">
        <v>0</v>
      </c>
      <c r="Z71" s="44">
        <v>2153.19</v>
      </c>
      <c r="AA71" s="41">
        <v>2518.5899999999997</v>
      </c>
      <c r="AB71" s="44">
        <v>100</v>
      </c>
      <c r="AC71" s="44">
        <v>2518.59</v>
      </c>
      <c r="AD71" s="44">
        <v>100.00000000000003</v>
      </c>
      <c r="AE71" s="44">
        <v>0</v>
      </c>
      <c r="AF71" s="44">
        <v>0</v>
      </c>
    </row>
    <row r="72" spans="1:32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39">
        <v>9317.619999999999</v>
      </c>
      <c r="H72" s="39">
        <v>8</v>
      </c>
      <c r="I72" s="39">
        <v>1</v>
      </c>
      <c r="J72" s="39">
        <v>6</v>
      </c>
      <c r="K72" s="39">
        <v>6</v>
      </c>
      <c r="L72" s="39">
        <v>6</v>
      </c>
      <c r="M72" s="39">
        <v>0</v>
      </c>
      <c r="N72" s="39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42">
        <v>1</v>
      </c>
      <c r="W72" s="43">
        <v>1</v>
      </c>
      <c r="X72" s="43">
        <v>0</v>
      </c>
      <c r="Y72" s="41">
        <v>12.5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</row>
    <row r="73" spans="1:32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39">
        <v>8861.92</v>
      </c>
      <c r="H73" s="39">
        <v>14</v>
      </c>
      <c r="I73" s="39">
        <v>3</v>
      </c>
      <c r="J73" s="39">
        <v>8</v>
      </c>
      <c r="K73" s="39">
        <v>11</v>
      </c>
      <c r="L73" s="39">
        <v>11</v>
      </c>
      <c r="M73" s="39">
        <v>0</v>
      </c>
      <c r="N73" s="39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42">
        <v>1</v>
      </c>
      <c r="W73" s="43">
        <v>1</v>
      </c>
      <c r="X73" s="43">
        <v>0</v>
      </c>
      <c r="Y73" s="41">
        <v>7.1428571428571423</v>
      </c>
      <c r="Z73" s="44">
        <v>5087.67</v>
      </c>
      <c r="AA73" s="41">
        <v>5087.67</v>
      </c>
      <c r="AB73" s="44">
        <v>100</v>
      </c>
      <c r="AC73" s="44">
        <v>5087.67</v>
      </c>
      <c r="AD73" s="44">
        <v>100</v>
      </c>
      <c r="AE73" s="44">
        <v>0</v>
      </c>
      <c r="AF73" s="44">
        <v>0</v>
      </c>
    </row>
    <row r="74" spans="1:32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39">
        <v>29258.73</v>
      </c>
      <c r="H74" s="39">
        <v>20</v>
      </c>
      <c r="I74" s="39">
        <v>6</v>
      </c>
      <c r="J74" s="39">
        <v>12</v>
      </c>
      <c r="K74" s="39">
        <v>13</v>
      </c>
      <c r="L74" s="39">
        <v>13</v>
      </c>
      <c r="M74" s="39">
        <v>0</v>
      </c>
      <c r="N74" s="39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42">
        <v>6</v>
      </c>
      <c r="W74" s="43">
        <v>6</v>
      </c>
      <c r="X74" s="43">
        <v>0</v>
      </c>
      <c r="Y74" s="41">
        <v>30</v>
      </c>
      <c r="Z74" s="44">
        <v>15344.970000000001</v>
      </c>
      <c r="AA74" s="41">
        <v>16483.2</v>
      </c>
      <c r="AB74" s="44">
        <v>100</v>
      </c>
      <c r="AC74" s="44">
        <v>16483.2</v>
      </c>
      <c r="AD74" s="44">
        <v>100</v>
      </c>
      <c r="AE74" s="44">
        <v>0</v>
      </c>
      <c r="AF74" s="44">
        <v>0</v>
      </c>
    </row>
    <row r="75" spans="1:32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39">
        <v>12980.09</v>
      </c>
      <c r="H75" s="39">
        <v>12</v>
      </c>
      <c r="I75" s="39">
        <v>3</v>
      </c>
      <c r="J75" s="39">
        <v>9</v>
      </c>
      <c r="K75" s="39">
        <v>8</v>
      </c>
      <c r="L75" s="39">
        <v>8</v>
      </c>
      <c r="M75" s="39">
        <v>0</v>
      </c>
      <c r="N75" s="39">
        <v>66.666666666666657</v>
      </c>
      <c r="O75" s="40">
        <v>12980.09</v>
      </c>
      <c r="P75" s="40">
        <v>12980.09</v>
      </c>
      <c r="Q75" s="41">
        <v>100</v>
      </c>
      <c r="R75" s="40">
        <v>12980.09</v>
      </c>
      <c r="S75" s="41">
        <v>100</v>
      </c>
      <c r="T75" s="40">
        <v>0</v>
      </c>
      <c r="U75" s="41">
        <v>0</v>
      </c>
      <c r="V75" s="42">
        <v>0</v>
      </c>
      <c r="W75" s="43">
        <v>0</v>
      </c>
      <c r="X75" s="43">
        <v>0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</row>
    <row r="76" spans="1:32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39">
        <v>2227.91</v>
      </c>
      <c r="H76" s="39">
        <v>1</v>
      </c>
      <c r="I76" s="39">
        <v>0</v>
      </c>
      <c r="J76" s="39">
        <v>1</v>
      </c>
      <c r="K76" s="39">
        <v>1</v>
      </c>
      <c r="L76" s="39">
        <v>1</v>
      </c>
      <c r="M76" s="39">
        <v>0</v>
      </c>
      <c r="N76" s="39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42">
        <v>0</v>
      </c>
      <c r="W76" s="43">
        <v>0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</row>
    <row r="77" spans="1:32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39">
        <v>91.35</v>
      </c>
      <c r="H77" s="39">
        <v>1</v>
      </c>
      <c r="I77" s="39">
        <v>1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42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</row>
    <row r="78" spans="1:32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39">
        <v>0</v>
      </c>
      <c r="H78" s="39">
        <v>3</v>
      </c>
      <c r="I78" s="39">
        <v>1</v>
      </c>
      <c r="J78" s="39">
        <v>2</v>
      </c>
      <c r="K78" s="39">
        <v>0</v>
      </c>
      <c r="L78" s="39">
        <v>0</v>
      </c>
      <c r="M78" s="39">
        <v>0</v>
      </c>
      <c r="N78" s="39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2">
        <v>2</v>
      </c>
      <c r="W78" s="43">
        <v>2</v>
      </c>
      <c r="X78" s="43">
        <v>0</v>
      </c>
      <c r="Y78" s="41">
        <v>66.666666666666657</v>
      </c>
      <c r="Z78" s="44">
        <v>306.02</v>
      </c>
      <c r="AA78" s="41">
        <v>306.02</v>
      </c>
      <c r="AB78" s="44">
        <v>100</v>
      </c>
      <c r="AC78" s="44">
        <v>306.02</v>
      </c>
      <c r="AD78" s="44">
        <v>100</v>
      </c>
      <c r="AE78" s="44">
        <v>0</v>
      </c>
      <c r="AF78" s="44">
        <v>0</v>
      </c>
    </row>
    <row r="79" spans="1:32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39">
        <v>11847.22</v>
      </c>
      <c r="H79" s="39">
        <v>10</v>
      </c>
      <c r="I79" s="39">
        <v>2</v>
      </c>
      <c r="J79" s="39">
        <v>7</v>
      </c>
      <c r="K79" s="39">
        <v>8</v>
      </c>
      <c r="L79" s="39">
        <v>8</v>
      </c>
      <c r="M79" s="39">
        <v>0</v>
      </c>
      <c r="N79" s="39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42">
        <v>1</v>
      </c>
      <c r="W79" s="43">
        <v>1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</row>
    <row r="80" spans="1:32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39">
        <v>5134.43</v>
      </c>
      <c r="H80" s="39">
        <v>6</v>
      </c>
      <c r="I80" s="39">
        <v>1</v>
      </c>
      <c r="J80" s="39">
        <v>5</v>
      </c>
      <c r="K80" s="39">
        <v>5</v>
      </c>
      <c r="L80" s="39">
        <v>5</v>
      </c>
      <c r="M80" s="39">
        <v>0</v>
      </c>
      <c r="N80" s="39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42">
        <v>0</v>
      </c>
      <c r="W80" s="43">
        <v>0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</row>
    <row r="81" spans="1:32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39">
        <v>0</v>
      </c>
      <c r="H81" s="39">
        <v>1</v>
      </c>
      <c r="I81" s="39">
        <v>0</v>
      </c>
      <c r="J81" s="39">
        <v>1</v>
      </c>
      <c r="K81" s="39">
        <v>0</v>
      </c>
      <c r="L81" s="39">
        <v>0</v>
      </c>
      <c r="M81" s="39">
        <v>0</v>
      </c>
      <c r="N81" s="39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2">
        <v>0</v>
      </c>
      <c r="W81" s="43">
        <v>0</v>
      </c>
      <c r="X81" s="43">
        <v>0</v>
      </c>
      <c r="Y81" s="41">
        <v>0</v>
      </c>
      <c r="Z81" s="44">
        <v>0</v>
      </c>
      <c r="AA81" s="41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</row>
    <row r="82" spans="1:32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39">
        <v>12091.150000000001</v>
      </c>
      <c r="H82" s="39">
        <v>11</v>
      </c>
      <c r="I82" s="39">
        <v>3</v>
      </c>
      <c r="J82" s="39">
        <v>8</v>
      </c>
      <c r="K82" s="39">
        <v>9</v>
      </c>
      <c r="L82" s="39">
        <v>9</v>
      </c>
      <c r="M82" s="39">
        <v>0</v>
      </c>
      <c r="N82" s="39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42">
        <v>2</v>
      </c>
      <c r="W82" s="43">
        <v>2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</row>
    <row r="83" spans="1:32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39">
        <v>10392.470000000001</v>
      </c>
      <c r="H83" s="39">
        <v>15</v>
      </c>
      <c r="I83" s="39">
        <v>5</v>
      </c>
      <c r="J83" s="39">
        <v>9</v>
      </c>
      <c r="K83" s="39">
        <v>10</v>
      </c>
      <c r="L83" s="39">
        <v>10</v>
      </c>
      <c r="M83" s="39">
        <v>0</v>
      </c>
      <c r="N83" s="39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42">
        <v>1</v>
      </c>
      <c r="W83" s="43">
        <v>1</v>
      </c>
      <c r="X83" s="43">
        <v>0</v>
      </c>
      <c r="Y83" s="41">
        <v>6.666666666666667</v>
      </c>
      <c r="Z83" s="44">
        <v>200.97</v>
      </c>
      <c r="AA83" s="41">
        <v>733.85000000000105</v>
      </c>
      <c r="AB83" s="44">
        <v>100</v>
      </c>
      <c r="AC83" s="44">
        <v>733.84999999999991</v>
      </c>
      <c r="AD83" s="44">
        <v>99.999999999999844</v>
      </c>
      <c r="AE83" s="44">
        <v>1.1368683772161603E-12</v>
      </c>
      <c r="AF83" s="44">
        <v>1.5491835895839188E-13</v>
      </c>
    </row>
    <row r="84" spans="1:32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39">
        <v>28780.43</v>
      </c>
      <c r="H84" s="39">
        <v>25</v>
      </c>
      <c r="I84" s="39">
        <v>7</v>
      </c>
      <c r="J84" s="39">
        <v>16</v>
      </c>
      <c r="K84" s="39">
        <v>22</v>
      </c>
      <c r="L84" s="39">
        <v>22</v>
      </c>
      <c r="M84" s="39">
        <v>0</v>
      </c>
      <c r="N84" s="39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42">
        <v>2</v>
      </c>
      <c r="W84" s="43">
        <v>2</v>
      </c>
      <c r="X84" s="43">
        <v>0</v>
      </c>
      <c r="Y84" s="41">
        <v>8</v>
      </c>
      <c r="Z84" s="44">
        <v>5233.2199999999993</v>
      </c>
      <c r="AA84" s="41">
        <v>15231.039999999999</v>
      </c>
      <c r="AB84" s="44">
        <v>100</v>
      </c>
      <c r="AC84" s="44">
        <v>15231.039999999999</v>
      </c>
      <c r="AD84" s="44">
        <v>100</v>
      </c>
      <c r="AE84" s="44">
        <v>0</v>
      </c>
      <c r="AF84" s="44">
        <v>0</v>
      </c>
    </row>
    <row r="85" spans="1:32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39">
        <v>18975.900000000001</v>
      </c>
      <c r="H85" s="39">
        <v>14</v>
      </c>
      <c r="I85" s="39">
        <v>6</v>
      </c>
      <c r="J85" s="39">
        <v>8</v>
      </c>
      <c r="K85" s="39">
        <v>11</v>
      </c>
      <c r="L85" s="39">
        <v>11</v>
      </c>
      <c r="M85" s="39">
        <v>0</v>
      </c>
      <c r="N85" s="39">
        <v>78.571428571428569</v>
      </c>
      <c r="O85" s="40">
        <v>18975.900000000001</v>
      </c>
      <c r="P85" s="40">
        <v>18975.900000000001</v>
      </c>
      <c r="Q85" s="41">
        <v>100</v>
      </c>
      <c r="R85" s="40">
        <v>18975.900000000001</v>
      </c>
      <c r="S85" s="41">
        <v>100</v>
      </c>
      <c r="T85" s="40">
        <v>0</v>
      </c>
      <c r="U85" s="41">
        <v>0</v>
      </c>
      <c r="V85" s="42">
        <v>1</v>
      </c>
      <c r="W85" s="43">
        <v>1</v>
      </c>
      <c r="X85" s="43">
        <v>0</v>
      </c>
      <c r="Y85" s="41">
        <v>7.1428571428571423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</row>
    <row r="86" spans="1:32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39">
        <v>11423.86</v>
      </c>
      <c r="H86" s="39">
        <v>12</v>
      </c>
      <c r="I86" s="39">
        <v>5</v>
      </c>
      <c r="J86" s="39">
        <v>7</v>
      </c>
      <c r="K86" s="39">
        <v>11</v>
      </c>
      <c r="L86" s="39">
        <v>11</v>
      </c>
      <c r="M86" s="39">
        <v>0</v>
      </c>
      <c r="N86" s="39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42">
        <v>1</v>
      </c>
      <c r="W86" s="43">
        <v>1</v>
      </c>
      <c r="X86" s="43">
        <v>0</v>
      </c>
      <c r="Y86" s="41">
        <v>8.3333333333333321</v>
      </c>
      <c r="Z86" s="44">
        <v>962.24</v>
      </c>
      <c r="AA86" s="41">
        <v>3501.26</v>
      </c>
      <c r="AB86" s="44">
        <v>100</v>
      </c>
      <c r="AC86" s="44">
        <v>3501.26</v>
      </c>
      <c r="AD86" s="44">
        <v>100</v>
      </c>
      <c r="AE86" s="44">
        <v>0</v>
      </c>
      <c r="AF86" s="44">
        <v>0</v>
      </c>
    </row>
    <row r="87" spans="1:32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39">
        <v>10040.950000000001</v>
      </c>
      <c r="H87" s="39">
        <v>12</v>
      </c>
      <c r="I87" s="39">
        <v>4</v>
      </c>
      <c r="J87" s="39">
        <v>8</v>
      </c>
      <c r="K87" s="39">
        <v>10</v>
      </c>
      <c r="L87" s="39">
        <v>10</v>
      </c>
      <c r="M87" s="39">
        <v>0</v>
      </c>
      <c r="N87" s="39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42">
        <v>0</v>
      </c>
      <c r="W87" s="43">
        <v>0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</row>
    <row r="88" spans="1:32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39">
        <v>25458.53</v>
      </c>
      <c r="H88" s="39">
        <v>34</v>
      </c>
      <c r="I88" s="39">
        <v>6</v>
      </c>
      <c r="J88" s="39">
        <v>28</v>
      </c>
      <c r="K88" s="39">
        <v>24</v>
      </c>
      <c r="L88" s="39">
        <v>24</v>
      </c>
      <c r="M88" s="39">
        <v>0</v>
      </c>
      <c r="N88" s="39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42">
        <v>0</v>
      </c>
      <c r="W88" s="43">
        <v>0</v>
      </c>
      <c r="X88" s="43">
        <v>0</v>
      </c>
      <c r="Y88" s="41">
        <v>0</v>
      </c>
      <c r="Z88" s="44">
        <v>0</v>
      </c>
      <c r="AA88" s="41"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</row>
    <row r="89" spans="1:32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39">
        <v>24316.61</v>
      </c>
      <c r="H89" s="39">
        <v>22</v>
      </c>
      <c r="I89" s="39">
        <v>5</v>
      </c>
      <c r="J89" s="39">
        <v>15</v>
      </c>
      <c r="K89" s="39">
        <v>16</v>
      </c>
      <c r="L89" s="39">
        <v>16</v>
      </c>
      <c r="M89" s="39">
        <v>0</v>
      </c>
      <c r="N89" s="39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42">
        <v>0</v>
      </c>
      <c r="W89" s="43">
        <v>0</v>
      </c>
      <c r="X89" s="43">
        <v>0</v>
      </c>
      <c r="Y89" s="41">
        <v>0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</row>
    <row r="90" spans="1:32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39">
        <v>25734.73</v>
      </c>
      <c r="H90" s="39">
        <v>15</v>
      </c>
      <c r="I90" s="39">
        <v>0</v>
      </c>
      <c r="J90" s="39">
        <v>15</v>
      </c>
      <c r="K90" s="39">
        <v>12</v>
      </c>
      <c r="L90" s="39">
        <v>12</v>
      </c>
      <c r="M90" s="39">
        <v>0</v>
      </c>
      <c r="N90" s="39">
        <v>80</v>
      </c>
      <c r="O90" s="40">
        <v>25734.73</v>
      </c>
      <c r="P90" s="40">
        <v>25734.73</v>
      </c>
      <c r="Q90" s="41">
        <v>100</v>
      </c>
      <c r="R90" s="40">
        <v>25734.729999999996</v>
      </c>
      <c r="S90" s="41">
        <v>99.999999999999986</v>
      </c>
      <c r="T90" s="40">
        <v>0</v>
      </c>
      <c r="U90" s="41">
        <v>0</v>
      </c>
      <c r="V90" s="42">
        <v>0</v>
      </c>
      <c r="W90" s="43">
        <v>0</v>
      </c>
      <c r="X90" s="43">
        <v>0</v>
      </c>
      <c r="Y90" s="41">
        <v>0</v>
      </c>
      <c r="Z90" s="44">
        <v>0</v>
      </c>
      <c r="AA90" s="41"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v>0</v>
      </c>
    </row>
    <row r="91" spans="1:32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39">
        <v>9574.32</v>
      </c>
      <c r="H91" s="39">
        <v>19</v>
      </c>
      <c r="I91" s="39">
        <v>3</v>
      </c>
      <c r="J91" s="39">
        <v>16</v>
      </c>
      <c r="K91" s="39">
        <v>13</v>
      </c>
      <c r="L91" s="39">
        <v>13</v>
      </c>
      <c r="M91" s="39">
        <v>0</v>
      </c>
      <c r="N91" s="39">
        <v>68.421052631578945</v>
      </c>
      <c r="O91" s="40">
        <v>9574.32</v>
      </c>
      <c r="P91" s="40">
        <v>9574.32</v>
      </c>
      <c r="Q91" s="41">
        <v>100</v>
      </c>
      <c r="R91" s="40">
        <v>9574.32</v>
      </c>
      <c r="S91" s="41">
        <v>100</v>
      </c>
      <c r="T91" s="40">
        <v>0</v>
      </c>
      <c r="U91" s="41">
        <v>0</v>
      </c>
      <c r="V91" s="42">
        <v>0</v>
      </c>
      <c r="W91" s="43">
        <v>0</v>
      </c>
      <c r="X91" s="43">
        <v>0</v>
      </c>
      <c r="Y91" s="41">
        <v>0</v>
      </c>
      <c r="Z91" s="44">
        <v>0</v>
      </c>
      <c r="AA91" s="41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</row>
    <row r="92" spans="1:32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39">
        <v>16538.98</v>
      </c>
      <c r="H92" s="39">
        <v>19</v>
      </c>
      <c r="I92" s="39">
        <v>2</v>
      </c>
      <c r="J92" s="39">
        <v>15</v>
      </c>
      <c r="K92" s="39">
        <v>15</v>
      </c>
      <c r="L92" s="39">
        <v>15</v>
      </c>
      <c r="M92" s="39">
        <v>0</v>
      </c>
      <c r="N92" s="39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42">
        <v>6</v>
      </c>
      <c r="W92" s="43">
        <v>6</v>
      </c>
      <c r="X92" s="43">
        <v>0</v>
      </c>
      <c r="Y92" s="41">
        <v>31.578947368421051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</row>
    <row r="93" spans="1:32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39">
        <v>5909.3700000000008</v>
      </c>
      <c r="H93" s="39">
        <v>11</v>
      </c>
      <c r="I93" s="39">
        <v>2</v>
      </c>
      <c r="J93" s="39">
        <v>8</v>
      </c>
      <c r="K93" s="39">
        <v>8</v>
      </c>
      <c r="L93" s="39">
        <v>8</v>
      </c>
      <c r="M93" s="39">
        <v>0</v>
      </c>
      <c r="N93" s="39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42">
        <v>0</v>
      </c>
      <c r="W93" s="43">
        <v>0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</row>
    <row r="94" spans="1:32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39">
        <v>38782.550000000003</v>
      </c>
      <c r="H94" s="39">
        <v>34</v>
      </c>
      <c r="I94" s="39">
        <v>5</v>
      </c>
      <c r="J94" s="39">
        <v>28</v>
      </c>
      <c r="K94" s="39">
        <v>28</v>
      </c>
      <c r="L94" s="39">
        <v>28</v>
      </c>
      <c r="M94" s="39">
        <v>0</v>
      </c>
      <c r="N94" s="39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42">
        <v>0</v>
      </c>
      <c r="W94" s="43">
        <v>0</v>
      </c>
      <c r="X94" s="43">
        <v>0</v>
      </c>
      <c r="Y94" s="41">
        <v>0</v>
      </c>
      <c r="Z94" s="44">
        <v>1514.02</v>
      </c>
      <c r="AA94" s="41">
        <v>1514.02</v>
      </c>
      <c r="AB94" s="44">
        <v>100</v>
      </c>
      <c r="AC94" s="44">
        <v>1514.02</v>
      </c>
      <c r="AD94" s="44">
        <v>100</v>
      </c>
      <c r="AE94" s="44">
        <v>0</v>
      </c>
      <c r="AF94" s="44">
        <v>0</v>
      </c>
    </row>
    <row r="95" spans="1:32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39">
        <v>21121.99</v>
      </c>
      <c r="H95" s="39">
        <v>25</v>
      </c>
      <c r="I95" s="39">
        <v>6</v>
      </c>
      <c r="J95" s="39">
        <v>19</v>
      </c>
      <c r="K95" s="39">
        <v>19</v>
      </c>
      <c r="L95" s="39">
        <v>19</v>
      </c>
      <c r="M95" s="39">
        <v>0</v>
      </c>
      <c r="N95" s="39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42">
        <v>2</v>
      </c>
      <c r="W95" s="43">
        <v>2</v>
      </c>
      <c r="X95" s="43">
        <v>0</v>
      </c>
      <c r="Y95" s="41">
        <v>8</v>
      </c>
      <c r="Z95" s="44">
        <v>243.6</v>
      </c>
      <c r="AA95" s="41">
        <v>3207.8600000000019</v>
      </c>
      <c r="AB95" s="44">
        <v>100</v>
      </c>
      <c r="AC95" s="44">
        <v>3207.86</v>
      </c>
      <c r="AD95" s="44">
        <v>99.999999999999943</v>
      </c>
      <c r="AE95" s="44">
        <v>0</v>
      </c>
      <c r="AF95" s="44">
        <v>0</v>
      </c>
    </row>
    <row r="96" spans="1:32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39">
        <v>21391.43</v>
      </c>
      <c r="H96" s="39">
        <v>23</v>
      </c>
      <c r="I96" s="39">
        <v>5</v>
      </c>
      <c r="J96" s="39">
        <v>18</v>
      </c>
      <c r="K96" s="39">
        <v>18</v>
      </c>
      <c r="L96" s="39">
        <v>18</v>
      </c>
      <c r="M96" s="39">
        <v>0</v>
      </c>
      <c r="N96" s="39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42">
        <v>0</v>
      </c>
      <c r="W96" s="43">
        <v>0</v>
      </c>
      <c r="X96" s="43">
        <v>0</v>
      </c>
      <c r="Y96" s="41">
        <v>0</v>
      </c>
      <c r="Z96" s="44">
        <v>0</v>
      </c>
      <c r="AA96" s="41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</row>
    <row r="97" spans="1:32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39">
        <v>7105.5900000000011</v>
      </c>
      <c r="H97" s="39">
        <v>10</v>
      </c>
      <c r="I97" s="39">
        <v>0</v>
      </c>
      <c r="J97" s="39">
        <v>10</v>
      </c>
      <c r="K97" s="39">
        <v>9</v>
      </c>
      <c r="L97" s="39">
        <v>9</v>
      </c>
      <c r="M97" s="39">
        <v>0</v>
      </c>
      <c r="N97" s="39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42">
        <v>1</v>
      </c>
      <c r="W97" s="43">
        <v>1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</row>
    <row r="98" spans="1:32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39">
        <v>24019.38</v>
      </c>
      <c r="H98" s="39">
        <v>24</v>
      </c>
      <c r="I98" s="39">
        <v>4</v>
      </c>
      <c r="J98" s="39">
        <v>20</v>
      </c>
      <c r="K98" s="39">
        <v>18</v>
      </c>
      <c r="L98" s="39">
        <v>18</v>
      </c>
      <c r="M98" s="39">
        <v>0</v>
      </c>
      <c r="N98" s="39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42">
        <v>0</v>
      </c>
      <c r="W98" s="43">
        <v>0</v>
      </c>
      <c r="X98" s="43">
        <v>0</v>
      </c>
      <c r="Y98" s="41">
        <v>0</v>
      </c>
      <c r="Z98" s="44">
        <v>2126.8000000000002</v>
      </c>
      <c r="AA98" s="41">
        <v>2126.8000000000002</v>
      </c>
      <c r="AB98" s="44">
        <v>100</v>
      </c>
      <c r="AC98" s="44">
        <v>2126.8000000000002</v>
      </c>
      <c r="AD98" s="44">
        <v>100</v>
      </c>
      <c r="AE98" s="44">
        <v>0</v>
      </c>
      <c r="AF98" s="44">
        <v>0</v>
      </c>
    </row>
    <row r="99" spans="1:32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1054</v>
      </c>
      <c r="L99" s="45">
        <v>1054</v>
      </c>
      <c r="M99" s="45">
        <v>0</v>
      </c>
      <c r="N99" s="41">
        <v>79.307750188111356</v>
      </c>
      <c r="O99" s="46">
        <v>1385412.2399999998</v>
      </c>
      <c r="P99" s="46">
        <v>1385412.2399999998</v>
      </c>
      <c r="Q99" s="41">
        <v>100</v>
      </c>
      <c r="R99" s="46">
        <v>1278218.78</v>
      </c>
      <c r="S99" s="41">
        <v>92.262702977129777</v>
      </c>
      <c r="T99" s="46">
        <v>107193.46000000005</v>
      </c>
      <c r="U99" s="41">
        <v>7.7372970228702513</v>
      </c>
      <c r="V99" s="45">
        <v>100</v>
      </c>
      <c r="W99" s="47">
        <v>100</v>
      </c>
      <c r="X99" s="47">
        <v>0</v>
      </c>
      <c r="Y99" s="41">
        <v>7.5244544770504147</v>
      </c>
      <c r="Z99" s="48">
        <v>192817.03999999998</v>
      </c>
      <c r="AA99" s="46">
        <v>300010.50000000006</v>
      </c>
      <c r="AB99" s="44">
        <v>100.00000000000003</v>
      </c>
      <c r="AC99" s="48">
        <v>300010.5</v>
      </c>
      <c r="AD99" s="44">
        <v>99.999999999999972</v>
      </c>
      <c r="AE99" s="48">
        <v>3.3253400033572689E-12</v>
      </c>
      <c r="AF99" s="44">
        <v>1.1084078735101831E-15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sqref="A1:AF1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114" t="s">
        <v>252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</row>
    <row r="2" spans="1:32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</row>
    <row r="3" spans="1:32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</row>
    <row r="4" spans="1:32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</row>
    <row r="5" spans="1:32" ht="202.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</row>
    <row r="7" spans="1:32" ht="22.5" customHeight="1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39">
        <f>O7</f>
        <v>17648.77</v>
      </c>
      <c r="H7" s="39">
        <v>14</v>
      </c>
      <c r="I7" s="39">
        <v>3</v>
      </c>
      <c r="J7" s="39">
        <v>6</v>
      </c>
      <c r="K7" s="39">
        <f>L7+M7</f>
        <v>12</v>
      </c>
      <c r="L7" s="39">
        <v>12</v>
      </c>
      <c r="M7" s="39">
        <v>0</v>
      </c>
      <c r="N7" s="39">
        <f t="shared" ref="N7:N70" si="1">IF(H7=0,0,K7/H7)*100</f>
        <v>85.714285714285708</v>
      </c>
      <c r="O7" s="40">
        <v>17648.77</v>
      </c>
      <c r="P7" s="40">
        <v>17648.77</v>
      </c>
      <c r="Q7" s="41">
        <f t="shared" ref="Q7:Q70" si="2">IF(O7=0,0,P7/O7)*100</f>
        <v>100</v>
      </c>
      <c r="R7" s="40">
        <v>17648.77</v>
      </c>
      <c r="S7" s="41">
        <f t="shared" ref="S7:S70" si="3">IF(P7=0,0,R7/P7)*100</f>
        <v>100</v>
      </c>
      <c r="T7" s="40">
        <f t="shared" ref="T7:T70" si="4">P7-R7</f>
        <v>0</v>
      </c>
      <c r="U7" s="41">
        <f t="shared" ref="U7:U70" si="5">IF(P7=0,0,T7/P7)*100</f>
        <v>0</v>
      </c>
      <c r="V7" s="42">
        <f>W7+X7</f>
        <v>1</v>
      </c>
      <c r="W7" s="43">
        <v>1</v>
      </c>
      <c r="X7" s="43">
        <v>0</v>
      </c>
      <c r="Y7" s="41">
        <f t="shared" ref="Y7:Y70" si="6">IF(H7=0,0,V7/H7)*100</f>
        <v>7.1428571428571423</v>
      </c>
      <c r="Z7" s="44">
        <v>1033.73</v>
      </c>
      <c r="AA7" s="41">
        <f>SUM(T7+Z7)</f>
        <v>1033.73</v>
      </c>
      <c r="AB7" s="44">
        <f t="shared" ref="AB7:AB70" si="7">IF(((Z7+T7))=0,0,AA7/(Z7+T7)*100)</f>
        <v>100</v>
      </c>
      <c r="AC7" s="44">
        <v>1033.73</v>
      </c>
      <c r="AD7" s="44">
        <f>IF(AA7=0,0,AC7/AA7*100)</f>
        <v>100</v>
      </c>
      <c r="AE7" s="44">
        <f t="shared" ref="AE7:AE70" si="8">AA7-AC7</f>
        <v>0</v>
      </c>
      <c r="AF7" s="44">
        <f t="shared" ref="AF7:AF70" si="9">IF(AA7=0,0,AE7/AA7)*100</f>
        <v>0</v>
      </c>
    </row>
    <row r="8" spans="1:32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39">
        <f t="shared" ref="G8:G71" si="10">O8</f>
        <v>17355.38</v>
      </c>
      <c r="H8" s="39">
        <v>13</v>
      </c>
      <c r="I8" s="39">
        <v>4</v>
      </c>
      <c r="J8" s="39">
        <v>9</v>
      </c>
      <c r="K8" s="39">
        <f t="shared" ref="K8:K71" si="11">L8+M8</f>
        <v>11</v>
      </c>
      <c r="L8" s="39">
        <v>11</v>
      </c>
      <c r="M8" s="39">
        <v>0</v>
      </c>
      <c r="N8" s="39">
        <f t="shared" si="1"/>
        <v>84.615384615384613</v>
      </c>
      <c r="O8" s="40">
        <v>17355.38</v>
      </c>
      <c r="P8" s="40">
        <v>17355.38</v>
      </c>
      <c r="Q8" s="41">
        <f t="shared" si="2"/>
        <v>100</v>
      </c>
      <c r="R8" s="40">
        <v>17355.38</v>
      </c>
      <c r="S8" s="41">
        <f t="shared" si="3"/>
        <v>100</v>
      </c>
      <c r="T8" s="40">
        <f t="shared" si="4"/>
        <v>0</v>
      </c>
      <c r="U8" s="41">
        <f t="shared" si="5"/>
        <v>0</v>
      </c>
      <c r="V8" s="42">
        <f t="shared" ref="V8:V71" si="12">W8+X8</f>
        <v>1</v>
      </c>
      <c r="W8" s="43">
        <v>1</v>
      </c>
      <c r="X8" s="43">
        <v>0</v>
      </c>
      <c r="Y8" s="41">
        <f t="shared" si="6"/>
        <v>7.6923076923076925</v>
      </c>
      <c r="Z8" s="44">
        <v>3315.04</v>
      </c>
      <c r="AA8" s="41">
        <f>SUM(T8+Z8)</f>
        <v>3315.04</v>
      </c>
      <c r="AB8" s="44">
        <f t="shared" si="7"/>
        <v>100</v>
      </c>
      <c r="AC8" s="44">
        <v>3315.04</v>
      </c>
      <c r="AD8" s="44">
        <f t="shared" ref="AD8:AD71" si="13">IF(AA8=0,0,AC8/AA8*100)</f>
        <v>100</v>
      </c>
      <c r="AE8" s="44">
        <f t="shared" si="8"/>
        <v>0</v>
      </c>
      <c r="AF8" s="44">
        <f t="shared" si="9"/>
        <v>0</v>
      </c>
    </row>
    <row r="9" spans="1:32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39">
        <f t="shared" si="10"/>
        <v>4194.87</v>
      </c>
      <c r="H9" s="39">
        <v>4</v>
      </c>
      <c r="I9" s="39">
        <v>0</v>
      </c>
      <c r="J9" s="39">
        <v>4</v>
      </c>
      <c r="K9" s="39">
        <f t="shared" si="11"/>
        <v>0</v>
      </c>
      <c r="L9" s="39">
        <v>0</v>
      </c>
      <c r="M9" s="39">
        <v>0</v>
      </c>
      <c r="N9" s="39">
        <f t="shared" si="1"/>
        <v>0</v>
      </c>
      <c r="O9" s="40">
        <v>4194.87</v>
      </c>
      <c r="P9" s="40">
        <v>4194.87</v>
      </c>
      <c r="Q9" s="41">
        <f t="shared" si="2"/>
        <v>100</v>
      </c>
      <c r="R9" s="40">
        <v>0</v>
      </c>
      <c r="S9" s="41">
        <f t="shared" si="3"/>
        <v>0</v>
      </c>
      <c r="T9" s="40">
        <f t="shared" si="4"/>
        <v>4194.87</v>
      </c>
      <c r="U9" s="41">
        <f t="shared" si="5"/>
        <v>100</v>
      </c>
      <c r="V9" s="42">
        <f t="shared" si="12"/>
        <v>4</v>
      </c>
      <c r="W9" s="43">
        <v>4</v>
      </c>
      <c r="X9" s="43">
        <v>0</v>
      </c>
      <c r="Y9" s="41">
        <f t="shared" si="6"/>
        <v>100</v>
      </c>
      <c r="Z9" s="44">
        <v>4757.3</v>
      </c>
      <c r="AA9" s="41">
        <f>SUM(T9+Z9)</f>
        <v>8952.17</v>
      </c>
      <c r="AB9" s="44">
        <f t="shared" si="7"/>
        <v>100</v>
      </c>
      <c r="AC9" s="44">
        <v>8952.17</v>
      </c>
      <c r="AD9" s="44">
        <f t="shared" si="13"/>
        <v>100</v>
      </c>
      <c r="AE9" s="44">
        <f t="shared" si="8"/>
        <v>0</v>
      </c>
      <c r="AF9" s="44">
        <f t="shared" si="9"/>
        <v>0</v>
      </c>
    </row>
    <row r="10" spans="1:32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39">
        <f t="shared" si="10"/>
        <v>32831.71</v>
      </c>
      <c r="H10" s="39">
        <v>19</v>
      </c>
      <c r="I10" s="39">
        <v>2</v>
      </c>
      <c r="J10" s="39">
        <v>17</v>
      </c>
      <c r="K10" s="39">
        <f t="shared" si="11"/>
        <v>17</v>
      </c>
      <c r="L10" s="39">
        <v>17</v>
      </c>
      <c r="M10" s="39">
        <v>0</v>
      </c>
      <c r="N10" s="39">
        <f t="shared" si="1"/>
        <v>89.473684210526315</v>
      </c>
      <c r="O10" s="40">
        <v>32831.71</v>
      </c>
      <c r="P10" s="40">
        <v>32831.71</v>
      </c>
      <c r="Q10" s="41">
        <f t="shared" si="2"/>
        <v>100</v>
      </c>
      <c r="R10" s="40">
        <v>32831.71</v>
      </c>
      <c r="S10" s="41">
        <f t="shared" si="3"/>
        <v>100</v>
      </c>
      <c r="T10" s="40">
        <f t="shared" si="4"/>
        <v>0</v>
      </c>
      <c r="U10" s="41">
        <f t="shared" si="5"/>
        <v>0</v>
      </c>
      <c r="V10" s="42">
        <f t="shared" si="12"/>
        <v>2</v>
      </c>
      <c r="W10" s="43">
        <v>2</v>
      </c>
      <c r="X10" s="43">
        <v>0</v>
      </c>
      <c r="Y10" s="41">
        <f t="shared" si="6"/>
        <v>10.526315789473683</v>
      </c>
      <c r="Z10" s="44">
        <v>2056.61</v>
      </c>
      <c r="AA10" s="41">
        <f t="shared" ref="AA10:AA73" si="14">SUM(T10+Z10)</f>
        <v>2056.61</v>
      </c>
      <c r="AB10" s="44">
        <f t="shared" si="7"/>
        <v>100</v>
      </c>
      <c r="AC10" s="44">
        <v>2056.61</v>
      </c>
      <c r="AD10" s="44">
        <f t="shared" si="13"/>
        <v>100</v>
      </c>
      <c r="AE10" s="44">
        <f t="shared" si="8"/>
        <v>0</v>
      </c>
      <c r="AF10" s="44">
        <f t="shared" si="9"/>
        <v>0</v>
      </c>
    </row>
    <row r="11" spans="1:32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39">
        <f t="shared" si="10"/>
        <v>10725.08</v>
      </c>
      <c r="H11" s="39">
        <v>10</v>
      </c>
      <c r="I11" s="39">
        <v>3</v>
      </c>
      <c r="J11" s="39">
        <v>6</v>
      </c>
      <c r="K11" s="39">
        <f t="shared" si="11"/>
        <v>8</v>
      </c>
      <c r="L11" s="39">
        <v>8</v>
      </c>
      <c r="M11" s="39">
        <v>0</v>
      </c>
      <c r="N11" s="39">
        <f t="shared" si="1"/>
        <v>80</v>
      </c>
      <c r="O11" s="40">
        <v>10725.08</v>
      </c>
      <c r="P11" s="40">
        <v>10725.08</v>
      </c>
      <c r="Q11" s="41">
        <f t="shared" si="2"/>
        <v>100</v>
      </c>
      <c r="R11" s="40">
        <v>6615.71</v>
      </c>
      <c r="S11" s="41">
        <f t="shared" si="3"/>
        <v>61.684481607596396</v>
      </c>
      <c r="T11" s="40">
        <f t="shared" si="4"/>
        <v>4109.37</v>
      </c>
      <c r="U11" s="41">
        <f t="shared" si="5"/>
        <v>38.315518392403597</v>
      </c>
      <c r="V11" s="42">
        <f t="shared" si="12"/>
        <v>1</v>
      </c>
      <c r="W11" s="43">
        <v>1</v>
      </c>
      <c r="X11" s="43">
        <v>0</v>
      </c>
      <c r="Y11" s="41">
        <f t="shared" si="6"/>
        <v>10</v>
      </c>
      <c r="Z11" s="44">
        <v>137.03</v>
      </c>
      <c r="AA11" s="41">
        <f t="shared" si="14"/>
        <v>4246.3999999999996</v>
      </c>
      <c r="AB11" s="44">
        <f t="shared" si="7"/>
        <v>100</v>
      </c>
      <c r="AC11" s="44">
        <v>4246.3999999999996</v>
      </c>
      <c r="AD11" s="44">
        <f t="shared" si="13"/>
        <v>100</v>
      </c>
      <c r="AE11" s="44">
        <f t="shared" si="8"/>
        <v>0</v>
      </c>
      <c r="AF11" s="44">
        <f t="shared" si="9"/>
        <v>0</v>
      </c>
    </row>
    <row r="12" spans="1:32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39">
        <f t="shared" si="10"/>
        <v>683.3</v>
      </c>
      <c r="H12" s="39">
        <v>3</v>
      </c>
      <c r="I12" s="39">
        <v>0</v>
      </c>
      <c r="J12" s="39">
        <v>3</v>
      </c>
      <c r="K12" s="39">
        <f t="shared" si="11"/>
        <v>2</v>
      </c>
      <c r="L12" s="39">
        <v>2</v>
      </c>
      <c r="M12" s="39">
        <v>0</v>
      </c>
      <c r="N12" s="39">
        <f t="shared" si="1"/>
        <v>66.666666666666657</v>
      </c>
      <c r="O12" s="40">
        <v>683.3</v>
      </c>
      <c r="P12" s="40">
        <v>683.3</v>
      </c>
      <c r="Q12" s="41">
        <f t="shared" si="2"/>
        <v>100</v>
      </c>
      <c r="R12" s="40">
        <v>683.3</v>
      </c>
      <c r="S12" s="41">
        <f t="shared" si="3"/>
        <v>100</v>
      </c>
      <c r="T12" s="40">
        <f t="shared" si="4"/>
        <v>0</v>
      </c>
      <c r="U12" s="41">
        <f t="shared" si="5"/>
        <v>0</v>
      </c>
      <c r="V12" s="42">
        <f t="shared" si="12"/>
        <v>0</v>
      </c>
      <c r="W12" s="43">
        <v>0</v>
      </c>
      <c r="X12" s="43">
        <v>0</v>
      </c>
      <c r="Y12" s="41">
        <f t="shared" si="6"/>
        <v>0</v>
      </c>
      <c r="Z12" s="44">
        <v>0</v>
      </c>
      <c r="AA12" s="41">
        <f t="shared" si="14"/>
        <v>0</v>
      </c>
      <c r="AB12" s="44">
        <f t="shared" si="7"/>
        <v>0</v>
      </c>
      <c r="AC12" s="44">
        <v>0</v>
      </c>
      <c r="AD12" s="44">
        <f t="shared" si="13"/>
        <v>0</v>
      </c>
      <c r="AE12" s="44">
        <f t="shared" si="8"/>
        <v>0</v>
      </c>
      <c r="AF12" s="44">
        <f t="shared" si="9"/>
        <v>0</v>
      </c>
    </row>
    <row r="13" spans="1:32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39">
        <f t="shared" si="10"/>
        <v>26690.21</v>
      </c>
      <c r="H13" s="39">
        <v>20</v>
      </c>
      <c r="I13" s="39">
        <v>9</v>
      </c>
      <c r="J13" s="39">
        <v>10</v>
      </c>
      <c r="K13" s="39">
        <f t="shared" si="11"/>
        <v>16</v>
      </c>
      <c r="L13" s="39">
        <v>16</v>
      </c>
      <c r="M13" s="39">
        <v>0</v>
      </c>
      <c r="N13" s="39">
        <f t="shared" si="1"/>
        <v>80</v>
      </c>
      <c r="O13" s="40">
        <v>26690.21</v>
      </c>
      <c r="P13" s="40">
        <v>26690.21</v>
      </c>
      <c r="Q13" s="41">
        <f t="shared" si="2"/>
        <v>100</v>
      </c>
      <c r="R13" s="40">
        <v>26690.21</v>
      </c>
      <c r="S13" s="41">
        <f t="shared" si="3"/>
        <v>100</v>
      </c>
      <c r="T13" s="40">
        <f t="shared" si="4"/>
        <v>0</v>
      </c>
      <c r="U13" s="41">
        <f t="shared" si="5"/>
        <v>0</v>
      </c>
      <c r="V13" s="42">
        <f t="shared" si="12"/>
        <v>1</v>
      </c>
      <c r="W13" s="43">
        <v>1</v>
      </c>
      <c r="X13" s="43">
        <v>0</v>
      </c>
      <c r="Y13" s="41">
        <f t="shared" si="6"/>
        <v>5</v>
      </c>
      <c r="Z13" s="44">
        <v>1688.85</v>
      </c>
      <c r="AA13" s="41">
        <f t="shared" si="14"/>
        <v>1688.85</v>
      </c>
      <c r="AB13" s="44">
        <f t="shared" si="7"/>
        <v>100</v>
      </c>
      <c r="AC13" s="44">
        <v>1688.85</v>
      </c>
      <c r="AD13" s="44">
        <f t="shared" si="13"/>
        <v>100</v>
      </c>
      <c r="AE13" s="44">
        <f t="shared" si="8"/>
        <v>0</v>
      </c>
      <c r="AF13" s="44">
        <f t="shared" si="9"/>
        <v>0</v>
      </c>
    </row>
    <row r="14" spans="1:32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39">
        <f t="shared" si="10"/>
        <v>44732.36</v>
      </c>
      <c r="H14" s="39">
        <v>30</v>
      </c>
      <c r="I14" s="39">
        <v>14</v>
      </c>
      <c r="J14" s="39">
        <v>16</v>
      </c>
      <c r="K14" s="39">
        <f t="shared" si="11"/>
        <v>27</v>
      </c>
      <c r="L14" s="39">
        <v>27</v>
      </c>
      <c r="M14" s="39">
        <v>0</v>
      </c>
      <c r="N14" s="39">
        <f t="shared" si="1"/>
        <v>90</v>
      </c>
      <c r="O14" s="40">
        <v>44732.36</v>
      </c>
      <c r="P14" s="40">
        <v>44732.36</v>
      </c>
      <c r="Q14" s="41">
        <f t="shared" si="2"/>
        <v>100</v>
      </c>
      <c r="R14" s="40">
        <v>40428.949999999997</v>
      </c>
      <c r="S14" s="41">
        <f t="shared" si="3"/>
        <v>90.379649095196399</v>
      </c>
      <c r="T14" s="40">
        <f t="shared" si="4"/>
        <v>4303.4100000000035</v>
      </c>
      <c r="U14" s="41">
        <f t="shared" si="5"/>
        <v>9.6203509048035993</v>
      </c>
      <c r="V14" s="42">
        <f t="shared" si="12"/>
        <v>1</v>
      </c>
      <c r="W14" s="43">
        <v>1</v>
      </c>
      <c r="X14" s="43">
        <v>0</v>
      </c>
      <c r="Y14" s="41">
        <f t="shared" si="6"/>
        <v>3.3333333333333335</v>
      </c>
      <c r="Z14" s="44">
        <v>664.3</v>
      </c>
      <c r="AA14" s="41">
        <f t="shared" si="14"/>
        <v>4967.7100000000037</v>
      </c>
      <c r="AB14" s="44">
        <f t="shared" si="7"/>
        <v>100</v>
      </c>
      <c r="AC14" s="44">
        <v>4967.71</v>
      </c>
      <c r="AD14" s="44">
        <f t="shared" si="13"/>
        <v>99.999999999999929</v>
      </c>
      <c r="AE14" s="44">
        <f t="shared" si="8"/>
        <v>0</v>
      </c>
      <c r="AF14" s="44">
        <f t="shared" si="9"/>
        <v>0</v>
      </c>
    </row>
    <row r="15" spans="1:32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39">
        <f t="shared" si="10"/>
        <v>5731.5</v>
      </c>
      <c r="H15" s="39">
        <v>6</v>
      </c>
      <c r="I15" s="39">
        <v>0</v>
      </c>
      <c r="J15" s="39">
        <v>6</v>
      </c>
      <c r="K15" s="39">
        <f t="shared" si="11"/>
        <v>4</v>
      </c>
      <c r="L15" s="39">
        <v>4</v>
      </c>
      <c r="M15" s="39">
        <v>0</v>
      </c>
      <c r="N15" s="39">
        <f t="shared" si="1"/>
        <v>66.666666666666657</v>
      </c>
      <c r="O15" s="40">
        <v>5731.5</v>
      </c>
      <c r="P15" s="40">
        <v>5731.5</v>
      </c>
      <c r="Q15" s="41">
        <f t="shared" si="2"/>
        <v>100</v>
      </c>
      <c r="R15" s="40">
        <v>4659.66</v>
      </c>
      <c r="S15" s="41">
        <f t="shared" si="3"/>
        <v>81.299136351740373</v>
      </c>
      <c r="T15" s="40">
        <f t="shared" si="4"/>
        <v>1071.8400000000001</v>
      </c>
      <c r="U15" s="41">
        <f t="shared" si="5"/>
        <v>18.70086364825962</v>
      </c>
      <c r="V15" s="42">
        <f t="shared" si="12"/>
        <v>1</v>
      </c>
      <c r="W15" s="43">
        <v>1</v>
      </c>
      <c r="X15" s="43">
        <v>0</v>
      </c>
      <c r="Y15" s="41">
        <f t="shared" si="6"/>
        <v>16.666666666666664</v>
      </c>
      <c r="Z15" s="44">
        <v>0</v>
      </c>
      <c r="AA15" s="41">
        <f t="shared" si="14"/>
        <v>1071.8400000000001</v>
      </c>
      <c r="AB15" s="44">
        <f t="shared" si="7"/>
        <v>100</v>
      </c>
      <c r="AC15" s="44">
        <v>1071.8399999999999</v>
      </c>
      <c r="AD15" s="44">
        <f t="shared" si="13"/>
        <v>99.999999999999972</v>
      </c>
      <c r="AE15" s="44">
        <f t="shared" si="8"/>
        <v>0</v>
      </c>
      <c r="AF15" s="44">
        <f t="shared" si="9"/>
        <v>0</v>
      </c>
    </row>
    <row r="16" spans="1:32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39">
        <f t="shared" si="10"/>
        <v>35464.200000000004</v>
      </c>
      <c r="H16" s="39">
        <v>35</v>
      </c>
      <c r="I16" s="39">
        <v>14</v>
      </c>
      <c r="J16" s="39">
        <v>19</v>
      </c>
      <c r="K16" s="39">
        <f t="shared" si="11"/>
        <v>34</v>
      </c>
      <c r="L16" s="39">
        <v>34</v>
      </c>
      <c r="M16" s="39">
        <v>0</v>
      </c>
      <c r="N16" s="39">
        <f t="shared" si="1"/>
        <v>97.142857142857139</v>
      </c>
      <c r="O16" s="40">
        <v>35464.200000000004</v>
      </c>
      <c r="P16" s="40">
        <v>35464.200000000004</v>
      </c>
      <c r="Q16" s="41">
        <f t="shared" si="2"/>
        <v>100</v>
      </c>
      <c r="R16" s="40">
        <v>35464.200000000004</v>
      </c>
      <c r="S16" s="41">
        <f t="shared" si="3"/>
        <v>100</v>
      </c>
      <c r="T16" s="40">
        <f t="shared" si="4"/>
        <v>0</v>
      </c>
      <c r="U16" s="41">
        <f t="shared" si="5"/>
        <v>0</v>
      </c>
      <c r="V16" s="42">
        <f t="shared" si="12"/>
        <v>0</v>
      </c>
      <c r="W16" s="43">
        <v>0</v>
      </c>
      <c r="X16" s="43">
        <v>0</v>
      </c>
      <c r="Y16" s="41">
        <f t="shared" si="6"/>
        <v>0</v>
      </c>
      <c r="Z16" s="44">
        <v>0</v>
      </c>
      <c r="AA16" s="41">
        <f t="shared" si="14"/>
        <v>0</v>
      </c>
      <c r="AB16" s="44">
        <f t="shared" si="7"/>
        <v>0</v>
      </c>
      <c r="AC16" s="44">
        <v>0</v>
      </c>
      <c r="AD16" s="44">
        <f t="shared" si="13"/>
        <v>0</v>
      </c>
      <c r="AE16" s="44">
        <f t="shared" si="8"/>
        <v>0</v>
      </c>
      <c r="AF16" s="44">
        <f t="shared" si="9"/>
        <v>0</v>
      </c>
    </row>
    <row r="17" spans="1:32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39">
        <f t="shared" si="10"/>
        <v>14981.960000000001</v>
      </c>
      <c r="H17" s="39">
        <v>11</v>
      </c>
      <c r="I17" s="39">
        <v>2</v>
      </c>
      <c r="J17" s="39">
        <v>9</v>
      </c>
      <c r="K17" s="39">
        <f t="shared" si="11"/>
        <v>5</v>
      </c>
      <c r="L17" s="39">
        <v>5</v>
      </c>
      <c r="M17" s="39">
        <v>0</v>
      </c>
      <c r="N17" s="39">
        <f t="shared" si="1"/>
        <v>45.454545454545453</v>
      </c>
      <c r="O17" s="40">
        <v>14981.960000000001</v>
      </c>
      <c r="P17" s="40">
        <v>14981.960000000001</v>
      </c>
      <c r="Q17" s="41">
        <f t="shared" si="2"/>
        <v>100</v>
      </c>
      <c r="R17" s="40">
        <v>14981.960000000001</v>
      </c>
      <c r="S17" s="41">
        <f t="shared" si="3"/>
        <v>100</v>
      </c>
      <c r="T17" s="40">
        <f t="shared" si="4"/>
        <v>0</v>
      </c>
      <c r="U17" s="41">
        <f t="shared" si="5"/>
        <v>0</v>
      </c>
      <c r="V17" s="42">
        <f t="shared" si="12"/>
        <v>1</v>
      </c>
      <c r="W17" s="43">
        <v>1</v>
      </c>
      <c r="X17" s="43">
        <v>0</v>
      </c>
      <c r="Y17" s="41">
        <f t="shared" si="6"/>
        <v>9.0909090909090917</v>
      </c>
      <c r="Z17" s="44">
        <v>1550.03</v>
      </c>
      <c r="AA17" s="41">
        <f t="shared" si="14"/>
        <v>1550.03</v>
      </c>
      <c r="AB17" s="44">
        <f t="shared" si="7"/>
        <v>100</v>
      </c>
      <c r="AC17" s="44">
        <v>1550.03</v>
      </c>
      <c r="AD17" s="44">
        <f t="shared" si="13"/>
        <v>100</v>
      </c>
      <c r="AE17" s="44">
        <f t="shared" si="8"/>
        <v>0</v>
      </c>
      <c r="AF17" s="44">
        <f t="shared" si="9"/>
        <v>0</v>
      </c>
    </row>
    <row r="18" spans="1:32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39">
        <f t="shared" si="10"/>
        <v>8384.7800000000007</v>
      </c>
      <c r="H18" s="39">
        <v>9</v>
      </c>
      <c r="I18" s="39">
        <v>0</v>
      </c>
      <c r="J18" s="39">
        <v>9</v>
      </c>
      <c r="K18" s="39">
        <f t="shared" si="11"/>
        <v>7</v>
      </c>
      <c r="L18" s="39">
        <v>7</v>
      </c>
      <c r="M18" s="39">
        <v>0</v>
      </c>
      <c r="N18" s="39">
        <f t="shared" si="1"/>
        <v>77.777777777777786</v>
      </c>
      <c r="O18" s="40">
        <v>8384.7800000000007</v>
      </c>
      <c r="P18" s="40">
        <v>8384.7800000000007</v>
      </c>
      <c r="Q18" s="41">
        <f t="shared" si="2"/>
        <v>100</v>
      </c>
      <c r="R18" s="40">
        <v>7650.33</v>
      </c>
      <c r="S18" s="41">
        <f t="shared" si="3"/>
        <v>91.240676559194156</v>
      </c>
      <c r="T18" s="40">
        <f t="shared" si="4"/>
        <v>734.45000000000073</v>
      </c>
      <c r="U18" s="41">
        <f t="shared" si="5"/>
        <v>8.7593234408058489</v>
      </c>
      <c r="V18" s="42">
        <f t="shared" si="12"/>
        <v>0</v>
      </c>
      <c r="W18" s="43">
        <v>0</v>
      </c>
      <c r="X18" s="43">
        <v>0</v>
      </c>
      <c r="Y18" s="41">
        <f t="shared" si="6"/>
        <v>0</v>
      </c>
      <c r="Z18" s="44">
        <v>0</v>
      </c>
      <c r="AA18" s="41">
        <f t="shared" si="14"/>
        <v>734.45000000000073</v>
      </c>
      <c r="AB18" s="44">
        <f t="shared" si="7"/>
        <v>100</v>
      </c>
      <c r="AC18" s="44">
        <v>734.45</v>
      </c>
      <c r="AD18" s="44">
        <f t="shared" si="13"/>
        <v>99.999999999999915</v>
      </c>
      <c r="AE18" s="44">
        <f t="shared" si="8"/>
        <v>0</v>
      </c>
      <c r="AF18" s="44">
        <f t="shared" si="9"/>
        <v>0</v>
      </c>
    </row>
    <row r="19" spans="1:32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39">
        <f t="shared" si="10"/>
        <v>7748.75</v>
      </c>
      <c r="H19" s="39">
        <v>7</v>
      </c>
      <c r="I19" s="39">
        <v>0</v>
      </c>
      <c r="J19" s="39">
        <v>7</v>
      </c>
      <c r="K19" s="39">
        <f t="shared" si="11"/>
        <v>7</v>
      </c>
      <c r="L19" s="39">
        <v>7</v>
      </c>
      <c r="M19" s="39">
        <v>0</v>
      </c>
      <c r="N19" s="39">
        <f t="shared" si="1"/>
        <v>100</v>
      </c>
      <c r="O19" s="40">
        <v>7748.75</v>
      </c>
      <c r="P19" s="40">
        <v>7748.75</v>
      </c>
      <c r="Q19" s="41">
        <f t="shared" si="2"/>
        <v>100</v>
      </c>
      <c r="R19" s="40">
        <v>7060.58</v>
      </c>
      <c r="S19" s="41">
        <f t="shared" si="3"/>
        <v>91.118954670108081</v>
      </c>
      <c r="T19" s="40">
        <f t="shared" si="4"/>
        <v>688.17000000000007</v>
      </c>
      <c r="U19" s="41">
        <f t="shared" si="5"/>
        <v>8.8810453298919185</v>
      </c>
      <c r="V19" s="42">
        <f t="shared" si="12"/>
        <v>1</v>
      </c>
      <c r="W19" s="43">
        <v>1</v>
      </c>
      <c r="X19" s="43">
        <v>0</v>
      </c>
      <c r="Y19" s="41">
        <f t="shared" si="6"/>
        <v>14.285714285714285</v>
      </c>
      <c r="Z19" s="44">
        <v>2682.66</v>
      </c>
      <c r="AA19" s="41">
        <f t="shared" si="14"/>
        <v>3370.83</v>
      </c>
      <c r="AB19" s="44">
        <f t="shared" si="7"/>
        <v>100</v>
      </c>
      <c r="AC19" s="44">
        <v>3370.83</v>
      </c>
      <c r="AD19" s="44">
        <f t="shared" si="13"/>
        <v>100</v>
      </c>
      <c r="AE19" s="44">
        <f t="shared" si="8"/>
        <v>0</v>
      </c>
      <c r="AF19" s="44">
        <f t="shared" si="9"/>
        <v>0</v>
      </c>
    </row>
    <row r="20" spans="1:32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39">
        <f t="shared" si="10"/>
        <v>48047.07</v>
      </c>
      <c r="H20" s="39">
        <v>36</v>
      </c>
      <c r="I20" s="39">
        <v>8</v>
      </c>
      <c r="J20" s="39">
        <v>27</v>
      </c>
      <c r="K20" s="39">
        <f t="shared" si="11"/>
        <v>34</v>
      </c>
      <c r="L20" s="39">
        <v>34</v>
      </c>
      <c r="M20" s="39">
        <v>0</v>
      </c>
      <c r="N20" s="39">
        <f t="shared" si="1"/>
        <v>94.444444444444443</v>
      </c>
      <c r="O20" s="40">
        <v>48047.07</v>
      </c>
      <c r="P20" s="40">
        <v>48047.07</v>
      </c>
      <c r="Q20" s="41">
        <f t="shared" si="2"/>
        <v>100</v>
      </c>
      <c r="R20" s="40">
        <v>44618.01</v>
      </c>
      <c r="S20" s="41">
        <f t="shared" si="3"/>
        <v>92.863123599420334</v>
      </c>
      <c r="T20" s="40">
        <f t="shared" si="4"/>
        <v>3429.0599999999977</v>
      </c>
      <c r="U20" s="41">
        <f t="shared" si="5"/>
        <v>7.136876400579677</v>
      </c>
      <c r="V20" s="42">
        <f t="shared" si="12"/>
        <v>3</v>
      </c>
      <c r="W20" s="43">
        <v>3</v>
      </c>
      <c r="X20" s="43">
        <v>0</v>
      </c>
      <c r="Y20" s="41">
        <f t="shared" si="6"/>
        <v>8.3333333333333321</v>
      </c>
      <c r="Z20" s="44">
        <v>3482.3399999999997</v>
      </c>
      <c r="AA20" s="41">
        <f t="shared" si="14"/>
        <v>6911.3999999999978</v>
      </c>
      <c r="AB20" s="44">
        <f t="shared" si="7"/>
        <v>100</v>
      </c>
      <c r="AC20" s="44">
        <v>6911.4</v>
      </c>
      <c r="AD20" s="44">
        <f t="shared" si="13"/>
        <v>100.00000000000003</v>
      </c>
      <c r="AE20" s="44">
        <f t="shared" si="8"/>
        <v>0</v>
      </c>
      <c r="AF20" s="44">
        <f t="shared" si="9"/>
        <v>0</v>
      </c>
    </row>
    <row r="21" spans="1:32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39">
        <f t="shared" si="10"/>
        <v>13314.79</v>
      </c>
      <c r="H21" s="39">
        <v>21</v>
      </c>
      <c r="I21" s="39">
        <v>1</v>
      </c>
      <c r="J21" s="39">
        <v>20</v>
      </c>
      <c r="K21" s="39">
        <f t="shared" si="11"/>
        <v>13</v>
      </c>
      <c r="L21" s="39">
        <v>13</v>
      </c>
      <c r="M21" s="39">
        <v>0</v>
      </c>
      <c r="N21" s="39">
        <f t="shared" si="1"/>
        <v>61.904761904761905</v>
      </c>
      <c r="O21" s="40">
        <v>13314.79</v>
      </c>
      <c r="P21" s="40">
        <v>13314.79</v>
      </c>
      <c r="Q21" s="41">
        <f t="shared" si="2"/>
        <v>100</v>
      </c>
      <c r="R21" s="40">
        <v>12760.369999999999</v>
      </c>
      <c r="S21" s="41">
        <f t="shared" si="3"/>
        <v>95.836058999052923</v>
      </c>
      <c r="T21" s="40">
        <f t="shared" si="4"/>
        <v>554.42000000000189</v>
      </c>
      <c r="U21" s="41">
        <f t="shared" si="5"/>
        <v>4.163941000947081</v>
      </c>
      <c r="V21" s="42">
        <f t="shared" si="12"/>
        <v>5</v>
      </c>
      <c r="W21" s="43">
        <v>5</v>
      </c>
      <c r="X21" s="43">
        <v>0</v>
      </c>
      <c r="Y21" s="41">
        <f t="shared" si="6"/>
        <v>23.809523809523807</v>
      </c>
      <c r="Z21" s="44">
        <v>9401.33</v>
      </c>
      <c r="AA21" s="41">
        <f t="shared" si="14"/>
        <v>9955.7500000000018</v>
      </c>
      <c r="AB21" s="44">
        <f t="shared" si="7"/>
        <v>100</v>
      </c>
      <c r="AC21" s="44">
        <v>9955.75</v>
      </c>
      <c r="AD21" s="44">
        <f t="shared" si="13"/>
        <v>99.999999999999972</v>
      </c>
      <c r="AE21" s="44">
        <f t="shared" si="8"/>
        <v>0</v>
      </c>
      <c r="AF21" s="44">
        <f t="shared" si="9"/>
        <v>0</v>
      </c>
    </row>
    <row r="22" spans="1:32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39">
        <f t="shared" si="10"/>
        <v>2748.38</v>
      </c>
      <c r="H22" s="39">
        <v>4</v>
      </c>
      <c r="I22" s="39">
        <v>0</v>
      </c>
      <c r="J22" s="39">
        <v>4</v>
      </c>
      <c r="K22" s="39">
        <f t="shared" si="11"/>
        <v>2</v>
      </c>
      <c r="L22" s="39">
        <v>2</v>
      </c>
      <c r="M22" s="39">
        <v>0</v>
      </c>
      <c r="N22" s="39">
        <f t="shared" si="1"/>
        <v>50</v>
      </c>
      <c r="O22" s="40">
        <v>2748.38</v>
      </c>
      <c r="P22" s="40">
        <v>2748.38</v>
      </c>
      <c r="Q22" s="41">
        <f t="shared" si="2"/>
        <v>100</v>
      </c>
      <c r="R22" s="40">
        <v>2748.38</v>
      </c>
      <c r="S22" s="41">
        <f t="shared" si="3"/>
        <v>100</v>
      </c>
      <c r="T22" s="40">
        <f t="shared" si="4"/>
        <v>0</v>
      </c>
      <c r="U22" s="41">
        <f t="shared" si="5"/>
        <v>0</v>
      </c>
      <c r="V22" s="42">
        <f t="shared" si="12"/>
        <v>0</v>
      </c>
      <c r="W22" s="43">
        <v>0</v>
      </c>
      <c r="X22" s="43">
        <v>0</v>
      </c>
      <c r="Y22" s="41">
        <f t="shared" si="6"/>
        <v>0</v>
      </c>
      <c r="Z22" s="44">
        <v>0</v>
      </c>
      <c r="AA22" s="41">
        <f t="shared" si="14"/>
        <v>0</v>
      </c>
      <c r="AB22" s="44">
        <f t="shared" si="7"/>
        <v>0</v>
      </c>
      <c r="AC22" s="44">
        <v>0</v>
      </c>
      <c r="AD22" s="44">
        <f t="shared" si="13"/>
        <v>0</v>
      </c>
      <c r="AE22" s="44">
        <f t="shared" si="8"/>
        <v>0</v>
      </c>
      <c r="AF22" s="44">
        <f t="shared" si="9"/>
        <v>0</v>
      </c>
    </row>
    <row r="23" spans="1:32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39">
        <f t="shared" si="10"/>
        <v>2821.83</v>
      </c>
      <c r="H23" s="39">
        <v>10</v>
      </c>
      <c r="I23" s="39">
        <v>2</v>
      </c>
      <c r="J23" s="39">
        <v>8</v>
      </c>
      <c r="K23" s="39">
        <f t="shared" si="11"/>
        <v>5</v>
      </c>
      <c r="L23" s="39">
        <v>5</v>
      </c>
      <c r="M23" s="39">
        <v>0</v>
      </c>
      <c r="N23" s="39">
        <f t="shared" si="1"/>
        <v>50</v>
      </c>
      <c r="O23" s="40">
        <v>2821.83</v>
      </c>
      <c r="P23" s="40">
        <v>2821.83</v>
      </c>
      <c r="Q23" s="41">
        <f t="shared" si="2"/>
        <v>100</v>
      </c>
      <c r="R23" s="40">
        <v>2821.83</v>
      </c>
      <c r="S23" s="41">
        <f t="shared" si="3"/>
        <v>100</v>
      </c>
      <c r="T23" s="40">
        <f t="shared" si="4"/>
        <v>0</v>
      </c>
      <c r="U23" s="41">
        <f t="shared" si="5"/>
        <v>0</v>
      </c>
      <c r="V23" s="42">
        <f t="shared" si="12"/>
        <v>2</v>
      </c>
      <c r="W23" s="43">
        <v>2</v>
      </c>
      <c r="X23" s="43">
        <v>0</v>
      </c>
      <c r="Y23" s="41">
        <f t="shared" si="6"/>
        <v>20</v>
      </c>
      <c r="Z23" s="44">
        <v>2085.7399999999998</v>
      </c>
      <c r="AA23" s="41">
        <f t="shared" si="14"/>
        <v>2085.7399999999998</v>
      </c>
      <c r="AB23" s="44">
        <f t="shared" si="7"/>
        <v>100</v>
      </c>
      <c r="AC23" s="44">
        <v>2085.7399999999998</v>
      </c>
      <c r="AD23" s="44">
        <f t="shared" si="13"/>
        <v>100</v>
      </c>
      <c r="AE23" s="44">
        <f t="shared" si="8"/>
        <v>0</v>
      </c>
      <c r="AF23" s="44">
        <f t="shared" si="9"/>
        <v>0</v>
      </c>
    </row>
    <row r="24" spans="1:32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39">
        <f t="shared" si="10"/>
        <v>4470.47</v>
      </c>
      <c r="H24" s="39">
        <v>8</v>
      </c>
      <c r="I24" s="39">
        <v>2</v>
      </c>
      <c r="J24" s="39">
        <v>6</v>
      </c>
      <c r="K24" s="39">
        <f t="shared" si="11"/>
        <v>5</v>
      </c>
      <c r="L24" s="39">
        <v>5</v>
      </c>
      <c r="M24" s="39">
        <v>0</v>
      </c>
      <c r="N24" s="39">
        <f t="shared" si="1"/>
        <v>62.5</v>
      </c>
      <c r="O24" s="40">
        <v>4470.47</v>
      </c>
      <c r="P24" s="40">
        <v>4470.47</v>
      </c>
      <c r="Q24" s="41">
        <f t="shared" si="2"/>
        <v>100</v>
      </c>
      <c r="R24" s="40">
        <v>4470.47</v>
      </c>
      <c r="S24" s="41">
        <f t="shared" si="3"/>
        <v>100</v>
      </c>
      <c r="T24" s="40">
        <f t="shared" si="4"/>
        <v>0</v>
      </c>
      <c r="U24" s="41">
        <f t="shared" si="5"/>
        <v>0</v>
      </c>
      <c r="V24" s="42">
        <f t="shared" si="12"/>
        <v>0</v>
      </c>
      <c r="W24" s="43">
        <v>0</v>
      </c>
      <c r="X24" s="43">
        <v>0</v>
      </c>
      <c r="Y24" s="41">
        <f t="shared" si="6"/>
        <v>0</v>
      </c>
      <c r="Z24" s="44">
        <v>1642.49</v>
      </c>
      <c r="AA24" s="41">
        <f t="shared" si="14"/>
        <v>1642.49</v>
      </c>
      <c r="AB24" s="44">
        <f t="shared" si="7"/>
        <v>100</v>
      </c>
      <c r="AC24" s="44">
        <v>1642.49</v>
      </c>
      <c r="AD24" s="44">
        <f t="shared" si="13"/>
        <v>100</v>
      </c>
      <c r="AE24" s="44">
        <f t="shared" si="8"/>
        <v>0</v>
      </c>
      <c r="AF24" s="44">
        <f t="shared" si="9"/>
        <v>0</v>
      </c>
    </row>
    <row r="25" spans="1:32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39">
        <f t="shared" si="10"/>
        <v>7927.77</v>
      </c>
      <c r="H25" s="39">
        <v>9</v>
      </c>
      <c r="I25" s="39">
        <v>2</v>
      </c>
      <c r="J25" s="39">
        <v>7</v>
      </c>
      <c r="K25" s="39">
        <f t="shared" si="11"/>
        <v>7</v>
      </c>
      <c r="L25" s="39">
        <v>7</v>
      </c>
      <c r="M25" s="39">
        <v>0</v>
      </c>
      <c r="N25" s="39">
        <f t="shared" si="1"/>
        <v>77.777777777777786</v>
      </c>
      <c r="O25" s="40">
        <v>7927.77</v>
      </c>
      <c r="P25" s="40">
        <v>7927.77</v>
      </c>
      <c r="Q25" s="41">
        <f t="shared" si="2"/>
        <v>100</v>
      </c>
      <c r="R25" s="40">
        <v>6572.83</v>
      </c>
      <c r="S25" s="41">
        <f t="shared" si="3"/>
        <v>82.908939083752415</v>
      </c>
      <c r="T25" s="40">
        <f t="shared" si="4"/>
        <v>1354.9400000000005</v>
      </c>
      <c r="U25" s="41">
        <f t="shared" si="5"/>
        <v>17.091060916247574</v>
      </c>
      <c r="V25" s="42">
        <f t="shared" si="12"/>
        <v>1</v>
      </c>
      <c r="W25" s="43">
        <v>1</v>
      </c>
      <c r="X25" s="43">
        <v>0</v>
      </c>
      <c r="Y25" s="41">
        <f t="shared" si="6"/>
        <v>11.111111111111111</v>
      </c>
      <c r="Z25" s="44">
        <v>7506.47</v>
      </c>
      <c r="AA25" s="41">
        <f t="shared" si="14"/>
        <v>8861.41</v>
      </c>
      <c r="AB25" s="44">
        <f t="shared" si="7"/>
        <v>100</v>
      </c>
      <c r="AC25" s="44">
        <v>8861.41</v>
      </c>
      <c r="AD25" s="44">
        <f t="shared" si="13"/>
        <v>100</v>
      </c>
      <c r="AE25" s="44">
        <f t="shared" si="8"/>
        <v>0</v>
      </c>
      <c r="AF25" s="44">
        <f t="shared" si="9"/>
        <v>0</v>
      </c>
    </row>
    <row r="26" spans="1:32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39">
        <f t="shared" si="10"/>
        <v>21296.61</v>
      </c>
      <c r="H26" s="39">
        <v>17</v>
      </c>
      <c r="I26" s="39">
        <v>0</v>
      </c>
      <c r="J26" s="39">
        <v>17</v>
      </c>
      <c r="K26" s="39">
        <f t="shared" si="11"/>
        <v>15</v>
      </c>
      <c r="L26" s="39">
        <v>15</v>
      </c>
      <c r="M26" s="39">
        <v>0</v>
      </c>
      <c r="N26" s="39">
        <f t="shared" si="1"/>
        <v>88.235294117647058</v>
      </c>
      <c r="O26" s="40">
        <v>21296.61</v>
      </c>
      <c r="P26" s="40">
        <v>21296.61</v>
      </c>
      <c r="Q26" s="41">
        <f t="shared" si="2"/>
        <v>100</v>
      </c>
      <c r="R26" s="40">
        <v>17319.839999999997</v>
      </c>
      <c r="S26" s="41">
        <f t="shared" si="3"/>
        <v>81.326746369492582</v>
      </c>
      <c r="T26" s="40">
        <f t="shared" si="4"/>
        <v>3976.7700000000041</v>
      </c>
      <c r="U26" s="41">
        <f t="shared" si="5"/>
        <v>18.673253630507407</v>
      </c>
      <c r="V26" s="42">
        <f t="shared" si="12"/>
        <v>0</v>
      </c>
      <c r="W26" s="43">
        <v>0</v>
      </c>
      <c r="X26" s="43">
        <v>0</v>
      </c>
      <c r="Y26" s="41">
        <f t="shared" si="6"/>
        <v>0</v>
      </c>
      <c r="Z26" s="44">
        <v>5410.48</v>
      </c>
      <c r="AA26" s="41">
        <f t="shared" si="14"/>
        <v>9387.2500000000036</v>
      </c>
      <c r="AB26" s="44">
        <f t="shared" si="7"/>
        <v>100</v>
      </c>
      <c r="AC26" s="44">
        <v>9387.25</v>
      </c>
      <c r="AD26" s="44">
        <f t="shared" si="13"/>
        <v>99.999999999999972</v>
      </c>
      <c r="AE26" s="44">
        <f t="shared" si="8"/>
        <v>0</v>
      </c>
      <c r="AF26" s="44">
        <f t="shared" si="9"/>
        <v>0</v>
      </c>
    </row>
    <row r="27" spans="1:32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39">
        <f t="shared" si="10"/>
        <v>13793.66</v>
      </c>
      <c r="H27" s="39">
        <v>9</v>
      </c>
      <c r="I27" s="39">
        <v>2</v>
      </c>
      <c r="J27" s="39">
        <v>7</v>
      </c>
      <c r="K27" s="39">
        <f t="shared" si="11"/>
        <v>9</v>
      </c>
      <c r="L27" s="39">
        <v>9</v>
      </c>
      <c r="M27" s="39">
        <v>0</v>
      </c>
      <c r="N27" s="39">
        <f t="shared" si="1"/>
        <v>100</v>
      </c>
      <c r="O27" s="40">
        <v>13793.66</v>
      </c>
      <c r="P27" s="40">
        <v>13793.66</v>
      </c>
      <c r="Q27" s="41">
        <f t="shared" si="2"/>
        <v>100</v>
      </c>
      <c r="R27" s="40">
        <v>13793.66</v>
      </c>
      <c r="S27" s="41">
        <f t="shared" si="3"/>
        <v>100</v>
      </c>
      <c r="T27" s="40">
        <f t="shared" si="4"/>
        <v>0</v>
      </c>
      <c r="U27" s="41">
        <f t="shared" si="5"/>
        <v>0</v>
      </c>
      <c r="V27" s="42">
        <f t="shared" si="12"/>
        <v>0</v>
      </c>
      <c r="W27" s="43">
        <v>0</v>
      </c>
      <c r="X27" s="43">
        <v>0</v>
      </c>
      <c r="Y27" s="41">
        <f t="shared" si="6"/>
        <v>0</v>
      </c>
      <c r="Z27" s="44">
        <v>0</v>
      </c>
      <c r="AA27" s="41">
        <f t="shared" si="14"/>
        <v>0</v>
      </c>
      <c r="AB27" s="44">
        <f t="shared" si="7"/>
        <v>0</v>
      </c>
      <c r="AC27" s="44">
        <v>0</v>
      </c>
      <c r="AD27" s="44">
        <f t="shared" si="13"/>
        <v>0</v>
      </c>
      <c r="AE27" s="44">
        <f t="shared" si="8"/>
        <v>0</v>
      </c>
      <c r="AF27" s="44">
        <f t="shared" si="9"/>
        <v>0</v>
      </c>
    </row>
    <row r="28" spans="1:32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39">
        <f t="shared" si="10"/>
        <v>18139.88</v>
      </c>
      <c r="H28" s="39">
        <v>21</v>
      </c>
      <c r="I28" s="39">
        <v>3</v>
      </c>
      <c r="J28" s="39">
        <v>18</v>
      </c>
      <c r="K28" s="39">
        <f t="shared" si="11"/>
        <v>20</v>
      </c>
      <c r="L28" s="39">
        <v>20</v>
      </c>
      <c r="M28" s="39">
        <v>0</v>
      </c>
      <c r="N28" s="39">
        <f t="shared" si="1"/>
        <v>95.238095238095227</v>
      </c>
      <c r="O28" s="40">
        <v>18139.88</v>
      </c>
      <c r="P28" s="40">
        <v>18139.88</v>
      </c>
      <c r="Q28" s="41">
        <f t="shared" si="2"/>
        <v>100</v>
      </c>
      <c r="R28" s="40">
        <v>16884.419999999998</v>
      </c>
      <c r="S28" s="41">
        <f t="shared" si="3"/>
        <v>93.079006035321058</v>
      </c>
      <c r="T28" s="40">
        <f t="shared" si="4"/>
        <v>1255.4600000000028</v>
      </c>
      <c r="U28" s="41">
        <f t="shared" si="5"/>
        <v>6.920993964678944</v>
      </c>
      <c r="V28" s="42">
        <f t="shared" si="12"/>
        <v>1</v>
      </c>
      <c r="W28" s="43">
        <v>1</v>
      </c>
      <c r="X28" s="43">
        <v>0</v>
      </c>
      <c r="Y28" s="41">
        <f t="shared" si="6"/>
        <v>4.7619047619047619</v>
      </c>
      <c r="Z28" s="44">
        <v>1487.82</v>
      </c>
      <c r="AA28" s="41">
        <f t="shared" si="14"/>
        <v>2743.2800000000025</v>
      </c>
      <c r="AB28" s="44">
        <f t="shared" si="7"/>
        <v>100</v>
      </c>
      <c r="AC28" s="44">
        <v>2743.2799999999997</v>
      </c>
      <c r="AD28" s="44">
        <f t="shared" si="13"/>
        <v>99.999999999999901</v>
      </c>
      <c r="AE28" s="44">
        <f t="shared" si="8"/>
        <v>0</v>
      </c>
      <c r="AF28" s="44">
        <f t="shared" si="9"/>
        <v>0</v>
      </c>
    </row>
    <row r="29" spans="1:32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39">
        <f t="shared" si="10"/>
        <v>12730.749999999998</v>
      </c>
      <c r="H29" s="39">
        <v>11</v>
      </c>
      <c r="I29" s="39">
        <v>6</v>
      </c>
      <c r="J29" s="39">
        <v>5</v>
      </c>
      <c r="K29" s="39">
        <f t="shared" si="11"/>
        <v>10</v>
      </c>
      <c r="L29" s="39">
        <v>10</v>
      </c>
      <c r="M29" s="39">
        <v>0</v>
      </c>
      <c r="N29" s="39">
        <f t="shared" si="1"/>
        <v>90.909090909090907</v>
      </c>
      <c r="O29" s="40">
        <v>12730.749999999998</v>
      </c>
      <c r="P29" s="40">
        <v>12730.749999999998</v>
      </c>
      <c r="Q29" s="41">
        <f t="shared" si="2"/>
        <v>100</v>
      </c>
      <c r="R29" s="40">
        <v>9620.1899999999987</v>
      </c>
      <c r="S29" s="41">
        <f t="shared" si="3"/>
        <v>75.566561278793472</v>
      </c>
      <c r="T29" s="40">
        <f t="shared" si="4"/>
        <v>3110.5599999999995</v>
      </c>
      <c r="U29" s="41">
        <f t="shared" si="5"/>
        <v>24.433438721206528</v>
      </c>
      <c r="V29" s="42">
        <f t="shared" si="12"/>
        <v>1</v>
      </c>
      <c r="W29" s="43">
        <v>1</v>
      </c>
      <c r="X29" s="43">
        <v>0</v>
      </c>
      <c r="Y29" s="41">
        <f t="shared" si="6"/>
        <v>9.0909090909090917</v>
      </c>
      <c r="Z29" s="44">
        <v>749.05</v>
      </c>
      <c r="AA29" s="41">
        <f t="shared" si="14"/>
        <v>3859.6099999999997</v>
      </c>
      <c r="AB29" s="44">
        <f t="shared" si="7"/>
        <v>100</v>
      </c>
      <c r="AC29" s="44">
        <v>3859.6099999999997</v>
      </c>
      <c r="AD29" s="44">
        <f t="shared" si="13"/>
        <v>100</v>
      </c>
      <c r="AE29" s="44">
        <f t="shared" si="8"/>
        <v>0</v>
      </c>
      <c r="AF29" s="44">
        <f t="shared" si="9"/>
        <v>0</v>
      </c>
    </row>
    <row r="30" spans="1:32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39">
        <f t="shared" si="10"/>
        <v>12457.580000000002</v>
      </c>
      <c r="H30" s="39">
        <v>11</v>
      </c>
      <c r="I30" s="39">
        <v>2</v>
      </c>
      <c r="J30" s="39">
        <v>8</v>
      </c>
      <c r="K30" s="39">
        <f t="shared" si="11"/>
        <v>10</v>
      </c>
      <c r="L30" s="39">
        <v>10</v>
      </c>
      <c r="M30" s="39">
        <v>0</v>
      </c>
      <c r="N30" s="39">
        <f t="shared" si="1"/>
        <v>90.909090909090907</v>
      </c>
      <c r="O30" s="40">
        <v>12457.580000000002</v>
      </c>
      <c r="P30" s="40">
        <v>12457.580000000002</v>
      </c>
      <c r="Q30" s="41">
        <f t="shared" si="2"/>
        <v>100</v>
      </c>
      <c r="R30" s="40">
        <v>12457.580000000002</v>
      </c>
      <c r="S30" s="41">
        <f t="shared" si="3"/>
        <v>100</v>
      </c>
      <c r="T30" s="40">
        <f t="shared" si="4"/>
        <v>0</v>
      </c>
      <c r="U30" s="41">
        <f t="shared" si="5"/>
        <v>0</v>
      </c>
      <c r="V30" s="42">
        <f t="shared" si="12"/>
        <v>0</v>
      </c>
      <c r="W30" s="43">
        <v>0</v>
      </c>
      <c r="X30" s="43">
        <v>0</v>
      </c>
      <c r="Y30" s="41">
        <f t="shared" si="6"/>
        <v>0</v>
      </c>
      <c r="Z30" s="44">
        <v>0</v>
      </c>
      <c r="AA30" s="41">
        <f t="shared" si="14"/>
        <v>0</v>
      </c>
      <c r="AB30" s="44">
        <f t="shared" si="7"/>
        <v>0</v>
      </c>
      <c r="AC30" s="44">
        <v>0</v>
      </c>
      <c r="AD30" s="44">
        <f t="shared" si="13"/>
        <v>0</v>
      </c>
      <c r="AE30" s="44">
        <f t="shared" si="8"/>
        <v>0</v>
      </c>
      <c r="AF30" s="44">
        <f t="shared" si="9"/>
        <v>0</v>
      </c>
    </row>
    <row r="31" spans="1:32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39">
        <f t="shared" si="10"/>
        <v>0</v>
      </c>
      <c r="H31" s="39">
        <v>3</v>
      </c>
      <c r="I31" s="39">
        <v>0</v>
      </c>
      <c r="J31" s="39">
        <v>3</v>
      </c>
      <c r="K31" s="39">
        <f t="shared" si="11"/>
        <v>0</v>
      </c>
      <c r="L31" s="39">
        <v>0</v>
      </c>
      <c r="M31" s="39">
        <v>0</v>
      </c>
      <c r="N31" s="39">
        <f t="shared" si="1"/>
        <v>0</v>
      </c>
      <c r="O31" s="40">
        <v>0</v>
      </c>
      <c r="P31" s="40">
        <v>0</v>
      </c>
      <c r="Q31" s="41">
        <f t="shared" si="2"/>
        <v>0</v>
      </c>
      <c r="R31" s="40">
        <v>0</v>
      </c>
      <c r="S31" s="41">
        <f t="shared" si="3"/>
        <v>0</v>
      </c>
      <c r="T31" s="40">
        <f t="shared" si="4"/>
        <v>0</v>
      </c>
      <c r="U31" s="41">
        <f t="shared" si="5"/>
        <v>0</v>
      </c>
      <c r="V31" s="42">
        <f t="shared" si="12"/>
        <v>0</v>
      </c>
      <c r="W31" s="43">
        <v>0</v>
      </c>
      <c r="X31" s="43">
        <v>0</v>
      </c>
      <c r="Y31" s="41">
        <f t="shared" si="6"/>
        <v>0</v>
      </c>
      <c r="Z31" s="44">
        <v>607.95000000000005</v>
      </c>
      <c r="AA31" s="41">
        <f t="shared" si="14"/>
        <v>607.95000000000005</v>
      </c>
      <c r="AB31" s="44">
        <f t="shared" si="7"/>
        <v>100</v>
      </c>
      <c r="AC31" s="44">
        <v>607.95000000000005</v>
      </c>
      <c r="AD31" s="44">
        <f t="shared" si="13"/>
        <v>100</v>
      </c>
      <c r="AE31" s="44">
        <f t="shared" si="8"/>
        <v>0</v>
      </c>
      <c r="AF31" s="44">
        <f t="shared" si="9"/>
        <v>0</v>
      </c>
    </row>
    <row r="32" spans="1:32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39">
        <f t="shared" si="10"/>
        <v>2981.6600000000003</v>
      </c>
      <c r="H32" s="39">
        <v>8</v>
      </c>
      <c r="I32" s="39">
        <v>1</v>
      </c>
      <c r="J32" s="39">
        <v>6</v>
      </c>
      <c r="K32" s="39">
        <f t="shared" si="11"/>
        <v>4</v>
      </c>
      <c r="L32" s="39">
        <v>4</v>
      </c>
      <c r="M32" s="39">
        <v>0</v>
      </c>
      <c r="N32" s="39">
        <f t="shared" si="1"/>
        <v>50</v>
      </c>
      <c r="O32" s="40">
        <v>2981.6600000000003</v>
      </c>
      <c r="P32" s="40">
        <v>2981.6600000000003</v>
      </c>
      <c r="Q32" s="41">
        <f t="shared" si="2"/>
        <v>100</v>
      </c>
      <c r="R32" s="40">
        <v>2981.6600000000003</v>
      </c>
      <c r="S32" s="41">
        <f t="shared" si="3"/>
        <v>100</v>
      </c>
      <c r="T32" s="40">
        <f t="shared" si="4"/>
        <v>0</v>
      </c>
      <c r="U32" s="41">
        <f t="shared" si="5"/>
        <v>0</v>
      </c>
      <c r="V32" s="42">
        <f t="shared" si="12"/>
        <v>0</v>
      </c>
      <c r="W32" s="43">
        <v>0</v>
      </c>
      <c r="X32" s="43">
        <v>0</v>
      </c>
      <c r="Y32" s="41">
        <f t="shared" si="6"/>
        <v>0</v>
      </c>
      <c r="Z32" s="44">
        <v>0</v>
      </c>
      <c r="AA32" s="41">
        <f t="shared" si="14"/>
        <v>0</v>
      </c>
      <c r="AB32" s="44">
        <f t="shared" si="7"/>
        <v>0</v>
      </c>
      <c r="AC32" s="44">
        <v>0</v>
      </c>
      <c r="AD32" s="44">
        <f t="shared" si="13"/>
        <v>0</v>
      </c>
      <c r="AE32" s="44">
        <f t="shared" si="8"/>
        <v>0</v>
      </c>
      <c r="AF32" s="44">
        <f t="shared" si="9"/>
        <v>0</v>
      </c>
    </row>
    <row r="33" spans="1:32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39">
        <f t="shared" si="10"/>
        <v>7486.82</v>
      </c>
      <c r="H33" s="39">
        <v>11</v>
      </c>
      <c r="I33" s="39">
        <v>1</v>
      </c>
      <c r="J33" s="39">
        <v>10</v>
      </c>
      <c r="K33" s="39">
        <f t="shared" si="11"/>
        <v>7</v>
      </c>
      <c r="L33" s="39">
        <v>7</v>
      </c>
      <c r="M33" s="39">
        <v>0</v>
      </c>
      <c r="N33" s="39">
        <f t="shared" si="1"/>
        <v>63.636363636363633</v>
      </c>
      <c r="O33" s="40">
        <v>7486.82</v>
      </c>
      <c r="P33" s="40">
        <v>7486.82</v>
      </c>
      <c r="Q33" s="41">
        <f t="shared" si="2"/>
        <v>100</v>
      </c>
      <c r="R33" s="40">
        <v>7486.82</v>
      </c>
      <c r="S33" s="41">
        <f t="shared" si="3"/>
        <v>100</v>
      </c>
      <c r="T33" s="40">
        <f t="shared" si="4"/>
        <v>0</v>
      </c>
      <c r="U33" s="41">
        <f t="shared" si="5"/>
        <v>0</v>
      </c>
      <c r="V33" s="42">
        <f t="shared" si="12"/>
        <v>0</v>
      </c>
      <c r="W33" s="43">
        <v>0</v>
      </c>
      <c r="X33" s="43">
        <v>0</v>
      </c>
      <c r="Y33" s="41">
        <f t="shared" si="6"/>
        <v>0</v>
      </c>
      <c r="Z33" s="44">
        <v>0</v>
      </c>
      <c r="AA33" s="41">
        <f t="shared" si="14"/>
        <v>0</v>
      </c>
      <c r="AB33" s="44">
        <f t="shared" si="7"/>
        <v>0</v>
      </c>
      <c r="AC33" s="44">
        <v>0</v>
      </c>
      <c r="AD33" s="44">
        <f t="shared" si="13"/>
        <v>0</v>
      </c>
      <c r="AE33" s="44">
        <f t="shared" si="8"/>
        <v>0</v>
      </c>
      <c r="AF33" s="44">
        <f t="shared" si="9"/>
        <v>0</v>
      </c>
    </row>
    <row r="34" spans="1:32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39">
        <f t="shared" si="10"/>
        <v>25268.97</v>
      </c>
      <c r="H34" s="39">
        <v>15</v>
      </c>
      <c r="I34" s="39">
        <v>3</v>
      </c>
      <c r="J34" s="39">
        <v>12</v>
      </c>
      <c r="K34" s="39">
        <f t="shared" si="11"/>
        <v>13</v>
      </c>
      <c r="L34" s="39">
        <v>13</v>
      </c>
      <c r="M34" s="39">
        <v>0</v>
      </c>
      <c r="N34" s="39">
        <f t="shared" si="1"/>
        <v>86.666666666666671</v>
      </c>
      <c r="O34" s="40">
        <v>25268.97</v>
      </c>
      <c r="P34" s="40">
        <v>25268.969999999998</v>
      </c>
      <c r="Q34" s="41">
        <f t="shared" si="2"/>
        <v>99.999999999999986</v>
      </c>
      <c r="R34" s="40">
        <v>25268.97</v>
      </c>
      <c r="S34" s="41">
        <f t="shared" si="3"/>
        <v>100.00000000000003</v>
      </c>
      <c r="T34" s="40">
        <f t="shared" si="4"/>
        <v>0</v>
      </c>
      <c r="U34" s="41">
        <f t="shared" si="5"/>
        <v>0</v>
      </c>
      <c r="V34" s="42">
        <f t="shared" si="12"/>
        <v>2</v>
      </c>
      <c r="W34" s="43">
        <v>2</v>
      </c>
      <c r="X34" s="43">
        <v>0</v>
      </c>
      <c r="Y34" s="41">
        <f t="shared" si="6"/>
        <v>13.333333333333334</v>
      </c>
      <c r="Z34" s="44">
        <v>4257.83</v>
      </c>
      <c r="AA34" s="41">
        <f t="shared" si="14"/>
        <v>4257.83</v>
      </c>
      <c r="AB34" s="44">
        <f t="shared" si="7"/>
        <v>100</v>
      </c>
      <c r="AC34" s="44">
        <v>4257.83</v>
      </c>
      <c r="AD34" s="44">
        <f t="shared" si="13"/>
        <v>100</v>
      </c>
      <c r="AE34" s="44">
        <f t="shared" si="8"/>
        <v>0</v>
      </c>
      <c r="AF34" s="44">
        <f t="shared" si="9"/>
        <v>0</v>
      </c>
    </row>
    <row r="35" spans="1:32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39">
        <f t="shared" si="10"/>
        <v>13844.35</v>
      </c>
      <c r="H35" s="39">
        <v>12</v>
      </c>
      <c r="I35" s="39">
        <v>1</v>
      </c>
      <c r="J35" s="39">
        <v>11</v>
      </c>
      <c r="K35" s="39">
        <f t="shared" si="11"/>
        <v>9</v>
      </c>
      <c r="L35" s="39">
        <v>9</v>
      </c>
      <c r="M35" s="39">
        <v>0</v>
      </c>
      <c r="N35" s="39">
        <f t="shared" si="1"/>
        <v>75</v>
      </c>
      <c r="O35" s="40">
        <v>13844.35</v>
      </c>
      <c r="P35" s="40">
        <v>13844.35</v>
      </c>
      <c r="Q35" s="41">
        <f t="shared" si="2"/>
        <v>100</v>
      </c>
      <c r="R35" s="40">
        <v>13844.35</v>
      </c>
      <c r="S35" s="41">
        <f t="shared" si="3"/>
        <v>100</v>
      </c>
      <c r="T35" s="40">
        <f t="shared" si="4"/>
        <v>0</v>
      </c>
      <c r="U35" s="41">
        <f t="shared" si="5"/>
        <v>0</v>
      </c>
      <c r="V35" s="42">
        <f t="shared" si="12"/>
        <v>1</v>
      </c>
      <c r="W35" s="43">
        <v>1</v>
      </c>
      <c r="X35" s="43">
        <v>0</v>
      </c>
      <c r="Y35" s="41">
        <f t="shared" si="6"/>
        <v>8.3333333333333321</v>
      </c>
      <c r="Z35" s="44">
        <v>2555.0300000000002</v>
      </c>
      <c r="AA35" s="41">
        <f t="shared" si="14"/>
        <v>2555.0300000000002</v>
      </c>
      <c r="AB35" s="44">
        <f t="shared" si="7"/>
        <v>100</v>
      </c>
      <c r="AC35" s="44">
        <v>0</v>
      </c>
      <c r="AD35" s="44">
        <f t="shared" si="13"/>
        <v>0</v>
      </c>
      <c r="AE35" s="44">
        <f t="shared" si="8"/>
        <v>2555.0300000000002</v>
      </c>
      <c r="AF35" s="44">
        <f t="shared" si="9"/>
        <v>100</v>
      </c>
    </row>
    <row r="36" spans="1:32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39">
        <f t="shared" si="10"/>
        <v>2492.34</v>
      </c>
      <c r="H36" s="39">
        <v>7</v>
      </c>
      <c r="I36" s="39">
        <v>3</v>
      </c>
      <c r="J36" s="39">
        <v>3</v>
      </c>
      <c r="K36" s="39">
        <f t="shared" si="11"/>
        <v>0</v>
      </c>
      <c r="L36" s="39">
        <v>0</v>
      </c>
      <c r="M36" s="39">
        <v>0</v>
      </c>
      <c r="N36" s="39">
        <f t="shared" si="1"/>
        <v>0</v>
      </c>
      <c r="O36" s="40">
        <v>2492.34</v>
      </c>
      <c r="P36" s="40">
        <v>2492.34</v>
      </c>
      <c r="Q36" s="41">
        <f t="shared" si="2"/>
        <v>100</v>
      </c>
      <c r="R36" s="40">
        <v>2492.34</v>
      </c>
      <c r="S36" s="41">
        <f t="shared" si="3"/>
        <v>100</v>
      </c>
      <c r="T36" s="40">
        <f t="shared" si="4"/>
        <v>0</v>
      </c>
      <c r="U36" s="41">
        <f t="shared" si="5"/>
        <v>0</v>
      </c>
      <c r="V36" s="42">
        <f t="shared" si="12"/>
        <v>0</v>
      </c>
      <c r="W36" s="43">
        <v>0</v>
      </c>
      <c r="X36" s="43">
        <v>0</v>
      </c>
      <c r="Y36" s="41">
        <f t="shared" si="6"/>
        <v>0</v>
      </c>
      <c r="Z36" s="44">
        <v>0</v>
      </c>
      <c r="AA36" s="41">
        <f t="shared" si="14"/>
        <v>0</v>
      </c>
      <c r="AB36" s="44">
        <f t="shared" si="7"/>
        <v>0</v>
      </c>
      <c r="AC36" s="44">
        <v>0</v>
      </c>
      <c r="AD36" s="44">
        <f t="shared" si="13"/>
        <v>0</v>
      </c>
      <c r="AE36" s="44">
        <f t="shared" si="8"/>
        <v>0</v>
      </c>
      <c r="AF36" s="44">
        <f t="shared" si="9"/>
        <v>0</v>
      </c>
    </row>
    <row r="37" spans="1:32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39">
        <f t="shared" si="10"/>
        <v>3019.75</v>
      </c>
      <c r="H37" s="39">
        <v>9</v>
      </c>
      <c r="I37" s="39">
        <v>3</v>
      </c>
      <c r="J37" s="39">
        <v>6</v>
      </c>
      <c r="K37" s="39">
        <f t="shared" si="11"/>
        <v>5</v>
      </c>
      <c r="L37" s="39">
        <v>5</v>
      </c>
      <c r="M37" s="39">
        <v>0</v>
      </c>
      <c r="N37" s="39">
        <f t="shared" si="1"/>
        <v>55.555555555555557</v>
      </c>
      <c r="O37" s="40">
        <v>3019.75</v>
      </c>
      <c r="P37" s="40">
        <v>3019.75</v>
      </c>
      <c r="Q37" s="41">
        <f t="shared" si="2"/>
        <v>100</v>
      </c>
      <c r="R37" s="40">
        <v>3019.75</v>
      </c>
      <c r="S37" s="41">
        <f t="shared" si="3"/>
        <v>100</v>
      </c>
      <c r="T37" s="40">
        <f t="shared" si="4"/>
        <v>0</v>
      </c>
      <c r="U37" s="41">
        <f t="shared" si="5"/>
        <v>0</v>
      </c>
      <c r="V37" s="42">
        <f t="shared" si="12"/>
        <v>2</v>
      </c>
      <c r="W37" s="43">
        <v>2</v>
      </c>
      <c r="X37" s="43">
        <v>0</v>
      </c>
      <c r="Y37" s="41">
        <f t="shared" si="6"/>
        <v>22.222222222222221</v>
      </c>
      <c r="Z37" s="44">
        <v>2514.25</v>
      </c>
      <c r="AA37" s="41">
        <f t="shared" si="14"/>
        <v>2514.25</v>
      </c>
      <c r="AB37" s="44">
        <f t="shared" si="7"/>
        <v>100</v>
      </c>
      <c r="AC37" s="44">
        <v>2514.25</v>
      </c>
      <c r="AD37" s="44">
        <f t="shared" si="13"/>
        <v>100</v>
      </c>
      <c r="AE37" s="44">
        <f t="shared" si="8"/>
        <v>0</v>
      </c>
      <c r="AF37" s="44">
        <f t="shared" si="9"/>
        <v>0</v>
      </c>
    </row>
    <row r="38" spans="1:32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39">
        <f t="shared" si="10"/>
        <v>0</v>
      </c>
      <c r="H38" s="39">
        <v>2</v>
      </c>
      <c r="I38" s="39">
        <v>1</v>
      </c>
      <c r="J38" s="39">
        <v>1</v>
      </c>
      <c r="K38" s="39">
        <f t="shared" si="11"/>
        <v>0</v>
      </c>
      <c r="L38" s="39">
        <v>0</v>
      </c>
      <c r="M38" s="39">
        <v>0</v>
      </c>
      <c r="N38" s="39">
        <f t="shared" si="1"/>
        <v>0</v>
      </c>
      <c r="O38" s="40">
        <v>0</v>
      </c>
      <c r="P38" s="40">
        <v>0</v>
      </c>
      <c r="Q38" s="41">
        <f t="shared" si="2"/>
        <v>0</v>
      </c>
      <c r="R38" s="40">
        <v>0</v>
      </c>
      <c r="S38" s="41">
        <f t="shared" si="3"/>
        <v>0</v>
      </c>
      <c r="T38" s="40">
        <f t="shared" si="4"/>
        <v>0</v>
      </c>
      <c r="U38" s="41">
        <f t="shared" si="5"/>
        <v>0</v>
      </c>
      <c r="V38" s="42">
        <f t="shared" si="12"/>
        <v>0</v>
      </c>
      <c r="W38" s="43">
        <v>0</v>
      </c>
      <c r="X38" s="43">
        <v>0</v>
      </c>
      <c r="Y38" s="41">
        <f t="shared" si="6"/>
        <v>0</v>
      </c>
      <c r="Z38" s="44">
        <v>0</v>
      </c>
      <c r="AA38" s="41">
        <f t="shared" si="14"/>
        <v>0</v>
      </c>
      <c r="AB38" s="44">
        <f t="shared" si="7"/>
        <v>0</v>
      </c>
      <c r="AC38" s="44">
        <v>0</v>
      </c>
      <c r="AD38" s="44">
        <f t="shared" si="13"/>
        <v>0</v>
      </c>
      <c r="AE38" s="44">
        <f t="shared" si="8"/>
        <v>0</v>
      </c>
      <c r="AF38" s="44">
        <f t="shared" si="9"/>
        <v>0</v>
      </c>
    </row>
    <row r="39" spans="1:32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39">
        <f t="shared" si="10"/>
        <v>19435.18</v>
      </c>
      <c r="H39" s="39">
        <v>20</v>
      </c>
      <c r="I39" s="39">
        <v>2</v>
      </c>
      <c r="J39" s="39">
        <v>18</v>
      </c>
      <c r="K39" s="39">
        <f t="shared" si="11"/>
        <v>16</v>
      </c>
      <c r="L39" s="39">
        <v>16</v>
      </c>
      <c r="M39" s="39">
        <v>0</v>
      </c>
      <c r="N39" s="39">
        <f t="shared" si="1"/>
        <v>80</v>
      </c>
      <c r="O39" s="40">
        <v>19435.18</v>
      </c>
      <c r="P39" s="40">
        <v>19435.18</v>
      </c>
      <c r="Q39" s="41">
        <f t="shared" si="2"/>
        <v>100</v>
      </c>
      <c r="R39" s="40">
        <v>17383.59</v>
      </c>
      <c r="S39" s="41">
        <f t="shared" si="3"/>
        <v>89.443936202288839</v>
      </c>
      <c r="T39" s="40">
        <f t="shared" si="4"/>
        <v>2051.59</v>
      </c>
      <c r="U39" s="41">
        <f t="shared" si="5"/>
        <v>10.556063797711161</v>
      </c>
      <c r="V39" s="42">
        <f t="shared" si="12"/>
        <v>2</v>
      </c>
      <c r="W39" s="43">
        <v>2</v>
      </c>
      <c r="X39" s="43">
        <v>0</v>
      </c>
      <c r="Y39" s="41">
        <f t="shared" si="6"/>
        <v>10</v>
      </c>
      <c r="Z39" s="44">
        <v>4110.33</v>
      </c>
      <c r="AA39" s="41">
        <f t="shared" si="14"/>
        <v>6161.92</v>
      </c>
      <c r="AB39" s="44">
        <f t="shared" si="7"/>
        <v>100</v>
      </c>
      <c r="AC39" s="44">
        <v>6161.92</v>
      </c>
      <c r="AD39" s="44">
        <f t="shared" si="13"/>
        <v>100</v>
      </c>
      <c r="AE39" s="44">
        <f t="shared" si="8"/>
        <v>0</v>
      </c>
      <c r="AF39" s="44">
        <f t="shared" si="9"/>
        <v>0</v>
      </c>
    </row>
    <row r="40" spans="1:32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39">
        <f t="shared" si="10"/>
        <v>15098.460000000001</v>
      </c>
      <c r="H40" s="39">
        <v>17</v>
      </c>
      <c r="I40" s="39">
        <v>6</v>
      </c>
      <c r="J40" s="39">
        <v>9</v>
      </c>
      <c r="K40" s="39">
        <f t="shared" si="11"/>
        <v>15</v>
      </c>
      <c r="L40" s="39">
        <v>15</v>
      </c>
      <c r="M40" s="39">
        <v>0</v>
      </c>
      <c r="N40" s="39">
        <f t="shared" si="1"/>
        <v>88.235294117647058</v>
      </c>
      <c r="O40" s="40">
        <v>15098.460000000001</v>
      </c>
      <c r="P40" s="40">
        <v>15098.460000000001</v>
      </c>
      <c r="Q40" s="41">
        <f t="shared" si="2"/>
        <v>100</v>
      </c>
      <c r="R40" s="40">
        <v>14854.859999999999</v>
      </c>
      <c r="S40" s="41">
        <f t="shared" si="3"/>
        <v>98.386590420479962</v>
      </c>
      <c r="T40" s="40">
        <f t="shared" si="4"/>
        <v>243.60000000000218</v>
      </c>
      <c r="U40" s="41">
        <f t="shared" si="5"/>
        <v>1.6134095795200447</v>
      </c>
      <c r="V40" s="42">
        <f t="shared" si="12"/>
        <v>2</v>
      </c>
      <c r="W40" s="43">
        <v>2</v>
      </c>
      <c r="X40" s="43">
        <v>0</v>
      </c>
      <c r="Y40" s="41">
        <f t="shared" si="6"/>
        <v>11.76470588235294</v>
      </c>
      <c r="Z40" s="44">
        <v>0</v>
      </c>
      <c r="AA40" s="41">
        <f t="shared" si="14"/>
        <v>243.60000000000218</v>
      </c>
      <c r="AB40" s="44">
        <f t="shared" si="7"/>
        <v>100</v>
      </c>
      <c r="AC40" s="44">
        <v>243.6</v>
      </c>
      <c r="AD40" s="44">
        <f t="shared" si="13"/>
        <v>99.999999999999105</v>
      </c>
      <c r="AE40" s="44">
        <f t="shared" si="8"/>
        <v>2.1884716261411086E-12</v>
      </c>
      <c r="AF40" s="44">
        <f t="shared" si="9"/>
        <v>8.9838736705299219E-13</v>
      </c>
    </row>
    <row r="41" spans="1:32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39">
        <f t="shared" si="10"/>
        <v>27168.720000000001</v>
      </c>
      <c r="H41" s="39">
        <v>26</v>
      </c>
      <c r="I41" s="39">
        <v>8</v>
      </c>
      <c r="J41" s="39">
        <v>15</v>
      </c>
      <c r="K41" s="39">
        <f t="shared" si="11"/>
        <v>22</v>
      </c>
      <c r="L41" s="39">
        <v>22</v>
      </c>
      <c r="M41" s="39">
        <v>0</v>
      </c>
      <c r="N41" s="39">
        <f t="shared" si="1"/>
        <v>84.615384615384613</v>
      </c>
      <c r="O41" s="40">
        <v>27168.720000000001</v>
      </c>
      <c r="P41" s="40">
        <v>27168.720000000001</v>
      </c>
      <c r="Q41" s="41">
        <f t="shared" si="2"/>
        <v>100</v>
      </c>
      <c r="R41" s="40">
        <v>27168.720000000001</v>
      </c>
      <c r="S41" s="41">
        <f t="shared" si="3"/>
        <v>100</v>
      </c>
      <c r="T41" s="40">
        <f t="shared" si="4"/>
        <v>0</v>
      </c>
      <c r="U41" s="41">
        <f t="shared" si="5"/>
        <v>0</v>
      </c>
      <c r="V41" s="42">
        <f t="shared" si="12"/>
        <v>2</v>
      </c>
      <c r="W41" s="43">
        <v>2</v>
      </c>
      <c r="X41" s="43">
        <v>0</v>
      </c>
      <c r="Y41" s="41">
        <f t="shared" si="6"/>
        <v>7.6923076923076925</v>
      </c>
      <c r="Z41" s="44">
        <v>3348.24</v>
      </c>
      <c r="AA41" s="41">
        <f t="shared" si="14"/>
        <v>3348.24</v>
      </c>
      <c r="AB41" s="44">
        <f t="shared" si="7"/>
        <v>100</v>
      </c>
      <c r="AC41" s="44">
        <v>3348.24</v>
      </c>
      <c r="AD41" s="44">
        <f t="shared" si="13"/>
        <v>100</v>
      </c>
      <c r="AE41" s="44">
        <f t="shared" si="8"/>
        <v>0</v>
      </c>
      <c r="AF41" s="44">
        <f t="shared" si="9"/>
        <v>0</v>
      </c>
    </row>
    <row r="42" spans="1:32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39">
        <f t="shared" si="10"/>
        <v>9538.17</v>
      </c>
      <c r="H42" s="39">
        <v>10</v>
      </c>
      <c r="I42" s="39">
        <v>4</v>
      </c>
      <c r="J42" s="39">
        <v>6</v>
      </c>
      <c r="K42" s="39">
        <f t="shared" si="11"/>
        <v>10</v>
      </c>
      <c r="L42" s="39">
        <v>10</v>
      </c>
      <c r="M42" s="39">
        <v>0</v>
      </c>
      <c r="N42" s="39">
        <f t="shared" si="1"/>
        <v>100</v>
      </c>
      <c r="O42" s="40">
        <v>9538.17</v>
      </c>
      <c r="P42" s="40">
        <v>9538.17</v>
      </c>
      <c r="Q42" s="41">
        <f t="shared" si="2"/>
        <v>100</v>
      </c>
      <c r="R42" s="40">
        <v>8030.89</v>
      </c>
      <c r="S42" s="41">
        <f t="shared" si="3"/>
        <v>84.197387968551624</v>
      </c>
      <c r="T42" s="40">
        <f t="shared" si="4"/>
        <v>1507.2799999999997</v>
      </c>
      <c r="U42" s="41">
        <f t="shared" si="5"/>
        <v>15.802612031448376</v>
      </c>
      <c r="V42" s="42">
        <f t="shared" si="12"/>
        <v>0</v>
      </c>
      <c r="W42" s="43">
        <v>0</v>
      </c>
      <c r="X42" s="43">
        <v>0</v>
      </c>
      <c r="Y42" s="41">
        <f t="shared" si="6"/>
        <v>0</v>
      </c>
      <c r="Z42" s="44">
        <v>0</v>
      </c>
      <c r="AA42" s="41">
        <f t="shared" si="14"/>
        <v>1507.2799999999997</v>
      </c>
      <c r="AB42" s="44">
        <f t="shared" si="7"/>
        <v>100</v>
      </c>
      <c r="AC42" s="44">
        <v>1507.28</v>
      </c>
      <c r="AD42" s="44">
        <f t="shared" si="13"/>
        <v>100.00000000000003</v>
      </c>
      <c r="AE42" s="44">
        <f t="shared" si="8"/>
        <v>0</v>
      </c>
      <c r="AF42" s="44">
        <f t="shared" si="9"/>
        <v>0</v>
      </c>
    </row>
    <row r="43" spans="1:32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39">
        <f t="shared" si="10"/>
        <v>15784.42</v>
      </c>
      <c r="H43" s="39">
        <v>15</v>
      </c>
      <c r="I43" s="39">
        <v>3</v>
      </c>
      <c r="J43" s="39">
        <v>12</v>
      </c>
      <c r="K43" s="39">
        <f t="shared" si="11"/>
        <v>12</v>
      </c>
      <c r="L43" s="39">
        <v>12</v>
      </c>
      <c r="M43" s="39">
        <v>0</v>
      </c>
      <c r="N43" s="39">
        <f t="shared" si="1"/>
        <v>80</v>
      </c>
      <c r="O43" s="40">
        <v>15784.42</v>
      </c>
      <c r="P43" s="40">
        <v>15784.42</v>
      </c>
      <c r="Q43" s="41">
        <f t="shared" si="2"/>
        <v>100</v>
      </c>
      <c r="R43" s="40">
        <v>15784.419999999998</v>
      </c>
      <c r="S43" s="41">
        <f t="shared" si="3"/>
        <v>99.999999999999986</v>
      </c>
      <c r="T43" s="40">
        <f t="shared" si="4"/>
        <v>0</v>
      </c>
      <c r="U43" s="41">
        <f t="shared" si="5"/>
        <v>0</v>
      </c>
      <c r="V43" s="42">
        <f t="shared" si="12"/>
        <v>2</v>
      </c>
      <c r="W43" s="43">
        <v>2</v>
      </c>
      <c r="X43" s="43">
        <v>0</v>
      </c>
      <c r="Y43" s="41">
        <f t="shared" si="6"/>
        <v>13.333333333333334</v>
      </c>
      <c r="Z43" s="44">
        <v>1941.8000000000002</v>
      </c>
      <c r="AA43" s="41">
        <f t="shared" si="14"/>
        <v>1941.8000000000002</v>
      </c>
      <c r="AB43" s="44">
        <f t="shared" si="7"/>
        <v>100</v>
      </c>
      <c r="AC43" s="44">
        <v>1182.1300000000001</v>
      </c>
      <c r="AD43" s="44">
        <f t="shared" si="13"/>
        <v>60.878051292615098</v>
      </c>
      <c r="AE43" s="44">
        <f t="shared" si="8"/>
        <v>759.67000000000007</v>
      </c>
      <c r="AF43" s="44">
        <f t="shared" si="9"/>
        <v>39.121948707384902</v>
      </c>
    </row>
    <row r="44" spans="1:32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39">
        <f t="shared" si="10"/>
        <v>0</v>
      </c>
      <c r="H44" s="39">
        <v>2</v>
      </c>
      <c r="I44" s="39">
        <v>0</v>
      </c>
      <c r="J44" s="39">
        <v>2</v>
      </c>
      <c r="K44" s="39">
        <f t="shared" si="11"/>
        <v>0</v>
      </c>
      <c r="L44" s="39">
        <v>0</v>
      </c>
      <c r="M44" s="39">
        <v>0</v>
      </c>
      <c r="N44" s="39">
        <f t="shared" si="1"/>
        <v>0</v>
      </c>
      <c r="O44" s="40">
        <v>0</v>
      </c>
      <c r="P44" s="40">
        <v>0</v>
      </c>
      <c r="Q44" s="41">
        <f t="shared" si="2"/>
        <v>0</v>
      </c>
      <c r="R44" s="40">
        <v>0</v>
      </c>
      <c r="S44" s="41">
        <f t="shared" si="3"/>
        <v>0</v>
      </c>
      <c r="T44" s="40">
        <f t="shared" si="4"/>
        <v>0</v>
      </c>
      <c r="U44" s="41">
        <f t="shared" si="5"/>
        <v>0</v>
      </c>
      <c r="V44" s="42">
        <f t="shared" si="12"/>
        <v>0</v>
      </c>
      <c r="W44" s="43">
        <v>0</v>
      </c>
      <c r="X44" s="43">
        <v>0</v>
      </c>
      <c r="Y44" s="41">
        <f t="shared" si="6"/>
        <v>0</v>
      </c>
      <c r="Z44" s="44">
        <v>0</v>
      </c>
      <c r="AA44" s="41">
        <f t="shared" si="14"/>
        <v>0</v>
      </c>
      <c r="AB44" s="44">
        <f t="shared" si="7"/>
        <v>0</v>
      </c>
      <c r="AC44" s="44">
        <v>0</v>
      </c>
      <c r="AD44" s="44">
        <f t="shared" si="13"/>
        <v>0</v>
      </c>
      <c r="AE44" s="44">
        <f t="shared" si="8"/>
        <v>0</v>
      </c>
      <c r="AF44" s="44">
        <f t="shared" si="9"/>
        <v>0</v>
      </c>
    </row>
    <row r="45" spans="1:32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39">
        <f t="shared" si="10"/>
        <v>624.23</v>
      </c>
      <c r="H45" s="39">
        <v>2</v>
      </c>
      <c r="I45" s="39">
        <v>1</v>
      </c>
      <c r="J45" s="39">
        <v>1</v>
      </c>
      <c r="K45" s="39">
        <f t="shared" si="11"/>
        <v>2</v>
      </c>
      <c r="L45" s="39">
        <v>2</v>
      </c>
      <c r="M45" s="39">
        <v>0</v>
      </c>
      <c r="N45" s="39">
        <f t="shared" si="1"/>
        <v>100</v>
      </c>
      <c r="O45" s="40">
        <v>624.23</v>
      </c>
      <c r="P45" s="40">
        <v>624.23</v>
      </c>
      <c r="Q45" s="41">
        <f t="shared" si="2"/>
        <v>100</v>
      </c>
      <c r="R45" s="40">
        <v>624.23</v>
      </c>
      <c r="S45" s="41">
        <f t="shared" si="3"/>
        <v>100</v>
      </c>
      <c r="T45" s="40">
        <f t="shared" si="4"/>
        <v>0</v>
      </c>
      <c r="U45" s="41">
        <f t="shared" si="5"/>
        <v>0</v>
      </c>
      <c r="V45" s="42">
        <f t="shared" si="12"/>
        <v>0</v>
      </c>
      <c r="W45" s="43">
        <v>0</v>
      </c>
      <c r="X45" s="43">
        <v>0</v>
      </c>
      <c r="Y45" s="41">
        <f t="shared" si="6"/>
        <v>0</v>
      </c>
      <c r="Z45" s="44">
        <v>0</v>
      </c>
      <c r="AA45" s="41">
        <f t="shared" si="14"/>
        <v>0</v>
      </c>
      <c r="AB45" s="44">
        <f t="shared" si="7"/>
        <v>0</v>
      </c>
      <c r="AC45" s="44">
        <v>0</v>
      </c>
      <c r="AD45" s="44">
        <f t="shared" si="13"/>
        <v>0</v>
      </c>
      <c r="AE45" s="44">
        <f t="shared" si="8"/>
        <v>0</v>
      </c>
      <c r="AF45" s="44">
        <f t="shared" si="9"/>
        <v>0</v>
      </c>
    </row>
    <row r="46" spans="1:32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39">
        <f t="shared" si="10"/>
        <v>9181.1</v>
      </c>
      <c r="H46" s="39">
        <v>14</v>
      </c>
      <c r="I46" s="39">
        <v>2</v>
      </c>
      <c r="J46" s="39">
        <v>12</v>
      </c>
      <c r="K46" s="39">
        <f t="shared" si="11"/>
        <v>13</v>
      </c>
      <c r="L46" s="39">
        <v>13</v>
      </c>
      <c r="M46" s="39">
        <v>0</v>
      </c>
      <c r="N46" s="39">
        <f t="shared" si="1"/>
        <v>92.857142857142861</v>
      </c>
      <c r="O46" s="40">
        <v>9181.1</v>
      </c>
      <c r="P46" s="40">
        <v>9181.1</v>
      </c>
      <c r="Q46" s="41">
        <f t="shared" si="2"/>
        <v>100</v>
      </c>
      <c r="R46" s="40">
        <v>9181.1</v>
      </c>
      <c r="S46" s="41">
        <f t="shared" si="3"/>
        <v>100</v>
      </c>
      <c r="T46" s="40">
        <f t="shared" si="4"/>
        <v>0</v>
      </c>
      <c r="U46" s="41">
        <f t="shared" si="5"/>
        <v>0</v>
      </c>
      <c r="V46" s="42">
        <f t="shared" si="12"/>
        <v>1</v>
      </c>
      <c r="W46" s="43">
        <v>1</v>
      </c>
      <c r="X46" s="43">
        <v>0</v>
      </c>
      <c r="Y46" s="41">
        <f t="shared" si="6"/>
        <v>7.1428571428571423</v>
      </c>
      <c r="Z46" s="44">
        <v>9575.85</v>
      </c>
      <c r="AA46" s="41">
        <f t="shared" si="14"/>
        <v>9575.85</v>
      </c>
      <c r="AB46" s="44">
        <f t="shared" si="7"/>
        <v>100</v>
      </c>
      <c r="AC46" s="44">
        <v>9575.85</v>
      </c>
      <c r="AD46" s="44">
        <f t="shared" si="13"/>
        <v>100</v>
      </c>
      <c r="AE46" s="44">
        <f t="shared" si="8"/>
        <v>0</v>
      </c>
      <c r="AF46" s="44">
        <f t="shared" si="9"/>
        <v>0</v>
      </c>
    </row>
    <row r="47" spans="1:32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39">
        <f t="shared" si="10"/>
        <v>68842.7</v>
      </c>
      <c r="H47" s="39">
        <v>34</v>
      </c>
      <c r="I47" s="39">
        <v>11</v>
      </c>
      <c r="J47" s="39">
        <v>23</v>
      </c>
      <c r="K47" s="39">
        <f t="shared" si="11"/>
        <v>30</v>
      </c>
      <c r="L47" s="39">
        <v>30</v>
      </c>
      <c r="M47" s="39">
        <v>0</v>
      </c>
      <c r="N47" s="39">
        <f t="shared" si="1"/>
        <v>88.235294117647058</v>
      </c>
      <c r="O47" s="40">
        <v>68842.7</v>
      </c>
      <c r="P47" s="40">
        <v>68842.7</v>
      </c>
      <c r="Q47" s="41">
        <f t="shared" si="2"/>
        <v>100</v>
      </c>
      <c r="R47" s="40">
        <v>56055.509999999995</v>
      </c>
      <c r="S47" s="41">
        <f t="shared" si="3"/>
        <v>81.425496094720273</v>
      </c>
      <c r="T47" s="40">
        <f t="shared" si="4"/>
        <v>12787.190000000002</v>
      </c>
      <c r="U47" s="41">
        <f t="shared" si="5"/>
        <v>18.57450390527972</v>
      </c>
      <c r="V47" s="42">
        <f t="shared" si="12"/>
        <v>4</v>
      </c>
      <c r="W47" s="43">
        <v>4</v>
      </c>
      <c r="X47" s="43">
        <v>0</v>
      </c>
      <c r="Y47" s="41">
        <f t="shared" si="6"/>
        <v>11.76470588235294</v>
      </c>
      <c r="Z47" s="44">
        <v>2498.7199999999998</v>
      </c>
      <c r="AA47" s="41">
        <f t="shared" si="14"/>
        <v>15285.910000000002</v>
      </c>
      <c r="AB47" s="44">
        <f t="shared" si="7"/>
        <v>100</v>
      </c>
      <c r="AC47" s="44">
        <v>12787.189999999999</v>
      </c>
      <c r="AD47" s="44">
        <f t="shared" si="13"/>
        <v>83.65344294189876</v>
      </c>
      <c r="AE47" s="44">
        <f t="shared" si="8"/>
        <v>2498.720000000003</v>
      </c>
      <c r="AF47" s="44">
        <f t="shared" si="9"/>
        <v>16.346557058101236</v>
      </c>
    </row>
    <row r="48" spans="1:32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39">
        <f t="shared" si="10"/>
        <v>13438.82</v>
      </c>
      <c r="H48" s="39">
        <v>16</v>
      </c>
      <c r="I48" s="39">
        <v>6</v>
      </c>
      <c r="J48" s="39">
        <v>9</v>
      </c>
      <c r="K48" s="39">
        <f t="shared" si="11"/>
        <v>11</v>
      </c>
      <c r="L48" s="39">
        <v>11</v>
      </c>
      <c r="M48" s="39">
        <v>0</v>
      </c>
      <c r="N48" s="39">
        <f t="shared" si="1"/>
        <v>68.75</v>
      </c>
      <c r="O48" s="40">
        <v>13438.82</v>
      </c>
      <c r="P48" s="40">
        <v>13438.82</v>
      </c>
      <c r="Q48" s="41">
        <f t="shared" si="2"/>
        <v>100</v>
      </c>
      <c r="R48" s="40">
        <v>13438.82</v>
      </c>
      <c r="S48" s="41">
        <f t="shared" si="3"/>
        <v>100</v>
      </c>
      <c r="T48" s="40">
        <f t="shared" si="4"/>
        <v>0</v>
      </c>
      <c r="U48" s="41">
        <f t="shared" si="5"/>
        <v>0</v>
      </c>
      <c r="V48" s="42">
        <f t="shared" si="12"/>
        <v>0</v>
      </c>
      <c r="W48" s="43">
        <v>0</v>
      </c>
      <c r="X48" s="43">
        <v>0</v>
      </c>
      <c r="Y48" s="41">
        <f t="shared" si="6"/>
        <v>0</v>
      </c>
      <c r="Z48" s="44">
        <v>0</v>
      </c>
      <c r="AA48" s="41">
        <f t="shared" si="14"/>
        <v>0</v>
      </c>
      <c r="AB48" s="44">
        <f t="shared" si="7"/>
        <v>0</v>
      </c>
      <c r="AC48" s="44">
        <v>0</v>
      </c>
      <c r="AD48" s="44">
        <f t="shared" si="13"/>
        <v>0</v>
      </c>
      <c r="AE48" s="44">
        <f t="shared" si="8"/>
        <v>0</v>
      </c>
      <c r="AF48" s="44">
        <f t="shared" si="9"/>
        <v>0</v>
      </c>
    </row>
    <row r="49" spans="1:32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39">
        <f t="shared" si="10"/>
        <v>20641.310000000001</v>
      </c>
      <c r="H49" s="39">
        <v>16</v>
      </c>
      <c r="I49" s="39">
        <v>2</v>
      </c>
      <c r="J49" s="39">
        <v>14</v>
      </c>
      <c r="K49" s="39">
        <f t="shared" si="11"/>
        <v>11</v>
      </c>
      <c r="L49" s="39">
        <v>11</v>
      </c>
      <c r="M49" s="39">
        <v>0</v>
      </c>
      <c r="N49" s="39">
        <f t="shared" si="1"/>
        <v>68.75</v>
      </c>
      <c r="O49" s="40">
        <v>20641.310000000001</v>
      </c>
      <c r="P49" s="40">
        <v>20641.310000000001</v>
      </c>
      <c r="Q49" s="41">
        <f t="shared" si="2"/>
        <v>100</v>
      </c>
      <c r="R49" s="40">
        <v>20641.309999999998</v>
      </c>
      <c r="S49" s="41">
        <f t="shared" si="3"/>
        <v>99.999999999999972</v>
      </c>
      <c r="T49" s="40">
        <f t="shared" si="4"/>
        <v>0</v>
      </c>
      <c r="U49" s="41">
        <f t="shared" si="5"/>
        <v>0</v>
      </c>
      <c r="V49" s="42">
        <f t="shared" si="12"/>
        <v>0</v>
      </c>
      <c r="W49" s="43">
        <v>0</v>
      </c>
      <c r="X49" s="43">
        <v>0</v>
      </c>
      <c r="Y49" s="41">
        <f t="shared" si="6"/>
        <v>0</v>
      </c>
      <c r="Z49" s="44">
        <v>3581.44</v>
      </c>
      <c r="AA49" s="41">
        <f t="shared" si="14"/>
        <v>3581.44</v>
      </c>
      <c r="AB49" s="44">
        <f t="shared" si="7"/>
        <v>100</v>
      </c>
      <c r="AC49" s="44">
        <v>3581.44</v>
      </c>
      <c r="AD49" s="44">
        <f t="shared" si="13"/>
        <v>100</v>
      </c>
      <c r="AE49" s="44">
        <f t="shared" si="8"/>
        <v>0</v>
      </c>
      <c r="AF49" s="44">
        <f t="shared" si="9"/>
        <v>0</v>
      </c>
    </row>
    <row r="50" spans="1:32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39">
        <f t="shared" si="10"/>
        <v>20509.350000000002</v>
      </c>
      <c r="H50" s="39">
        <v>12</v>
      </c>
      <c r="I50" s="39">
        <v>2</v>
      </c>
      <c r="J50" s="39">
        <v>10</v>
      </c>
      <c r="K50" s="39">
        <f t="shared" si="11"/>
        <v>9</v>
      </c>
      <c r="L50" s="39">
        <v>9</v>
      </c>
      <c r="M50" s="39">
        <v>0</v>
      </c>
      <c r="N50" s="39">
        <f t="shared" si="1"/>
        <v>75</v>
      </c>
      <c r="O50" s="40">
        <v>20509.350000000002</v>
      </c>
      <c r="P50" s="40">
        <v>20509.350000000002</v>
      </c>
      <c r="Q50" s="41">
        <f t="shared" si="2"/>
        <v>100</v>
      </c>
      <c r="R50" s="40">
        <v>15207.210000000001</v>
      </c>
      <c r="S50" s="41">
        <f t="shared" si="3"/>
        <v>74.14769361291313</v>
      </c>
      <c r="T50" s="40">
        <f t="shared" si="4"/>
        <v>5302.1400000000012</v>
      </c>
      <c r="U50" s="41">
        <f t="shared" si="5"/>
        <v>25.85230638708687</v>
      </c>
      <c r="V50" s="42">
        <f t="shared" si="12"/>
        <v>3</v>
      </c>
      <c r="W50" s="43">
        <v>3</v>
      </c>
      <c r="X50" s="43">
        <v>0</v>
      </c>
      <c r="Y50" s="41">
        <f t="shared" si="6"/>
        <v>25</v>
      </c>
      <c r="Z50" s="44">
        <v>3546.02</v>
      </c>
      <c r="AA50" s="41">
        <f t="shared" si="14"/>
        <v>8848.1600000000017</v>
      </c>
      <c r="AB50" s="44">
        <f t="shared" si="7"/>
        <v>100</v>
      </c>
      <c r="AC50" s="44">
        <v>8848.1600000000017</v>
      </c>
      <c r="AD50" s="44">
        <f t="shared" si="13"/>
        <v>100</v>
      </c>
      <c r="AE50" s="44">
        <f t="shared" si="8"/>
        <v>0</v>
      </c>
      <c r="AF50" s="44">
        <f t="shared" si="9"/>
        <v>0</v>
      </c>
    </row>
    <row r="51" spans="1:32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39">
        <f t="shared" si="10"/>
        <v>9576.4699999999993</v>
      </c>
      <c r="H51" s="39">
        <v>10</v>
      </c>
      <c r="I51" s="39">
        <v>2</v>
      </c>
      <c r="J51" s="39">
        <v>8</v>
      </c>
      <c r="K51" s="39">
        <f t="shared" si="11"/>
        <v>7</v>
      </c>
      <c r="L51" s="39">
        <v>7</v>
      </c>
      <c r="M51" s="39">
        <v>0</v>
      </c>
      <c r="N51" s="39">
        <f t="shared" si="1"/>
        <v>70</v>
      </c>
      <c r="O51" s="40">
        <v>9576.4699999999993</v>
      </c>
      <c r="P51" s="40">
        <v>9576.4699999999993</v>
      </c>
      <c r="Q51" s="41">
        <f t="shared" si="2"/>
        <v>100</v>
      </c>
      <c r="R51" s="40">
        <v>9576.4699999999993</v>
      </c>
      <c r="S51" s="41">
        <f t="shared" si="3"/>
        <v>100</v>
      </c>
      <c r="T51" s="40">
        <f t="shared" si="4"/>
        <v>0</v>
      </c>
      <c r="U51" s="41">
        <f t="shared" si="5"/>
        <v>0</v>
      </c>
      <c r="V51" s="42">
        <f t="shared" si="12"/>
        <v>1</v>
      </c>
      <c r="W51" s="43">
        <v>1</v>
      </c>
      <c r="X51" s="43">
        <v>0</v>
      </c>
      <c r="Y51" s="41">
        <f t="shared" si="6"/>
        <v>10</v>
      </c>
      <c r="Z51" s="44">
        <v>813.02</v>
      </c>
      <c r="AA51" s="41">
        <f t="shared" si="14"/>
        <v>813.02</v>
      </c>
      <c r="AB51" s="44">
        <f t="shared" si="7"/>
        <v>100</v>
      </c>
      <c r="AC51" s="44">
        <v>813.02</v>
      </c>
      <c r="AD51" s="44">
        <f t="shared" si="13"/>
        <v>100</v>
      </c>
      <c r="AE51" s="44">
        <f t="shared" si="8"/>
        <v>0</v>
      </c>
      <c r="AF51" s="44">
        <f t="shared" si="9"/>
        <v>0</v>
      </c>
    </row>
    <row r="52" spans="1:32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39">
        <f t="shared" si="10"/>
        <v>21145.85</v>
      </c>
      <c r="H52" s="39">
        <v>24</v>
      </c>
      <c r="I52" s="39">
        <v>10</v>
      </c>
      <c r="J52" s="39">
        <v>12</v>
      </c>
      <c r="K52" s="39">
        <f t="shared" si="11"/>
        <v>22</v>
      </c>
      <c r="L52" s="39">
        <v>22</v>
      </c>
      <c r="M52" s="39">
        <v>0</v>
      </c>
      <c r="N52" s="39">
        <f t="shared" si="1"/>
        <v>91.666666666666657</v>
      </c>
      <c r="O52" s="40">
        <v>21145.85</v>
      </c>
      <c r="P52" s="40">
        <v>21145.85</v>
      </c>
      <c r="Q52" s="41">
        <f t="shared" si="2"/>
        <v>100</v>
      </c>
      <c r="R52" s="40">
        <v>20743.91</v>
      </c>
      <c r="S52" s="41">
        <f t="shared" si="3"/>
        <v>98.099201498166309</v>
      </c>
      <c r="T52" s="40">
        <f t="shared" si="4"/>
        <v>401.93999999999869</v>
      </c>
      <c r="U52" s="41">
        <f t="shared" si="5"/>
        <v>1.9007985018336873</v>
      </c>
      <c r="V52" s="42">
        <f t="shared" si="12"/>
        <v>3</v>
      </c>
      <c r="W52" s="43">
        <v>3</v>
      </c>
      <c r="X52" s="43">
        <v>0</v>
      </c>
      <c r="Y52" s="41">
        <f t="shared" si="6"/>
        <v>12.5</v>
      </c>
      <c r="Z52" s="44">
        <v>2435.46</v>
      </c>
      <c r="AA52" s="41">
        <f t="shared" si="14"/>
        <v>2837.3999999999987</v>
      </c>
      <c r="AB52" s="44">
        <f t="shared" si="7"/>
        <v>100</v>
      </c>
      <c r="AC52" s="44">
        <v>2837.4</v>
      </c>
      <c r="AD52" s="44">
        <f t="shared" si="13"/>
        <v>100.00000000000004</v>
      </c>
      <c r="AE52" s="44">
        <f t="shared" si="8"/>
        <v>0</v>
      </c>
      <c r="AF52" s="44">
        <f t="shared" si="9"/>
        <v>0</v>
      </c>
    </row>
    <row r="53" spans="1:32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39">
        <f t="shared" si="10"/>
        <v>14149.42</v>
      </c>
      <c r="H53" s="39">
        <v>16</v>
      </c>
      <c r="I53" s="39">
        <v>0</v>
      </c>
      <c r="J53" s="39">
        <v>16</v>
      </c>
      <c r="K53" s="39">
        <f t="shared" si="11"/>
        <v>13</v>
      </c>
      <c r="L53" s="39">
        <v>13</v>
      </c>
      <c r="M53" s="39">
        <v>0</v>
      </c>
      <c r="N53" s="39">
        <f t="shared" si="1"/>
        <v>81.25</v>
      </c>
      <c r="O53" s="40">
        <v>14149.42</v>
      </c>
      <c r="P53" s="40">
        <v>14149.42</v>
      </c>
      <c r="Q53" s="41">
        <f t="shared" si="2"/>
        <v>100</v>
      </c>
      <c r="R53" s="40">
        <v>14149.42</v>
      </c>
      <c r="S53" s="41">
        <f t="shared" si="3"/>
        <v>100</v>
      </c>
      <c r="T53" s="40">
        <f t="shared" si="4"/>
        <v>0</v>
      </c>
      <c r="U53" s="41">
        <f t="shared" si="5"/>
        <v>0</v>
      </c>
      <c r="V53" s="42">
        <f t="shared" si="12"/>
        <v>0</v>
      </c>
      <c r="W53" s="43">
        <v>0</v>
      </c>
      <c r="X53" s="43">
        <v>0</v>
      </c>
      <c r="Y53" s="41">
        <f t="shared" si="6"/>
        <v>0</v>
      </c>
      <c r="Z53" s="44">
        <v>0</v>
      </c>
      <c r="AA53" s="41">
        <f t="shared" si="14"/>
        <v>0</v>
      </c>
      <c r="AB53" s="44">
        <f t="shared" si="7"/>
        <v>0</v>
      </c>
      <c r="AC53" s="44">
        <v>0</v>
      </c>
      <c r="AD53" s="44">
        <f t="shared" si="13"/>
        <v>0</v>
      </c>
      <c r="AE53" s="44">
        <f t="shared" si="8"/>
        <v>0</v>
      </c>
      <c r="AF53" s="44">
        <f t="shared" si="9"/>
        <v>0</v>
      </c>
    </row>
    <row r="54" spans="1:32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39">
        <f t="shared" si="10"/>
        <v>19513.129999999997</v>
      </c>
      <c r="H54" s="39">
        <v>15</v>
      </c>
      <c r="I54" s="39">
        <v>2</v>
      </c>
      <c r="J54" s="39">
        <v>12</v>
      </c>
      <c r="K54" s="39">
        <f t="shared" si="11"/>
        <v>11</v>
      </c>
      <c r="L54" s="39">
        <v>11</v>
      </c>
      <c r="M54" s="39">
        <v>0</v>
      </c>
      <c r="N54" s="39">
        <f t="shared" si="1"/>
        <v>73.333333333333329</v>
      </c>
      <c r="O54" s="40">
        <v>19513.129999999997</v>
      </c>
      <c r="P54" s="40">
        <v>19513.129999999997</v>
      </c>
      <c r="Q54" s="41">
        <f t="shared" si="2"/>
        <v>100</v>
      </c>
      <c r="R54" s="40">
        <v>19513.129999999997</v>
      </c>
      <c r="S54" s="41">
        <f t="shared" si="3"/>
        <v>100</v>
      </c>
      <c r="T54" s="40">
        <f t="shared" si="4"/>
        <v>0</v>
      </c>
      <c r="U54" s="41">
        <f t="shared" si="5"/>
        <v>0</v>
      </c>
      <c r="V54" s="42">
        <f t="shared" si="12"/>
        <v>1</v>
      </c>
      <c r="W54" s="43">
        <v>1</v>
      </c>
      <c r="X54" s="43">
        <v>0</v>
      </c>
      <c r="Y54" s="41">
        <f t="shared" si="6"/>
        <v>6.666666666666667</v>
      </c>
      <c r="Z54" s="44">
        <v>443.04999999999995</v>
      </c>
      <c r="AA54" s="41">
        <f t="shared" si="14"/>
        <v>443.04999999999995</v>
      </c>
      <c r="AB54" s="44">
        <f t="shared" si="7"/>
        <v>100</v>
      </c>
      <c r="AC54" s="44">
        <v>443.04999999999995</v>
      </c>
      <c r="AD54" s="44">
        <f t="shared" si="13"/>
        <v>100</v>
      </c>
      <c r="AE54" s="44">
        <f t="shared" si="8"/>
        <v>0</v>
      </c>
      <c r="AF54" s="44">
        <f t="shared" si="9"/>
        <v>0</v>
      </c>
    </row>
    <row r="55" spans="1:32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39">
        <f t="shared" si="10"/>
        <v>7872.8899999999994</v>
      </c>
      <c r="H55" s="39">
        <v>18</v>
      </c>
      <c r="I55" s="39">
        <v>5</v>
      </c>
      <c r="J55" s="39">
        <v>13</v>
      </c>
      <c r="K55" s="39">
        <f t="shared" si="11"/>
        <v>14</v>
      </c>
      <c r="L55" s="39">
        <v>14</v>
      </c>
      <c r="M55" s="39">
        <v>0</v>
      </c>
      <c r="N55" s="39">
        <f t="shared" si="1"/>
        <v>77.777777777777786</v>
      </c>
      <c r="O55" s="40">
        <v>7872.8899999999994</v>
      </c>
      <c r="P55" s="40">
        <v>7872.8899999999994</v>
      </c>
      <c r="Q55" s="41">
        <f t="shared" si="2"/>
        <v>100</v>
      </c>
      <c r="R55" s="40">
        <v>7872.8899999999994</v>
      </c>
      <c r="S55" s="41">
        <f t="shared" si="3"/>
        <v>100</v>
      </c>
      <c r="T55" s="40">
        <f t="shared" si="4"/>
        <v>0</v>
      </c>
      <c r="U55" s="41">
        <f t="shared" si="5"/>
        <v>0</v>
      </c>
      <c r="V55" s="42">
        <f t="shared" si="12"/>
        <v>0</v>
      </c>
      <c r="W55" s="43">
        <v>0</v>
      </c>
      <c r="X55" s="43">
        <v>0</v>
      </c>
      <c r="Y55" s="41">
        <f t="shared" si="6"/>
        <v>0</v>
      </c>
      <c r="Z55" s="44">
        <v>0</v>
      </c>
      <c r="AA55" s="41">
        <f t="shared" si="14"/>
        <v>0</v>
      </c>
      <c r="AB55" s="44">
        <f t="shared" si="7"/>
        <v>0</v>
      </c>
      <c r="AC55" s="44">
        <v>0</v>
      </c>
      <c r="AD55" s="44">
        <f t="shared" si="13"/>
        <v>0</v>
      </c>
      <c r="AE55" s="44">
        <f t="shared" si="8"/>
        <v>0</v>
      </c>
      <c r="AF55" s="44">
        <f t="shared" si="9"/>
        <v>0</v>
      </c>
    </row>
    <row r="56" spans="1:32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39">
        <f t="shared" si="10"/>
        <v>901.85</v>
      </c>
      <c r="H56" s="39">
        <v>9</v>
      </c>
      <c r="I56" s="39">
        <v>3</v>
      </c>
      <c r="J56" s="39">
        <v>5</v>
      </c>
      <c r="K56" s="39">
        <f t="shared" si="11"/>
        <v>2</v>
      </c>
      <c r="L56" s="39">
        <v>2</v>
      </c>
      <c r="M56" s="39">
        <v>0</v>
      </c>
      <c r="N56" s="39">
        <f t="shared" si="1"/>
        <v>22.222222222222221</v>
      </c>
      <c r="O56" s="40">
        <v>901.85</v>
      </c>
      <c r="P56" s="40">
        <v>901.85</v>
      </c>
      <c r="Q56" s="41">
        <f t="shared" si="2"/>
        <v>100</v>
      </c>
      <c r="R56" s="40">
        <v>901.85</v>
      </c>
      <c r="S56" s="41">
        <f t="shared" si="3"/>
        <v>100</v>
      </c>
      <c r="T56" s="40">
        <f t="shared" si="4"/>
        <v>0</v>
      </c>
      <c r="U56" s="41">
        <f t="shared" si="5"/>
        <v>0</v>
      </c>
      <c r="V56" s="42">
        <f t="shared" si="12"/>
        <v>0</v>
      </c>
      <c r="W56" s="43">
        <v>0</v>
      </c>
      <c r="X56" s="43">
        <v>0</v>
      </c>
      <c r="Y56" s="41">
        <f t="shared" si="6"/>
        <v>0</v>
      </c>
      <c r="Z56" s="44">
        <v>0</v>
      </c>
      <c r="AA56" s="41">
        <f t="shared" si="14"/>
        <v>0</v>
      </c>
      <c r="AB56" s="44">
        <f t="shared" si="7"/>
        <v>0</v>
      </c>
      <c r="AC56" s="44">
        <v>0</v>
      </c>
      <c r="AD56" s="44">
        <f t="shared" si="13"/>
        <v>0</v>
      </c>
      <c r="AE56" s="44">
        <f t="shared" si="8"/>
        <v>0</v>
      </c>
      <c r="AF56" s="44">
        <f t="shared" si="9"/>
        <v>0</v>
      </c>
    </row>
    <row r="57" spans="1:32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39">
        <f t="shared" si="10"/>
        <v>22560.63</v>
      </c>
      <c r="H57" s="39">
        <v>17</v>
      </c>
      <c r="I57" s="39">
        <v>1</v>
      </c>
      <c r="J57" s="39">
        <v>16</v>
      </c>
      <c r="K57" s="39">
        <f t="shared" si="11"/>
        <v>14</v>
      </c>
      <c r="L57" s="39">
        <v>14</v>
      </c>
      <c r="M57" s="39">
        <v>0</v>
      </c>
      <c r="N57" s="39">
        <f t="shared" si="1"/>
        <v>82.35294117647058</v>
      </c>
      <c r="O57" s="40">
        <v>22560.63</v>
      </c>
      <c r="P57" s="40">
        <v>22560.63</v>
      </c>
      <c r="Q57" s="41">
        <f t="shared" si="2"/>
        <v>100</v>
      </c>
      <c r="R57" s="40">
        <v>22560.63</v>
      </c>
      <c r="S57" s="41">
        <f t="shared" si="3"/>
        <v>100</v>
      </c>
      <c r="T57" s="40">
        <f t="shared" si="4"/>
        <v>0</v>
      </c>
      <c r="U57" s="41">
        <f t="shared" si="5"/>
        <v>0</v>
      </c>
      <c r="V57" s="42">
        <f t="shared" si="12"/>
        <v>1</v>
      </c>
      <c r="W57" s="43">
        <v>1</v>
      </c>
      <c r="X57" s="43">
        <v>0</v>
      </c>
      <c r="Y57" s="41">
        <f t="shared" si="6"/>
        <v>5.8823529411764701</v>
      </c>
      <c r="Z57" s="44">
        <v>2572.42</v>
      </c>
      <c r="AA57" s="41">
        <f t="shared" si="14"/>
        <v>2572.42</v>
      </c>
      <c r="AB57" s="44">
        <f t="shared" si="7"/>
        <v>100</v>
      </c>
      <c r="AC57" s="44">
        <v>2572.42</v>
      </c>
      <c r="AD57" s="44">
        <f t="shared" si="13"/>
        <v>100</v>
      </c>
      <c r="AE57" s="44">
        <f t="shared" si="8"/>
        <v>0</v>
      </c>
      <c r="AF57" s="44">
        <f t="shared" si="9"/>
        <v>0</v>
      </c>
    </row>
    <row r="58" spans="1:32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39">
        <f t="shared" si="10"/>
        <v>5829.1</v>
      </c>
      <c r="H58" s="39">
        <v>9</v>
      </c>
      <c r="I58" s="39">
        <v>3</v>
      </c>
      <c r="J58" s="39">
        <v>6</v>
      </c>
      <c r="K58" s="39">
        <f t="shared" si="11"/>
        <v>8</v>
      </c>
      <c r="L58" s="39">
        <v>8</v>
      </c>
      <c r="M58" s="39">
        <v>0</v>
      </c>
      <c r="N58" s="39">
        <f t="shared" si="1"/>
        <v>88.888888888888886</v>
      </c>
      <c r="O58" s="40">
        <v>5829.1</v>
      </c>
      <c r="P58" s="40">
        <v>5829.1</v>
      </c>
      <c r="Q58" s="41">
        <f t="shared" si="2"/>
        <v>100</v>
      </c>
      <c r="R58" s="40">
        <v>5829.1</v>
      </c>
      <c r="S58" s="41">
        <f t="shared" si="3"/>
        <v>100</v>
      </c>
      <c r="T58" s="40">
        <f t="shared" si="4"/>
        <v>0</v>
      </c>
      <c r="U58" s="41">
        <f t="shared" si="5"/>
        <v>0</v>
      </c>
      <c r="V58" s="42">
        <f t="shared" si="12"/>
        <v>1</v>
      </c>
      <c r="W58" s="43">
        <v>1</v>
      </c>
      <c r="X58" s="43">
        <v>0</v>
      </c>
      <c r="Y58" s="41">
        <f t="shared" si="6"/>
        <v>11.111111111111111</v>
      </c>
      <c r="Z58" s="44">
        <v>1035.9100000000001</v>
      </c>
      <c r="AA58" s="41">
        <f t="shared" si="14"/>
        <v>1035.9100000000001</v>
      </c>
      <c r="AB58" s="44">
        <f t="shared" si="7"/>
        <v>100</v>
      </c>
      <c r="AC58" s="44">
        <v>1035.9100000000001</v>
      </c>
      <c r="AD58" s="44">
        <f t="shared" si="13"/>
        <v>100</v>
      </c>
      <c r="AE58" s="44">
        <f t="shared" si="8"/>
        <v>0</v>
      </c>
      <c r="AF58" s="44">
        <f t="shared" si="9"/>
        <v>0</v>
      </c>
    </row>
    <row r="59" spans="1:32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39">
        <f t="shared" si="10"/>
        <v>20164.23</v>
      </c>
      <c r="H59" s="39">
        <v>19</v>
      </c>
      <c r="I59" s="39">
        <v>5</v>
      </c>
      <c r="J59" s="39">
        <v>14</v>
      </c>
      <c r="K59" s="39">
        <f t="shared" si="11"/>
        <v>15</v>
      </c>
      <c r="L59" s="39">
        <v>15</v>
      </c>
      <c r="M59" s="39">
        <v>0</v>
      </c>
      <c r="N59" s="39">
        <f t="shared" si="1"/>
        <v>78.94736842105263</v>
      </c>
      <c r="O59" s="40">
        <v>20164.23</v>
      </c>
      <c r="P59" s="40">
        <v>20164.23</v>
      </c>
      <c r="Q59" s="41">
        <f t="shared" si="2"/>
        <v>100</v>
      </c>
      <c r="R59" s="40">
        <v>19473.62</v>
      </c>
      <c r="S59" s="41">
        <f t="shared" si="3"/>
        <v>96.575073781642047</v>
      </c>
      <c r="T59" s="40">
        <f t="shared" si="4"/>
        <v>690.61000000000058</v>
      </c>
      <c r="U59" s="41">
        <f t="shared" si="5"/>
        <v>3.4249262183579563</v>
      </c>
      <c r="V59" s="42">
        <f t="shared" si="12"/>
        <v>2</v>
      </c>
      <c r="W59" s="43">
        <v>2</v>
      </c>
      <c r="X59" s="43">
        <v>0</v>
      </c>
      <c r="Y59" s="41">
        <f t="shared" si="6"/>
        <v>10.526315789473683</v>
      </c>
      <c r="Z59" s="44">
        <v>2317.56</v>
      </c>
      <c r="AA59" s="41">
        <f t="shared" si="14"/>
        <v>3008.1700000000005</v>
      </c>
      <c r="AB59" s="44">
        <f t="shared" si="7"/>
        <v>100</v>
      </c>
      <c r="AC59" s="44">
        <v>690.61</v>
      </c>
      <c r="AD59" s="44">
        <f t="shared" si="13"/>
        <v>22.957811559851997</v>
      </c>
      <c r="AE59" s="44">
        <f t="shared" si="8"/>
        <v>2317.5600000000004</v>
      </c>
      <c r="AF59" s="44">
        <f t="shared" si="9"/>
        <v>77.042188440147996</v>
      </c>
    </row>
    <row r="60" spans="1:32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39">
        <f t="shared" si="10"/>
        <v>22001.93</v>
      </c>
      <c r="H60" s="39">
        <v>16</v>
      </c>
      <c r="I60" s="39">
        <v>3</v>
      </c>
      <c r="J60" s="39">
        <v>12</v>
      </c>
      <c r="K60" s="39">
        <f t="shared" si="11"/>
        <v>14</v>
      </c>
      <c r="L60" s="39">
        <v>14</v>
      </c>
      <c r="M60" s="39">
        <v>0</v>
      </c>
      <c r="N60" s="39">
        <f t="shared" si="1"/>
        <v>87.5</v>
      </c>
      <c r="O60" s="40">
        <v>22001.93</v>
      </c>
      <c r="P60" s="40">
        <v>22001.93</v>
      </c>
      <c r="Q60" s="41">
        <f t="shared" si="2"/>
        <v>100</v>
      </c>
      <c r="R60" s="40">
        <v>21266.880000000001</v>
      </c>
      <c r="S60" s="41">
        <f t="shared" si="3"/>
        <v>96.659156719433241</v>
      </c>
      <c r="T60" s="40">
        <f t="shared" si="4"/>
        <v>735.04999999999927</v>
      </c>
      <c r="U60" s="41">
        <f t="shared" si="5"/>
        <v>3.3408432805667472</v>
      </c>
      <c r="V60" s="42">
        <f t="shared" si="12"/>
        <v>3</v>
      </c>
      <c r="W60" s="43">
        <v>3</v>
      </c>
      <c r="X60" s="43">
        <v>0</v>
      </c>
      <c r="Y60" s="41">
        <f t="shared" si="6"/>
        <v>18.75</v>
      </c>
      <c r="Z60" s="44">
        <v>12858.52</v>
      </c>
      <c r="AA60" s="41">
        <f t="shared" si="14"/>
        <v>13593.57</v>
      </c>
      <c r="AB60" s="44">
        <f t="shared" si="7"/>
        <v>100</v>
      </c>
      <c r="AC60" s="44">
        <v>10970.910000000002</v>
      </c>
      <c r="AD60" s="44">
        <f t="shared" si="13"/>
        <v>80.706613494468357</v>
      </c>
      <c r="AE60" s="44">
        <f t="shared" si="8"/>
        <v>2622.659999999998</v>
      </c>
      <c r="AF60" s="44">
        <f t="shared" si="9"/>
        <v>19.293386505531647</v>
      </c>
    </row>
    <row r="61" spans="1:32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39">
        <f t="shared" si="10"/>
        <v>13311.29</v>
      </c>
      <c r="H61" s="39">
        <v>16</v>
      </c>
      <c r="I61" s="39">
        <v>0</v>
      </c>
      <c r="J61" s="39">
        <v>16</v>
      </c>
      <c r="K61" s="39">
        <f t="shared" si="11"/>
        <v>14</v>
      </c>
      <c r="L61" s="39">
        <v>14</v>
      </c>
      <c r="M61" s="39">
        <v>0</v>
      </c>
      <c r="N61" s="39">
        <f t="shared" si="1"/>
        <v>87.5</v>
      </c>
      <c r="O61" s="40">
        <v>13311.29</v>
      </c>
      <c r="P61" s="40">
        <v>13311.29</v>
      </c>
      <c r="Q61" s="41">
        <f t="shared" si="2"/>
        <v>100</v>
      </c>
      <c r="R61" s="40">
        <v>11290.26</v>
      </c>
      <c r="S61" s="41">
        <f t="shared" si="3"/>
        <v>84.817173992903761</v>
      </c>
      <c r="T61" s="40">
        <f t="shared" si="4"/>
        <v>2021.0300000000007</v>
      </c>
      <c r="U61" s="41">
        <f t="shared" si="5"/>
        <v>15.182826007096237</v>
      </c>
      <c r="V61" s="42">
        <f t="shared" si="12"/>
        <v>0</v>
      </c>
      <c r="W61" s="43">
        <v>0</v>
      </c>
      <c r="X61" s="43">
        <v>0</v>
      </c>
      <c r="Y61" s="41">
        <f t="shared" si="6"/>
        <v>0</v>
      </c>
      <c r="Z61" s="44">
        <v>0</v>
      </c>
      <c r="AA61" s="41">
        <f t="shared" si="14"/>
        <v>2021.0300000000007</v>
      </c>
      <c r="AB61" s="44">
        <f t="shared" si="7"/>
        <v>100</v>
      </c>
      <c r="AC61" s="44">
        <v>2021.03</v>
      </c>
      <c r="AD61" s="44">
        <f t="shared" si="13"/>
        <v>99.999999999999972</v>
      </c>
      <c r="AE61" s="44">
        <f t="shared" si="8"/>
        <v>0</v>
      </c>
      <c r="AF61" s="44">
        <f t="shared" si="9"/>
        <v>0</v>
      </c>
    </row>
    <row r="62" spans="1:32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39">
        <f t="shared" si="10"/>
        <v>6508.0399999999991</v>
      </c>
      <c r="H62" s="39">
        <v>5</v>
      </c>
      <c r="I62" s="39">
        <v>0</v>
      </c>
      <c r="J62" s="39">
        <v>5</v>
      </c>
      <c r="K62" s="39">
        <f t="shared" si="11"/>
        <v>5</v>
      </c>
      <c r="L62" s="39">
        <v>5</v>
      </c>
      <c r="M62" s="39">
        <v>0</v>
      </c>
      <c r="N62" s="39">
        <f t="shared" si="1"/>
        <v>100</v>
      </c>
      <c r="O62" s="40">
        <v>6508.0399999999991</v>
      </c>
      <c r="P62" s="40">
        <v>6508.0399999999991</v>
      </c>
      <c r="Q62" s="41">
        <f t="shared" si="2"/>
        <v>100</v>
      </c>
      <c r="R62" s="40">
        <v>4865.3099999999995</v>
      </c>
      <c r="S62" s="41">
        <f t="shared" si="3"/>
        <v>74.758452621680263</v>
      </c>
      <c r="T62" s="40">
        <f t="shared" si="4"/>
        <v>1642.7299999999996</v>
      </c>
      <c r="U62" s="41">
        <f t="shared" si="5"/>
        <v>25.241547378319733</v>
      </c>
      <c r="V62" s="42">
        <f t="shared" si="12"/>
        <v>0</v>
      </c>
      <c r="W62" s="43">
        <v>0</v>
      </c>
      <c r="X62" s="43">
        <v>0</v>
      </c>
      <c r="Y62" s="41">
        <f t="shared" si="6"/>
        <v>0</v>
      </c>
      <c r="Z62" s="44">
        <v>0</v>
      </c>
      <c r="AA62" s="41">
        <f t="shared" si="14"/>
        <v>1642.7299999999996</v>
      </c>
      <c r="AB62" s="44">
        <f t="shared" si="7"/>
        <v>100</v>
      </c>
      <c r="AC62" s="44">
        <v>1642.73</v>
      </c>
      <c r="AD62" s="44">
        <f t="shared" si="13"/>
        <v>100.00000000000003</v>
      </c>
      <c r="AE62" s="44">
        <f t="shared" si="8"/>
        <v>0</v>
      </c>
      <c r="AF62" s="44">
        <f t="shared" si="9"/>
        <v>0</v>
      </c>
    </row>
    <row r="63" spans="1:32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39">
        <f t="shared" si="10"/>
        <v>15259.9</v>
      </c>
      <c r="H63" s="39">
        <v>14</v>
      </c>
      <c r="I63" s="39">
        <v>1</v>
      </c>
      <c r="J63" s="39">
        <v>12</v>
      </c>
      <c r="K63" s="39">
        <f t="shared" si="11"/>
        <v>12</v>
      </c>
      <c r="L63" s="39">
        <v>12</v>
      </c>
      <c r="M63" s="39">
        <v>0</v>
      </c>
      <c r="N63" s="39">
        <f t="shared" si="1"/>
        <v>85.714285714285708</v>
      </c>
      <c r="O63" s="40">
        <v>15259.9</v>
      </c>
      <c r="P63" s="40">
        <v>15259.9</v>
      </c>
      <c r="Q63" s="41">
        <f t="shared" si="2"/>
        <v>100</v>
      </c>
      <c r="R63" s="40">
        <v>15259.900000000001</v>
      </c>
      <c r="S63" s="41">
        <f t="shared" si="3"/>
        <v>100.00000000000003</v>
      </c>
      <c r="T63" s="40">
        <f t="shared" si="4"/>
        <v>0</v>
      </c>
      <c r="U63" s="41">
        <f t="shared" si="5"/>
        <v>0</v>
      </c>
      <c r="V63" s="42">
        <f t="shared" si="12"/>
        <v>2</v>
      </c>
      <c r="W63" s="43">
        <v>2</v>
      </c>
      <c r="X63" s="43">
        <v>0</v>
      </c>
      <c r="Y63" s="41">
        <f t="shared" si="6"/>
        <v>14.285714285714285</v>
      </c>
      <c r="Z63" s="44">
        <v>1664.25</v>
      </c>
      <c r="AA63" s="41">
        <f t="shared" si="14"/>
        <v>1664.25</v>
      </c>
      <c r="AB63" s="44">
        <f t="shared" si="7"/>
        <v>100</v>
      </c>
      <c r="AC63" s="44">
        <v>1664.25</v>
      </c>
      <c r="AD63" s="44">
        <f t="shared" si="13"/>
        <v>100</v>
      </c>
      <c r="AE63" s="44">
        <f t="shared" si="8"/>
        <v>0</v>
      </c>
      <c r="AF63" s="44">
        <f t="shared" si="9"/>
        <v>0</v>
      </c>
    </row>
    <row r="64" spans="1:32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39">
        <f t="shared" si="10"/>
        <v>9876.69</v>
      </c>
      <c r="H64" s="39">
        <v>15</v>
      </c>
      <c r="I64" s="39">
        <v>4</v>
      </c>
      <c r="J64" s="39">
        <v>10</v>
      </c>
      <c r="K64" s="39">
        <f t="shared" si="11"/>
        <v>15</v>
      </c>
      <c r="L64" s="39">
        <v>15</v>
      </c>
      <c r="M64" s="39">
        <v>0</v>
      </c>
      <c r="N64" s="39">
        <f t="shared" si="1"/>
        <v>100</v>
      </c>
      <c r="O64" s="40">
        <v>9876.69</v>
      </c>
      <c r="P64" s="40">
        <v>9876.69</v>
      </c>
      <c r="Q64" s="41">
        <f t="shared" si="2"/>
        <v>100</v>
      </c>
      <c r="R64" s="40">
        <v>9876.69</v>
      </c>
      <c r="S64" s="41">
        <f t="shared" si="3"/>
        <v>100</v>
      </c>
      <c r="T64" s="40">
        <f t="shared" si="4"/>
        <v>0</v>
      </c>
      <c r="U64" s="41">
        <f t="shared" si="5"/>
        <v>0</v>
      </c>
      <c r="V64" s="42">
        <f t="shared" si="12"/>
        <v>1</v>
      </c>
      <c r="W64" s="43">
        <v>1</v>
      </c>
      <c r="X64" s="43">
        <v>0</v>
      </c>
      <c r="Y64" s="41">
        <f t="shared" si="6"/>
        <v>6.666666666666667</v>
      </c>
      <c r="Z64" s="44">
        <v>990.94</v>
      </c>
      <c r="AA64" s="41">
        <f t="shared" si="14"/>
        <v>990.94</v>
      </c>
      <c r="AB64" s="44">
        <f t="shared" si="7"/>
        <v>100</v>
      </c>
      <c r="AC64" s="44">
        <v>990.93999999999994</v>
      </c>
      <c r="AD64" s="44">
        <f t="shared" si="13"/>
        <v>99.999999999999986</v>
      </c>
      <c r="AE64" s="44">
        <f t="shared" si="8"/>
        <v>0</v>
      </c>
      <c r="AF64" s="44">
        <f t="shared" si="9"/>
        <v>0</v>
      </c>
    </row>
    <row r="65" spans="1:32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39">
        <f t="shared" si="10"/>
        <v>29474.7</v>
      </c>
      <c r="H65" s="39">
        <v>30</v>
      </c>
      <c r="I65" s="39">
        <v>11</v>
      </c>
      <c r="J65" s="39">
        <v>17</v>
      </c>
      <c r="K65" s="39">
        <f t="shared" si="11"/>
        <v>23</v>
      </c>
      <c r="L65" s="39">
        <v>23</v>
      </c>
      <c r="M65" s="39">
        <v>0</v>
      </c>
      <c r="N65" s="39">
        <f t="shared" si="1"/>
        <v>76.666666666666671</v>
      </c>
      <c r="O65" s="40">
        <v>29474.7</v>
      </c>
      <c r="P65" s="40">
        <v>29474.7</v>
      </c>
      <c r="Q65" s="41">
        <f t="shared" si="2"/>
        <v>100</v>
      </c>
      <c r="R65" s="40">
        <v>25978.489999999998</v>
      </c>
      <c r="S65" s="41">
        <f t="shared" si="3"/>
        <v>88.138267734701287</v>
      </c>
      <c r="T65" s="40">
        <f t="shared" si="4"/>
        <v>3496.2100000000028</v>
      </c>
      <c r="U65" s="41">
        <f t="shared" si="5"/>
        <v>11.861732265298723</v>
      </c>
      <c r="V65" s="42">
        <f t="shared" si="12"/>
        <v>3</v>
      </c>
      <c r="W65" s="43">
        <v>3</v>
      </c>
      <c r="X65" s="43">
        <v>0</v>
      </c>
      <c r="Y65" s="41">
        <f t="shared" si="6"/>
        <v>10</v>
      </c>
      <c r="Z65" s="44">
        <v>10287.120000000001</v>
      </c>
      <c r="AA65" s="41">
        <f t="shared" si="14"/>
        <v>13783.330000000004</v>
      </c>
      <c r="AB65" s="44">
        <f t="shared" si="7"/>
        <v>100</v>
      </c>
      <c r="AC65" s="44">
        <v>12725.410000000002</v>
      </c>
      <c r="AD65" s="44">
        <f t="shared" si="13"/>
        <v>92.324641432803233</v>
      </c>
      <c r="AE65" s="44">
        <f t="shared" si="8"/>
        <v>1057.9200000000019</v>
      </c>
      <c r="AF65" s="44">
        <f t="shared" si="9"/>
        <v>7.6753585671967635</v>
      </c>
    </row>
    <row r="66" spans="1:32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39">
        <f t="shared" si="10"/>
        <v>31860.29</v>
      </c>
      <c r="H66" s="39">
        <v>22</v>
      </c>
      <c r="I66" s="39">
        <v>8</v>
      </c>
      <c r="J66" s="39">
        <v>14</v>
      </c>
      <c r="K66" s="39">
        <f t="shared" si="11"/>
        <v>22</v>
      </c>
      <c r="L66" s="39">
        <v>22</v>
      </c>
      <c r="M66" s="39">
        <v>0</v>
      </c>
      <c r="N66" s="39">
        <f t="shared" si="1"/>
        <v>100</v>
      </c>
      <c r="O66" s="40">
        <v>31860.29</v>
      </c>
      <c r="P66" s="40">
        <v>31860.29</v>
      </c>
      <c r="Q66" s="41">
        <f t="shared" si="2"/>
        <v>100</v>
      </c>
      <c r="R66" s="40">
        <v>31860.29</v>
      </c>
      <c r="S66" s="41">
        <f t="shared" si="3"/>
        <v>100</v>
      </c>
      <c r="T66" s="40">
        <f t="shared" si="4"/>
        <v>0</v>
      </c>
      <c r="U66" s="41">
        <f t="shared" si="5"/>
        <v>0</v>
      </c>
      <c r="V66" s="42">
        <f t="shared" si="12"/>
        <v>1</v>
      </c>
      <c r="W66" s="43">
        <v>1</v>
      </c>
      <c r="X66" s="43">
        <v>0</v>
      </c>
      <c r="Y66" s="41">
        <f t="shared" si="6"/>
        <v>4.5454545454545459</v>
      </c>
      <c r="Z66" s="44">
        <v>3686.95</v>
      </c>
      <c r="AA66" s="41">
        <f t="shared" si="14"/>
        <v>3686.95</v>
      </c>
      <c r="AB66" s="44">
        <f t="shared" si="7"/>
        <v>100</v>
      </c>
      <c r="AC66" s="44">
        <v>3686.95</v>
      </c>
      <c r="AD66" s="44">
        <f t="shared" si="13"/>
        <v>100</v>
      </c>
      <c r="AE66" s="44">
        <f t="shared" si="8"/>
        <v>0</v>
      </c>
      <c r="AF66" s="44">
        <f t="shared" si="9"/>
        <v>0</v>
      </c>
    </row>
    <row r="67" spans="1:32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39">
        <f t="shared" si="10"/>
        <v>7417.12</v>
      </c>
      <c r="H67" s="39">
        <v>9</v>
      </c>
      <c r="I67" s="39">
        <v>2</v>
      </c>
      <c r="J67" s="39">
        <v>6</v>
      </c>
      <c r="K67" s="39">
        <f t="shared" si="11"/>
        <v>9</v>
      </c>
      <c r="L67" s="39">
        <v>9</v>
      </c>
      <c r="M67" s="39">
        <v>0</v>
      </c>
      <c r="N67" s="39">
        <f t="shared" si="1"/>
        <v>100</v>
      </c>
      <c r="O67" s="40">
        <v>7417.12</v>
      </c>
      <c r="P67" s="40">
        <v>7417.12</v>
      </c>
      <c r="Q67" s="41">
        <f t="shared" si="2"/>
        <v>100</v>
      </c>
      <c r="R67" s="40">
        <v>6062.96</v>
      </c>
      <c r="S67" s="41">
        <f t="shared" si="3"/>
        <v>81.742778868347827</v>
      </c>
      <c r="T67" s="40">
        <f t="shared" si="4"/>
        <v>1354.1599999999999</v>
      </c>
      <c r="U67" s="41">
        <f t="shared" si="5"/>
        <v>18.257221131652177</v>
      </c>
      <c r="V67" s="42">
        <f t="shared" si="12"/>
        <v>0</v>
      </c>
      <c r="W67" s="43">
        <v>0</v>
      </c>
      <c r="X67" s="43">
        <v>0</v>
      </c>
      <c r="Y67" s="41">
        <f t="shared" si="6"/>
        <v>0</v>
      </c>
      <c r="Z67" s="44">
        <v>477.4</v>
      </c>
      <c r="AA67" s="41">
        <f t="shared" si="14"/>
        <v>1831.56</v>
      </c>
      <c r="AB67" s="44">
        <f t="shared" si="7"/>
        <v>100</v>
      </c>
      <c r="AC67" s="44">
        <v>1831.56</v>
      </c>
      <c r="AD67" s="44">
        <f t="shared" si="13"/>
        <v>100</v>
      </c>
      <c r="AE67" s="44">
        <f t="shared" si="8"/>
        <v>0</v>
      </c>
      <c r="AF67" s="44">
        <f t="shared" si="9"/>
        <v>0</v>
      </c>
    </row>
    <row r="68" spans="1:32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39">
        <f t="shared" si="10"/>
        <v>24949.09</v>
      </c>
      <c r="H68" s="39">
        <v>21</v>
      </c>
      <c r="I68" s="39">
        <v>4</v>
      </c>
      <c r="J68" s="39">
        <v>15</v>
      </c>
      <c r="K68" s="39">
        <f t="shared" si="11"/>
        <v>13</v>
      </c>
      <c r="L68" s="39">
        <v>13</v>
      </c>
      <c r="M68" s="39">
        <v>0</v>
      </c>
      <c r="N68" s="39">
        <f t="shared" si="1"/>
        <v>61.904761904761905</v>
      </c>
      <c r="O68" s="40">
        <v>24949.09</v>
      </c>
      <c r="P68" s="40">
        <v>24949.09</v>
      </c>
      <c r="Q68" s="41">
        <f t="shared" si="2"/>
        <v>100</v>
      </c>
      <c r="R68" s="40">
        <v>24949.09</v>
      </c>
      <c r="S68" s="41">
        <f t="shared" si="3"/>
        <v>100</v>
      </c>
      <c r="T68" s="40">
        <f t="shared" si="4"/>
        <v>0</v>
      </c>
      <c r="U68" s="41">
        <f t="shared" si="5"/>
        <v>0</v>
      </c>
      <c r="V68" s="42">
        <f t="shared" si="12"/>
        <v>7</v>
      </c>
      <c r="W68" s="43">
        <v>7</v>
      </c>
      <c r="X68" s="43">
        <v>0</v>
      </c>
      <c r="Y68" s="41">
        <f t="shared" si="6"/>
        <v>33.333333333333329</v>
      </c>
      <c r="Z68" s="44">
        <v>13008.55</v>
      </c>
      <c r="AA68" s="41">
        <f t="shared" si="14"/>
        <v>13008.55</v>
      </c>
      <c r="AB68" s="44">
        <f t="shared" si="7"/>
        <v>100</v>
      </c>
      <c r="AC68" s="44">
        <v>11889.18</v>
      </c>
      <c r="AD68" s="44">
        <f t="shared" si="13"/>
        <v>91.395120901253406</v>
      </c>
      <c r="AE68" s="44">
        <f t="shared" si="8"/>
        <v>1119.369999999999</v>
      </c>
      <c r="AF68" s="44">
        <f t="shared" si="9"/>
        <v>8.6048790987465864</v>
      </c>
    </row>
    <row r="69" spans="1:32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39">
        <f t="shared" si="10"/>
        <v>24297.279999999999</v>
      </c>
      <c r="H69" s="39">
        <v>26</v>
      </c>
      <c r="I69" s="39">
        <v>1</v>
      </c>
      <c r="J69" s="39">
        <v>25</v>
      </c>
      <c r="K69" s="39">
        <f t="shared" si="11"/>
        <v>24</v>
      </c>
      <c r="L69" s="39">
        <v>24</v>
      </c>
      <c r="M69" s="39">
        <v>0</v>
      </c>
      <c r="N69" s="39">
        <f t="shared" si="1"/>
        <v>92.307692307692307</v>
      </c>
      <c r="O69" s="40">
        <v>24297.279999999999</v>
      </c>
      <c r="P69" s="40">
        <v>24297.279999999999</v>
      </c>
      <c r="Q69" s="41">
        <f t="shared" si="2"/>
        <v>100</v>
      </c>
      <c r="R69" s="40">
        <v>23737.410000000003</v>
      </c>
      <c r="S69" s="41">
        <f t="shared" si="3"/>
        <v>97.695750306207131</v>
      </c>
      <c r="T69" s="40">
        <f t="shared" si="4"/>
        <v>559.86999999999534</v>
      </c>
      <c r="U69" s="41">
        <f t="shared" si="5"/>
        <v>2.3042496937928663</v>
      </c>
      <c r="V69" s="42">
        <f t="shared" si="12"/>
        <v>1</v>
      </c>
      <c r="W69" s="43">
        <v>1</v>
      </c>
      <c r="X69" s="43">
        <v>0</v>
      </c>
      <c r="Y69" s="41">
        <f t="shared" si="6"/>
        <v>3.8461538461538463</v>
      </c>
      <c r="Z69" s="44">
        <v>4259.84</v>
      </c>
      <c r="AA69" s="41">
        <f t="shared" si="14"/>
        <v>4819.7099999999955</v>
      </c>
      <c r="AB69" s="44">
        <f t="shared" si="7"/>
        <v>100</v>
      </c>
      <c r="AC69" s="44">
        <v>4819.71</v>
      </c>
      <c r="AD69" s="44">
        <f t="shared" si="13"/>
        <v>100.00000000000009</v>
      </c>
      <c r="AE69" s="44">
        <f t="shared" si="8"/>
        <v>0</v>
      </c>
      <c r="AF69" s="44">
        <f t="shared" si="9"/>
        <v>0</v>
      </c>
    </row>
    <row r="70" spans="1:32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39">
        <f t="shared" si="10"/>
        <v>17054.46</v>
      </c>
      <c r="H70" s="39">
        <v>11</v>
      </c>
      <c r="I70" s="39">
        <v>6</v>
      </c>
      <c r="J70" s="39">
        <v>5</v>
      </c>
      <c r="K70" s="39">
        <f t="shared" si="11"/>
        <v>7</v>
      </c>
      <c r="L70" s="39">
        <v>7</v>
      </c>
      <c r="M70" s="39">
        <v>0</v>
      </c>
      <c r="N70" s="39">
        <f t="shared" si="1"/>
        <v>63.636363636363633</v>
      </c>
      <c r="O70" s="40">
        <v>17054.46</v>
      </c>
      <c r="P70" s="40">
        <v>17054.46</v>
      </c>
      <c r="Q70" s="41">
        <f t="shared" si="2"/>
        <v>100</v>
      </c>
      <c r="R70" s="40">
        <v>10610.75</v>
      </c>
      <c r="S70" s="41">
        <f t="shared" si="3"/>
        <v>62.216862920315272</v>
      </c>
      <c r="T70" s="40">
        <f t="shared" si="4"/>
        <v>6443.7099999999991</v>
      </c>
      <c r="U70" s="41">
        <f t="shared" si="5"/>
        <v>37.783137079684728</v>
      </c>
      <c r="V70" s="42">
        <f t="shared" si="12"/>
        <v>5</v>
      </c>
      <c r="W70" s="43">
        <v>5</v>
      </c>
      <c r="X70" s="43">
        <v>0</v>
      </c>
      <c r="Y70" s="41">
        <f t="shared" si="6"/>
        <v>45.454545454545453</v>
      </c>
      <c r="Z70" s="44">
        <v>709.49</v>
      </c>
      <c r="AA70" s="41">
        <f t="shared" si="14"/>
        <v>7153.1999999999989</v>
      </c>
      <c r="AB70" s="44">
        <f t="shared" si="7"/>
        <v>100</v>
      </c>
      <c r="AC70" s="44">
        <v>6443.71</v>
      </c>
      <c r="AD70" s="44">
        <f t="shared" si="13"/>
        <v>90.081501985125556</v>
      </c>
      <c r="AE70" s="44">
        <f t="shared" si="8"/>
        <v>709.48999999999887</v>
      </c>
      <c r="AF70" s="44">
        <f t="shared" si="9"/>
        <v>9.9184980148744479</v>
      </c>
    </row>
    <row r="71" spans="1:32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39">
        <f t="shared" si="10"/>
        <v>10032.36</v>
      </c>
      <c r="H71" s="39">
        <v>17</v>
      </c>
      <c r="I71" s="39">
        <v>5</v>
      </c>
      <c r="J71" s="39">
        <v>11</v>
      </c>
      <c r="K71" s="39">
        <f t="shared" si="11"/>
        <v>16</v>
      </c>
      <c r="L71" s="39">
        <v>16</v>
      </c>
      <c r="M71" s="39">
        <v>0</v>
      </c>
      <c r="N71" s="39">
        <f t="shared" ref="N71:N99" si="15">IF(H71=0,0,K71/H71)*100</f>
        <v>94.117647058823522</v>
      </c>
      <c r="O71" s="40">
        <v>10032.36</v>
      </c>
      <c r="P71" s="40">
        <v>10032.36</v>
      </c>
      <c r="Q71" s="41">
        <f t="shared" ref="Q71:Q99" si="16">IF(O71=0,0,P71/O71)*100</f>
        <v>100</v>
      </c>
      <c r="R71" s="40">
        <v>9666.9600000000009</v>
      </c>
      <c r="S71" s="41">
        <f t="shared" ref="S71:S99" si="17">IF(P71=0,0,R71/P71)*100</f>
        <v>96.35778620384437</v>
      </c>
      <c r="T71" s="40">
        <f t="shared" ref="T71:T98" si="18">P71-R71</f>
        <v>365.39999999999964</v>
      </c>
      <c r="U71" s="41">
        <f t="shared" ref="U71:U99" si="19">IF(P71=0,0,T71/P71)*100</f>
        <v>3.6422137961556365</v>
      </c>
      <c r="V71" s="42">
        <f t="shared" si="12"/>
        <v>0</v>
      </c>
      <c r="W71" s="43">
        <v>0</v>
      </c>
      <c r="X71" s="43">
        <v>0</v>
      </c>
      <c r="Y71" s="41">
        <f t="shared" ref="Y71:Y99" si="20">IF(H71=0,0,V71/H71)*100</f>
        <v>0</v>
      </c>
      <c r="Z71" s="44">
        <v>2153.19</v>
      </c>
      <c r="AA71" s="41">
        <f t="shared" si="14"/>
        <v>2518.5899999999997</v>
      </c>
      <c r="AB71" s="44">
        <f t="shared" ref="AB71:AB86" si="21">IF(((Z71+T71))=0,0,AA71/(Z71+T71)*100)</f>
        <v>100</v>
      </c>
      <c r="AC71" s="44">
        <v>2518.59</v>
      </c>
      <c r="AD71" s="44">
        <f t="shared" si="13"/>
        <v>100.00000000000003</v>
      </c>
      <c r="AE71" s="44">
        <f t="shared" ref="AE71:AE98" si="22">AA71-AC71</f>
        <v>0</v>
      </c>
      <c r="AF71" s="44">
        <f t="shared" ref="AF71:AF99" si="23">IF(AA71=0,0,AE71/AA71)*100</f>
        <v>0</v>
      </c>
    </row>
    <row r="72" spans="1:32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39">
        <f t="shared" ref="G72:G98" si="24">O72</f>
        <v>9317.619999999999</v>
      </c>
      <c r="H72" s="39">
        <v>8</v>
      </c>
      <c r="I72" s="39">
        <v>1</v>
      </c>
      <c r="J72" s="39">
        <v>6</v>
      </c>
      <c r="K72" s="39">
        <f t="shared" ref="K72:K98" si="25">L72+M72</f>
        <v>6</v>
      </c>
      <c r="L72" s="39">
        <v>6</v>
      </c>
      <c r="M72" s="39">
        <v>0</v>
      </c>
      <c r="N72" s="39">
        <f t="shared" si="15"/>
        <v>75</v>
      </c>
      <c r="O72" s="40">
        <v>9317.619999999999</v>
      </c>
      <c r="P72" s="40">
        <v>9317.619999999999</v>
      </c>
      <c r="Q72" s="41">
        <f t="shared" si="16"/>
        <v>100</v>
      </c>
      <c r="R72" s="40">
        <v>6852.7199999999993</v>
      </c>
      <c r="S72" s="41">
        <f t="shared" si="17"/>
        <v>73.545819640637845</v>
      </c>
      <c r="T72" s="40">
        <f t="shared" si="18"/>
        <v>2464.8999999999996</v>
      </c>
      <c r="U72" s="41">
        <f t="shared" si="19"/>
        <v>26.454180359362155</v>
      </c>
      <c r="V72" s="42">
        <f t="shared" ref="V72:V98" si="26">W72+X72</f>
        <v>1</v>
      </c>
      <c r="W72" s="43">
        <v>1</v>
      </c>
      <c r="X72" s="43">
        <v>0</v>
      </c>
      <c r="Y72" s="41">
        <f t="shared" si="20"/>
        <v>12.5</v>
      </c>
      <c r="Z72" s="44">
        <v>0</v>
      </c>
      <c r="AA72" s="41">
        <f t="shared" si="14"/>
        <v>2464.8999999999996</v>
      </c>
      <c r="AB72" s="44">
        <f t="shared" si="21"/>
        <v>100</v>
      </c>
      <c r="AC72" s="44">
        <v>2464.9</v>
      </c>
      <c r="AD72" s="44">
        <f t="shared" ref="AD72:AD98" si="27">IF(AA72=0,0,AC72/AA72*100)</f>
        <v>100.00000000000003</v>
      </c>
      <c r="AE72" s="44">
        <f t="shared" si="22"/>
        <v>0</v>
      </c>
      <c r="AF72" s="44">
        <f t="shared" si="23"/>
        <v>0</v>
      </c>
    </row>
    <row r="73" spans="1:32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39">
        <f t="shared" si="24"/>
        <v>8861.92</v>
      </c>
      <c r="H73" s="39">
        <v>14</v>
      </c>
      <c r="I73" s="39">
        <v>3</v>
      </c>
      <c r="J73" s="39">
        <v>8</v>
      </c>
      <c r="K73" s="39">
        <f t="shared" si="25"/>
        <v>11</v>
      </c>
      <c r="L73" s="39">
        <v>11</v>
      </c>
      <c r="M73" s="39">
        <v>0</v>
      </c>
      <c r="N73" s="39">
        <f t="shared" si="15"/>
        <v>78.571428571428569</v>
      </c>
      <c r="O73" s="40">
        <v>8861.92</v>
      </c>
      <c r="P73" s="40">
        <v>8861.92</v>
      </c>
      <c r="Q73" s="41">
        <f t="shared" si="16"/>
        <v>100</v>
      </c>
      <c r="R73" s="40">
        <v>8861.92</v>
      </c>
      <c r="S73" s="41">
        <f t="shared" si="17"/>
        <v>100</v>
      </c>
      <c r="T73" s="40">
        <f t="shared" si="18"/>
        <v>0</v>
      </c>
      <c r="U73" s="41">
        <f t="shared" si="19"/>
        <v>0</v>
      </c>
      <c r="V73" s="42">
        <f t="shared" si="26"/>
        <v>1</v>
      </c>
      <c r="W73" s="43">
        <v>1</v>
      </c>
      <c r="X73" s="43">
        <v>0</v>
      </c>
      <c r="Y73" s="41">
        <f t="shared" si="20"/>
        <v>7.1428571428571423</v>
      </c>
      <c r="Z73" s="44">
        <v>5087.67</v>
      </c>
      <c r="AA73" s="41">
        <f t="shared" si="14"/>
        <v>5087.67</v>
      </c>
      <c r="AB73" s="44">
        <f t="shared" si="21"/>
        <v>100</v>
      </c>
      <c r="AC73" s="44">
        <v>5087.67</v>
      </c>
      <c r="AD73" s="44">
        <f t="shared" si="27"/>
        <v>100</v>
      </c>
      <c r="AE73" s="44">
        <f t="shared" si="22"/>
        <v>0</v>
      </c>
      <c r="AF73" s="44">
        <f t="shared" si="23"/>
        <v>0</v>
      </c>
    </row>
    <row r="74" spans="1:32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39">
        <f t="shared" si="24"/>
        <v>29258.73</v>
      </c>
      <c r="H74" s="39">
        <v>20</v>
      </c>
      <c r="I74" s="39">
        <v>6</v>
      </c>
      <c r="J74" s="39">
        <v>12</v>
      </c>
      <c r="K74" s="39">
        <f t="shared" si="25"/>
        <v>13</v>
      </c>
      <c r="L74" s="39">
        <v>13</v>
      </c>
      <c r="M74" s="39">
        <v>0</v>
      </c>
      <c r="N74" s="39">
        <f t="shared" si="15"/>
        <v>65</v>
      </c>
      <c r="O74" s="40">
        <v>29258.73</v>
      </c>
      <c r="P74" s="40">
        <v>29258.73</v>
      </c>
      <c r="Q74" s="41">
        <f t="shared" si="16"/>
        <v>100</v>
      </c>
      <c r="R74" s="40">
        <v>28120.5</v>
      </c>
      <c r="S74" s="41">
        <f t="shared" si="17"/>
        <v>96.109776466716085</v>
      </c>
      <c r="T74" s="40">
        <f t="shared" si="18"/>
        <v>1138.2299999999996</v>
      </c>
      <c r="U74" s="41">
        <f t="shared" si="19"/>
        <v>3.890223533283911</v>
      </c>
      <c r="V74" s="42">
        <f t="shared" si="26"/>
        <v>7</v>
      </c>
      <c r="W74" s="43">
        <v>7</v>
      </c>
      <c r="X74" s="43">
        <v>0</v>
      </c>
      <c r="Y74" s="41">
        <f t="shared" si="20"/>
        <v>35</v>
      </c>
      <c r="Z74" s="44">
        <v>16146.840000000002</v>
      </c>
      <c r="AA74" s="41">
        <f t="shared" ref="AA74:AA98" si="28">SUM(T74+Z74)</f>
        <v>17285.07</v>
      </c>
      <c r="AB74" s="44">
        <f t="shared" si="21"/>
        <v>100</v>
      </c>
      <c r="AC74" s="44">
        <v>16483.2</v>
      </c>
      <c r="AD74" s="44">
        <f t="shared" si="27"/>
        <v>95.360909733081783</v>
      </c>
      <c r="AE74" s="44">
        <f t="shared" si="22"/>
        <v>801.86999999999898</v>
      </c>
      <c r="AF74" s="44">
        <f t="shared" si="23"/>
        <v>4.6390902669182079</v>
      </c>
    </row>
    <row r="75" spans="1:32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39">
        <f t="shared" si="24"/>
        <v>12980.09</v>
      </c>
      <c r="H75" s="39">
        <v>12</v>
      </c>
      <c r="I75" s="39">
        <v>3</v>
      </c>
      <c r="J75" s="39">
        <v>9</v>
      </c>
      <c r="K75" s="39">
        <f t="shared" si="25"/>
        <v>8</v>
      </c>
      <c r="L75" s="39">
        <v>8</v>
      </c>
      <c r="M75" s="39">
        <v>0</v>
      </c>
      <c r="N75" s="39">
        <f t="shared" si="15"/>
        <v>66.666666666666657</v>
      </c>
      <c r="O75" s="40">
        <v>12980.09</v>
      </c>
      <c r="P75" s="40">
        <v>12980.09</v>
      </c>
      <c r="Q75" s="41">
        <f t="shared" si="16"/>
        <v>100</v>
      </c>
      <c r="R75" s="40">
        <v>12980.09</v>
      </c>
      <c r="S75" s="41">
        <f t="shared" si="17"/>
        <v>100</v>
      </c>
      <c r="T75" s="40">
        <f t="shared" si="18"/>
        <v>0</v>
      </c>
      <c r="U75" s="41">
        <f t="shared" si="19"/>
        <v>0</v>
      </c>
      <c r="V75" s="42">
        <f t="shared" si="26"/>
        <v>0</v>
      </c>
      <c r="W75" s="43">
        <v>0</v>
      </c>
      <c r="X75" s="43">
        <v>0</v>
      </c>
      <c r="Y75" s="41">
        <f t="shared" si="20"/>
        <v>0</v>
      </c>
      <c r="Z75" s="44">
        <v>0</v>
      </c>
      <c r="AA75" s="41">
        <f t="shared" si="28"/>
        <v>0</v>
      </c>
      <c r="AB75" s="44">
        <f t="shared" si="21"/>
        <v>0</v>
      </c>
      <c r="AC75" s="44">
        <v>0</v>
      </c>
      <c r="AD75" s="44">
        <f t="shared" si="27"/>
        <v>0</v>
      </c>
      <c r="AE75" s="44">
        <f t="shared" si="22"/>
        <v>0</v>
      </c>
      <c r="AF75" s="44">
        <f t="shared" si="23"/>
        <v>0</v>
      </c>
    </row>
    <row r="76" spans="1:32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39">
        <f t="shared" si="24"/>
        <v>2227.91</v>
      </c>
      <c r="H76" s="39">
        <v>1</v>
      </c>
      <c r="I76" s="39">
        <v>0</v>
      </c>
      <c r="J76" s="39">
        <v>1</v>
      </c>
      <c r="K76" s="39">
        <f t="shared" si="25"/>
        <v>1</v>
      </c>
      <c r="L76" s="39">
        <v>1</v>
      </c>
      <c r="M76" s="39">
        <v>0</v>
      </c>
      <c r="N76" s="39">
        <f t="shared" si="15"/>
        <v>100</v>
      </c>
      <c r="O76" s="40">
        <v>2227.91</v>
      </c>
      <c r="P76" s="40">
        <v>2227.91</v>
      </c>
      <c r="Q76" s="41">
        <f t="shared" si="16"/>
        <v>100</v>
      </c>
      <c r="R76" s="40">
        <v>2227.91</v>
      </c>
      <c r="S76" s="41">
        <f t="shared" si="17"/>
        <v>100</v>
      </c>
      <c r="T76" s="40">
        <f t="shared" si="18"/>
        <v>0</v>
      </c>
      <c r="U76" s="41">
        <f t="shared" si="19"/>
        <v>0</v>
      </c>
      <c r="V76" s="42">
        <f t="shared" si="26"/>
        <v>0</v>
      </c>
      <c r="W76" s="43">
        <v>0</v>
      </c>
      <c r="X76" s="43">
        <v>0</v>
      </c>
      <c r="Y76" s="41">
        <f t="shared" si="20"/>
        <v>0</v>
      </c>
      <c r="Z76" s="44">
        <v>0</v>
      </c>
      <c r="AA76" s="41">
        <f t="shared" si="28"/>
        <v>0</v>
      </c>
      <c r="AB76" s="44">
        <f t="shared" si="21"/>
        <v>0</v>
      </c>
      <c r="AC76" s="44">
        <v>0</v>
      </c>
      <c r="AD76" s="44">
        <f t="shared" si="27"/>
        <v>0</v>
      </c>
      <c r="AE76" s="44">
        <f t="shared" si="22"/>
        <v>0</v>
      </c>
      <c r="AF76" s="44">
        <f t="shared" si="23"/>
        <v>0</v>
      </c>
    </row>
    <row r="77" spans="1:32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39">
        <f t="shared" si="24"/>
        <v>91.35</v>
      </c>
      <c r="H77" s="39">
        <v>1</v>
      </c>
      <c r="I77" s="39">
        <v>1</v>
      </c>
      <c r="J77" s="39">
        <v>0</v>
      </c>
      <c r="K77" s="39">
        <f t="shared" si="25"/>
        <v>0</v>
      </c>
      <c r="L77" s="39">
        <v>0</v>
      </c>
      <c r="M77" s="39">
        <v>0</v>
      </c>
      <c r="N77" s="39">
        <f t="shared" si="15"/>
        <v>0</v>
      </c>
      <c r="O77" s="40">
        <v>91.35</v>
      </c>
      <c r="P77" s="40">
        <v>91.35</v>
      </c>
      <c r="Q77" s="41">
        <f t="shared" si="16"/>
        <v>100</v>
      </c>
      <c r="R77" s="40">
        <v>0</v>
      </c>
      <c r="S77" s="41">
        <f t="shared" si="17"/>
        <v>0</v>
      </c>
      <c r="T77" s="40">
        <f t="shared" si="18"/>
        <v>91.35</v>
      </c>
      <c r="U77" s="41">
        <f t="shared" si="19"/>
        <v>100</v>
      </c>
      <c r="V77" s="42">
        <f t="shared" si="26"/>
        <v>1</v>
      </c>
      <c r="W77" s="43">
        <v>1</v>
      </c>
      <c r="X77" s="43">
        <v>0</v>
      </c>
      <c r="Y77" s="41">
        <f t="shared" si="20"/>
        <v>100</v>
      </c>
      <c r="Z77" s="44">
        <v>0</v>
      </c>
      <c r="AA77" s="41">
        <f t="shared" si="28"/>
        <v>91.35</v>
      </c>
      <c r="AB77" s="44">
        <f t="shared" si="21"/>
        <v>100</v>
      </c>
      <c r="AC77" s="44">
        <v>91.35</v>
      </c>
      <c r="AD77" s="44">
        <f t="shared" si="27"/>
        <v>100</v>
      </c>
      <c r="AE77" s="44">
        <f t="shared" si="22"/>
        <v>0</v>
      </c>
      <c r="AF77" s="44">
        <f t="shared" si="23"/>
        <v>0</v>
      </c>
    </row>
    <row r="78" spans="1:32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39">
        <f t="shared" si="24"/>
        <v>0</v>
      </c>
      <c r="H78" s="39">
        <v>3</v>
      </c>
      <c r="I78" s="39">
        <v>1</v>
      </c>
      <c r="J78" s="39">
        <v>2</v>
      </c>
      <c r="K78" s="39">
        <f t="shared" si="25"/>
        <v>0</v>
      </c>
      <c r="L78" s="39">
        <v>0</v>
      </c>
      <c r="M78" s="39">
        <v>0</v>
      </c>
      <c r="N78" s="39">
        <f t="shared" si="15"/>
        <v>0</v>
      </c>
      <c r="O78" s="40">
        <v>0</v>
      </c>
      <c r="P78" s="40">
        <v>0</v>
      </c>
      <c r="Q78" s="41">
        <f t="shared" si="16"/>
        <v>0</v>
      </c>
      <c r="R78" s="40">
        <v>0</v>
      </c>
      <c r="S78" s="41">
        <f t="shared" si="17"/>
        <v>0</v>
      </c>
      <c r="T78" s="40">
        <f t="shared" si="18"/>
        <v>0</v>
      </c>
      <c r="U78" s="41">
        <f t="shared" si="19"/>
        <v>0</v>
      </c>
      <c r="V78" s="42">
        <f t="shared" si="26"/>
        <v>2</v>
      </c>
      <c r="W78" s="43">
        <v>2</v>
      </c>
      <c r="X78" s="43">
        <v>0</v>
      </c>
      <c r="Y78" s="41">
        <f t="shared" si="20"/>
        <v>66.666666666666657</v>
      </c>
      <c r="Z78" s="44">
        <v>306.02</v>
      </c>
      <c r="AA78" s="41">
        <f t="shared" si="28"/>
        <v>306.02</v>
      </c>
      <c r="AB78" s="44">
        <f t="shared" si="21"/>
        <v>100</v>
      </c>
      <c r="AC78" s="44">
        <v>306.02</v>
      </c>
      <c r="AD78" s="44">
        <f t="shared" si="27"/>
        <v>100</v>
      </c>
      <c r="AE78" s="44">
        <f t="shared" si="22"/>
        <v>0</v>
      </c>
      <c r="AF78" s="44">
        <f t="shared" si="23"/>
        <v>0</v>
      </c>
    </row>
    <row r="79" spans="1:32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39">
        <f t="shared" si="24"/>
        <v>11847.22</v>
      </c>
      <c r="H79" s="39">
        <v>10</v>
      </c>
      <c r="I79" s="39">
        <v>2</v>
      </c>
      <c r="J79" s="39">
        <v>7</v>
      </c>
      <c r="K79" s="39">
        <f t="shared" si="25"/>
        <v>8</v>
      </c>
      <c r="L79" s="39">
        <v>8</v>
      </c>
      <c r="M79" s="39">
        <v>0</v>
      </c>
      <c r="N79" s="39">
        <f t="shared" si="15"/>
        <v>80</v>
      </c>
      <c r="O79" s="40">
        <v>11847.22</v>
      </c>
      <c r="P79" s="40">
        <v>11847.22</v>
      </c>
      <c r="Q79" s="41">
        <f t="shared" si="16"/>
        <v>100</v>
      </c>
      <c r="R79" s="40">
        <v>11847.220000000001</v>
      </c>
      <c r="S79" s="41">
        <f t="shared" si="17"/>
        <v>100.00000000000003</v>
      </c>
      <c r="T79" s="40">
        <f t="shared" si="18"/>
        <v>0</v>
      </c>
      <c r="U79" s="41">
        <f t="shared" si="19"/>
        <v>0</v>
      </c>
      <c r="V79" s="42">
        <f t="shared" si="26"/>
        <v>1</v>
      </c>
      <c r="W79" s="43">
        <v>1</v>
      </c>
      <c r="X79" s="43">
        <v>0</v>
      </c>
      <c r="Y79" s="41">
        <f t="shared" si="20"/>
        <v>10</v>
      </c>
      <c r="Z79" s="44">
        <v>1033.78</v>
      </c>
      <c r="AA79" s="41">
        <f t="shared" si="28"/>
        <v>1033.78</v>
      </c>
      <c r="AB79" s="44">
        <f t="shared" si="21"/>
        <v>100</v>
      </c>
      <c r="AC79" s="44">
        <v>1033.78</v>
      </c>
      <c r="AD79" s="44">
        <f t="shared" si="27"/>
        <v>100</v>
      </c>
      <c r="AE79" s="44">
        <f t="shared" si="22"/>
        <v>0</v>
      </c>
      <c r="AF79" s="44">
        <f t="shared" si="23"/>
        <v>0</v>
      </c>
    </row>
    <row r="80" spans="1:32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39">
        <f t="shared" si="24"/>
        <v>5134.43</v>
      </c>
      <c r="H80" s="39">
        <v>6</v>
      </c>
      <c r="I80" s="39">
        <v>1</v>
      </c>
      <c r="J80" s="39">
        <v>5</v>
      </c>
      <c r="K80" s="39">
        <f t="shared" si="25"/>
        <v>5</v>
      </c>
      <c r="L80" s="39">
        <v>5</v>
      </c>
      <c r="M80" s="39">
        <v>0</v>
      </c>
      <c r="N80" s="39">
        <f t="shared" si="15"/>
        <v>83.333333333333343</v>
      </c>
      <c r="O80" s="40">
        <v>5134.43</v>
      </c>
      <c r="P80" s="40">
        <v>5134.43</v>
      </c>
      <c r="Q80" s="41">
        <f t="shared" si="16"/>
        <v>100</v>
      </c>
      <c r="R80" s="40">
        <v>3195.79</v>
      </c>
      <c r="S80" s="41">
        <f t="shared" si="17"/>
        <v>62.242352120878067</v>
      </c>
      <c r="T80" s="40">
        <f t="shared" si="18"/>
        <v>1938.6400000000003</v>
      </c>
      <c r="U80" s="41">
        <f t="shared" si="19"/>
        <v>37.757647879121933</v>
      </c>
      <c r="V80" s="42">
        <f t="shared" si="26"/>
        <v>0</v>
      </c>
      <c r="W80" s="43">
        <v>0</v>
      </c>
      <c r="X80" s="43">
        <v>0</v>
      </c>
      <c r="Y80" s="41">
        <f t="shared" si="20"/>
        <v>0</v>
      </c>
      <c r="Z80" s="44">
        <v>0</v>
      </c>
      <c r="AA80" s="41">
        <f t="shared" si="28"/>
        <v>1938.6400000000003</v>
      </c>
      <c r="AB80" s="44">
        <f t="shared" si="21"/>
        <v>100</v>
      </c>
      <c r="AC80" s="44">
        <v>1938.64</v>
      </c>
      <c r="AD80" s="44">
        <f t="shared" si="27"/>
        <v>99.999999999999986</v>
      </c>
      <c r="AE80" s="44">
        <f t="shared" si="22"/>
        <v>0</v>
      </c>
      <c r="AF80" s="44">
        <f t="shared" si="23"/>
        <v>0</v>
      </c>
    </row>
    <row r="81" spans="1:32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39">
        <f t="shared" si="24"/>
        <v>0</v>
      </c>
      <c r="H81" s="39">
        <v>1</v>
      </c>
      <c r="I81" s="39">
        <v>0</v>
      </c>
      <c r="J81" s="39">
        <v>1</v>
      </c>
      <c r="K81" s="39">
        <f t="shared" si="25"/>
        <v>0</v>
      </c>
      <c r="L81" s="39">
        <v>0</v>
      </c>
      <c r="M81" s="39">
        <v>0</v>
      </c>
      <c r="N81" s="39">
        <f t="shared" si="15"/>
        <v>0</v>
      </c>
      <c r="O81" s="40">
        <v>0</v>
      </c>
      <c r="P81" s="40">
        <v>0</v>
      </c>
      <c r="Q81" s="41">
        <f t="shared" si="16"/>
        <v>0</v>
      </c>
      <c r="R81" s="40">
        <v>0</v>
      </c>
      <c r="S81" s="41">
        <f t="shared" si="17"/>
        <v>0</v>
      </c>
      <c r="T81" s="40">
        <f t="shared" si="18"/>
        <v>0</v>
      </c>
      <c r="U81" s="41">
        <f t="shared" si="19"/>
        <v>0</v>
      </c>
      <c r="V81" s="42">
        <f t="shared" si="26"/>
        <v>0</v>
      </c>
      <c r="W81" s="43">
        <v>0</v>
      </c>
      <c r="X81" s="43">
        <v>0</v>
      </c>
      <c r="Y81" s="41">
        <f t="shared" si="20"/>
        <v>0</v>
      </c>
      <c r="Z81" s="44">
        <v>0</v>
      </c>
      <c r="AA81" s="41">
        <f t="shared" si="28"/>
        <v>0</v>
      </c>
      <c r="AB81" s="44">
        <f t="shared" si="21"/>
        <v>0</v>
      </c>
      <c r="AC81" s="44">
        <v>0</v>
      </c>
      <c r="AD81" s="44">
        <f t="shared" si="27"/>
        <v>0</v>
      </c>
      <c r="AE81" s="44">
        <f t="shared" si="22"/>
        <v>0</v>
      </c>
      <c r="AF81" s="44">
        <f t="shared" si="23"/>
        <v>0</v>
      </c>
    </row>
    <row r="82" spans="1:32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39">
        <f t="shared" si="24"/>
        <v>12091.150000000001</v>
      </c>
      <c r="H82" s="39">
        <v>11</v>
      </c>
      <c r="I82" s="39">
        <v>3</v>
      </c>
      <c r="J82" s="39">
        <v>8</v>
      </c>
      <c r="K82" s="39">
        <f t="shared" si="25"/>
        <v>9</v>
      </c>
      <c r="L82" s="39">
        <v>9</v>
      </c>
      <c r="M82" s="39">
        <v>0</v>
      </c>
      <c r="N82" s="39">
        <f t="shared" si="15"/>
        <v>81.818181818181827</v>
      </c>
      <c r="O82" s="40">
        <v>12091.150000000001</v>
      </c>
      <c r="P82" s="40">
        <v>12091.150000000001</v>
      </c>
      <c r="Q82" s="41">
        <f t="shared" si="16"/>
        <v>100</v>
      </c>
      <c r="R82" s="40">
        <v>8327.77</v>
      </c>
      <c r="S82" s="41">
        <f t="shared" si="17"/>
        <v>68.874920913229914</v>
      </c>
      <c r="T82" s="40">
        <f t="shared" si="18"/>
        <v>3763.380000000001</v>
      </c>
      <c r="U82" s="41">
        <f t="shared" si="19"/>
        <v>31.125079086770079</v>
      </c>
      <c r="V82" s="42">
        <f t="shared" si="26"/>
        <v>2</v>
      </c>
      <c r="W82" s="43">
        <v>2</v>
      </c>
      <c r="X82" s="43">
        <v>0</v>
      </c>
      <c r="Y82" s="41">
        <f t="shared" si="20"/>
        <v>18.181818181818183</v>
      </c>
      <c r="Z82" s="44">
        <v>0</v>
      </c>
      <c r="AA82" s="41">
        <f t="shared" si="28"/>
        <v>3763.380000000001</v>
      </c>
      <c r="AB82" s="44">
        <f t="shared" si="21"/>
        <v>100</v>
      </c>
      <c r="AC82" s="44">
        <v>3763.38</v>
      </c>
      <c r="AD82" s="44">
        <f t="shared" si="27"/>
        <v>99.999999999999972</v>
      </c>
      <c r="AE82" s="44">
        <f t="shared" si="22"/>
        <v>0</v>
      </c>
      <c r="AF82" s="44">
        <f t="shared" si="23"/>
        <v>0</v>
      </c>
    </row>
    <row r="83" spans="1:32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39">
        <f t="shared" si="24"/>
        <v>10392.470000000001</v>
      </c>
      <c r="H83" s="39">
        <v>15</v>
      </c>
      <c r="I83" s="39">
        <v>5</v>
      </c>
      <c r="J83" s="39">
        <v>9</v>
      </c>
      <c r="K83" s="39">
        <f t="shared" si="25"/>
        <v>10</v>
      </c>
      <c r="L83" s="39">
        <v>10</v>
      </c>
      <c r="M83" s="39">
        <v>0</v>
      </c>
      <c r="N83" s="39">
        <f t="shared" si="15"/>
        <v>66.666666666666657</v>
      </c>
      <c r="O83" s="40">
        <v>10392.470000000001</v>
      </c>
      <c r="P83" s="40">
        <v>10392.470000000001</v>
      </c>
      <c r="Q83" s="41">
        <f t="shared" si="16"/>
        <v>100</v>
      </c>
      <c r="R83" s="40">
        <v>9859.59</v>
      </c>
      <c r="S83" s="41">
        <f t="shared" si="17"/>
        <v>94.872441296438666</v>
      </c>
      <c r="T83" s="40">
        <f t="shared" si="18"/>
        <v>532.88000000000102</v>
      </c>
      <c r="U83" s="41">
        <f t="shared" si="19"/>
        <v>5.1275587035613377</v>
      </c>
      <c r="V83" s="42">
        <f t="shared" si="26"/>
        <v>1</v>
      </c>
      <c r="W83" s="43">
        <v>1</v>
      </c>
      <c r="X83" s="43">
        <v>0</v>
      </c>
      <c r="Y83" s="41">
        <f t="shared" si="20"/>
        <v>6.666666666666667</v>
      </c>
      <c r="Z83" s="44">
        <v>200.97</v>
      </c>
      <c r="AA83" s="41">
        <f t="shared" si="28"/>
        <v>733.85000000000105</v>
      </c>
      <c r="AB83" s="44">
        <f t="shared" si="21"/>
        <v>100</v>
      </c>
      <c r="AC83" s="44">
        <v>733.84999999999991</v>
      </c>
      <c r="AD83" s="44">
        <f t="shared" si="27"/>
        <v>99.999999999999844</v>
      </c>
      <c r="AE83" s="44">
        <f t="shared" si="22"/>
        <v>1.1368683772161603E-12</v>
      </c>
      <c r="AF83" s="44">
        <f t="shared" si="23"/>
        <v>1.5491835895839188E-13</v>
      </c>
    </row>
    <row r="84" spans="1:32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39">
        <f t="shared" si="24"/>
        <v>28780.43</v>
      </c>
      <c r="H84" s="39">
        <v>25</v>
      </c>
      <c r="I84" s="39">
        <v>7</v>
      </c>
      <c r="J84" s="39">
        <v>16</v>
      </c>
      <c r="K84" s="39">
        <f t="shared" si="25"/>
        <v>22</v>
      </c>
      <c r="L84" s="39">
        <v>22</v>
      </c>
      <c r="M84" s="39">
        <v>0</v>
      </c>
      <c r="N84" s="39">
        <f t="shared" si="15"/>
        <v>88</v>
      </c>
      <c r="O84" s="40">
        <v>28780.43</v>
      </c>
      <c r="P84" s="40">
        <v>28780.43</v>
      </c>
      <c r="Q84" s="41">
        <f t="shared" si="16"/>
        <v>100</v>
      </c>
      <c r="R84" s="40">
        <v>18782.61</v>
      </c>
      <c r="S84" s="41">
        <f t="shared" si="17"/>
        <v>65.261742093498952</v>
      </c>
      <c r="T84" s="40">
        <f t="shared" si="18"/>
        <v>9997.82</v>
      </c>
      <c r="U84" s="41">
        <f t="shared" si="19"/>
        <v>34.738257906501048</v>
      </c>
      <c r="V84" s="42">
        <f t="shared" si="26"/>
        <v>2</v>
      </c>
      <c r="W84" s="43">
        <v>2</v>
      </c>
      <c r="X84" s="43">
        <v>0</v>
      </c>
      <c r="Y84" s="41">
        <f t="shared" si="20"/>
        <v>8</v>
      </c>
      <c r="Z84" s="44">
        <v>5233.2199999999993</v>
      </c>
      <c r="AA84" s="41">
        <f t="shared" si="28"/>
        <v>15231.039999999999</v>
      </c>
      <c r="AB84" s="44">
        <f t="shared" si="21"/>
        <v>100</v>
      </c>
      <c r="AC84" s="44">
        <v>15231.039999999999</v>
      </c>
      <c r="AD84" s="44">
        <f t="shared" si="27"/>
        <v>100</v>
      </c>
      <c r="AE84" s="44">
        <f t="shared" si="22"/>
        <v>0</v>
      </c>
      <c r="AF84" s="44">
        <f t="shared" si="23"/>
        <v>0</v>
      </c>
    </row>
    <row r="85" spans="1:32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39">
        <f t="shared" si="24"/>
        <v>18975.900000000001</v>
      </c>
      <c r="H85" s="39">
        <v>14</v>
      </c>
      <c r="I85" s="39">
        <v>6</v>
      </c>
      <c r="J85" s="39">
        <v>8</v>
      </c>
      <c r="K85" s="39">
        <f t="shared" si="25"/>
        <v>11</v>
      </c>
      <c r="L85" s="39">
        <v>11</v>
      </c>
      <c r="M85" s="39">
        <v>0</v>
      </c>
      <c r="N85" s="39">
        <f t="shared" si="15"/>
        <v>78.571428571428569</v>
      </c>
      <c r="O85" s="40">
        <v>18975.900000000001</v>
      </c>
      <c r="P85" s="40">
        <v>18975.900000000001</v>
      </c>
      <c r="Q85" s="41">
        <f t="shared" si="16"/>
        <v>100</v>
      </c>
      <c r="R85" s="40">
        <v>18975.900000000001</v>
      </c>
      <c r="S85" s="41">
        <f t="shared" si="17"/>
        <v>100</v>
      </c>
      <c r="T85" s="40">
        <f t="shared" si="18"/>
        <v>0</v>
      </c>
      <c r="U85" s="41">
        <f t="shared" si="19"/>
        <v>0</v>
      </c>
      <c r="V85" s="42">
        <f t="shared" si="26"/>
        <v>1</v>
      </c>
      <c r="W85" s="43">
        <v>1</v>
      </c>
      <c r="X85" s="43">
        <v>0</v>
      </c>
      <c r="Y85" s="41">
        <f t="shared" si="20"/>
        <v>7.1428571428571423</v>
      </c>
      <c r="Z85" s="44">
        <v>5167.1799999999994</v>
      </c>
      <c r="AA85" s="41">
        <f t="shared" si="28"/>
        <v>5167.1799999999994</v>
      </c>
      <c r="AB85" s="44">
        <f t="shared" si="21"/>
        <v>100</v>
      </c>
      <c r="AC85" s="44">
        <v>5167.1799999999994</v>
      </c>
      <c r="AD85" s="44">
        <f t="shared" si="27"/>
        <v>100</v>
      </c>
      <c r="AE85" s="44">
        <f t="shared" si="22"/>
        <v>0</v>
      </c>
      <c r="AF85" s="44">
        <f t="shared" si="23"/>
        <v>0</v>
      </c>
    </row>
    <row r="86" spans="1:32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39">
        <f t="shared" si="24"/>
        <v>11423.86</v>
      </c>
      <c r="H86" s="39">
        <v>12</v>
      </c>
      <c r="I86" s="39">
        <v>5</v>
      </c>
      <c r="J86" s="39">
        <v>7</v>
      </c>
      <c r="K86" s="39">
        <f t="shared" si="25"/>
        <v>11</v>
      </c>
      <c r="L86" s="39">
        <v>11</v>
      </c>
      <c r="M86" s="39">
        <v>0</v>
      </c>
      <c r="N86" s="39">
        <f t="shared" si="15"/>
        <v>91.666666666666657</v>
      </c>
      <c r="O86" s="40">
        <v>11423.86</v>
      </c>
      <c r="P86" s="40">
        <v>11423.86</v>
      </c>
      <c r="Q86" s="41">
        <f t="shared" si="16"/>
        <v>100</v>
      </c>
      <c r="R86" s="40">
        <v>8884.84</v>
      </c>
      <c r="S86" s="41">
        <f t="shared" si="17"/>
        <v>77.774412501553755</v>
      </c>
      <c r="T86" s="40">
        <f t="shared" si="18"/>
        <v>2539.0200000000004</v>
      </c>
      <c r="U86" s="41">
        <f t="shared" si="19"/>
        <v>22.225587498446238</v>
      </c>
      <c r="V86" s="42">
        <f t="shared" si="26"/>
        <v>2</v>
      </c>
      <c r="W86" s="43">
        <v>2</v>
      </c>
      <c r="X86" s="43">
        <v>0</v>
      </c>
      <c r="Y86" s="41">
        <f t="shared" si="20"/>
        <v>16.666666666666664</v>
      </c>
      <c r="Z86" s="44">
        <v>4042.54</v>
      </c>
      <c r="AA86" s="41">
        <f t="shared" si="28"/>
        <v>6581.56</v>
      </c>
      <c r="AB86" s="44">
        <f t="shared" si="21"/>
        <v>100</v>
      </c>
      <c r="AC86" s="44">
        <v>3501.26</v>
      </c>
      <c r="AD86" s="44">
        <f t="shared" si="27"/>
        <v>53.198025999914911</v>
      </c>
      <c r="AE86" s="44">
        <f t="shared" si="22"/>
        <v>3080.3</v>
      </c>
      <c r="AF86" s="44">
        <f t="shared" si="23"/>
        <v>46.801974000085082</v>
      </c>
    </row>
    <row r="87" spans="1:32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39">
        <f t="shared" si="24"/>
        <v>10040.950000000001</v>
      </c>
      <c r="H87" s="39">
        <v>12</v>
      </c>
      <c r="I87" s="39">
        <v>4</v>
      </c>
      <c r="J87" s="39">
        <v>8</v>
      </c>
      <c r="K87" s="39">
        <f t="shared" si="25"/>
        <v>10</v>
      </c>
      <c r="L87" s="39">
        <v>10</v>
      </c>
      <c r="M87" s="39">
        <v>0</v>
      </c>
      <c r="N87" s="39">
        <f t="shared" si="15"/>
        <v>83.333333333333343</v>
      </c>
      <c r="O87" s="40">
        <v>10040.950000000001</v>
      </c>
      <c r="P87" s="40">
        <v>10040.950000000001</v>
      </c>
      <c r="Q87" s="41">
        <f t="shared" si="16"/>
        <v>100</v>
      </c>
      <c r="R87" s="40">
        <v>215.07</v>
      </c>
      <c r="S87" s="41">
        <f t="shared" si="17"/>
        <v>2.1419288015576212</v>
      </c>
      <c r="T87" s="40">
        <f t="shared" si="18"/>
        <v>9825.880000000001</v>
      </c>
      <c r="U87" s="41">
        <f t="shared" si="19"/>
        <v>97.858071198442389</v>
      </c>
      <c r="V87" s="42">
        <f t="shared" si="26"/>
        <v>0</v>
      </c>
      <c r="W87" s="43">
        <v>0</v>
      </c>
      <c r="X87" s="43">
        <v>0</v>
      </c>
      <c r="Y87" s="41">
        <f t="shared" si="20"/>
        <v>0</v>
      </c>
      <c r="Z87" s="44">
        <v>1166.69</v>
      </c>
      <c r="AA87" s="41">
        <f t="shared" si="28"/>
        <v>10992.570000000002</v>
      </c>
      <c r="AB87" s="44">
        <f>IF(((Z87+T87))=0,0,AA87/(Z87+T87)*100)</f>
        <v>100</v>
      </c>
      <c r="AC87" s="44">
        <v>10992.57</v>
      </c>
      <c r="AD87" s="44">
        <f t="shared" si="27"/>
        <v>99.999999999999986</v>
      </c>
      <c r="AE87" s="44">
        <f t="shared" si="22"/>
        <v>0</v>
      </c>
      <c r="AF87" s="44">
        <f t="shared" si="23"/>
        <v>0</v>
      </c>
    </row>
    <row r="88" spans="1:32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39">
        <f t="shared" si="24"/>
        <v>25458.53</v>
      </c>
      <c r="H88" s="39">
        <v>34</v>
      </c>
      <c r="I88" s="39">
        <v>6</v>
      </c>
      <c r="J88" s="39">
        <v>28</v>
      </c>
      <c r="K88" s="39">
        <f t="shared" si="25"/>
        <v>24</v>
      </c>
      <c r="L88" s="39">
        <v>24</v>
      </c>
      <c r="M88" s="39">
        <v>0</v>
      </c>
      <c r="N88" s="39">
        <f t="shared" si="15"/>
        <v>70.588235294117652</v>
      </c>
      <c r="O88" s="40">
        <v>25458.53</v>
      </c>
      <c r="P88" s="40">
        <v>25458.53</v>
      </c>
      <c r="Q88" s="41">
        <f t="shared" si="16"/>
        <v>100</v>
      </c>
      <c r="R88" s="40">
        <v>25458.53</v>
      </c>
      <c r="S88" s="41">
        <f t="shared" si="17"/>
        <v>100</v>
      </c>
      <c r="T88" s="40">
        <f t="shared" si="18"/>
        <v>0</v>
      </c>
      <c r="U88" s="41">
        <f t="shared" si="19"/>
        <v>0</v>
      </c>
      <c r="V88" s="42">
        <f t="shared" si="26"/>
        <v>6</v>
      </c>
      <c r="W88" s="43">
        <v>6</v>
      </c>
      <c r="X88" s="43">
        <v>0</v>
      </c>
      <c r="Y88" s="41">
        <f t="shared" si="20"/>
        <v>17.647058823529413</v>
      </c>
      <c r="Z88" s="44">
        <v>3529.7</v>
      </c>
      <c r="AA88" s="41">
        <f t="shared" si="28"/>
        <v>3529.7</v>
      </c>
      <c r="AB88" s="44">
        <f t="shared" ref="AB88:AB98" si="29">IF(((Z88+T88))=0,0,AA88/(Z88+T88)*100)</f>
        <v>100</v>
      </c>
      <c r="AC88" s="44">
        <v>0</v>
      </c>
      <c r="AD88" s="44">
        <f t="shared" si="27"/>
        <v>0</v>
      </c>
      <c r="AE88" s="44">
        <f t="shared" si="22"/>
        <v>3529.7</v>
      </c>
      <c r="AF88" s="44">
        <f t="shared" si="23"/>
        <v>100</v>
      </c>
    </row>
    <row r="89" spans="1:32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39">
        <f t="shared" si="24"/>
        <v>24316.61</v>
      </c>
      <c r="H89" s="39">
        <v>22</v>
      </c>
      <c r="I89" s="39">
        <v>5</v>
      </c>
      <c r="J89" s="39">
        <v>15</v>
      </c>
      <c r="K89" s="39">
        <f t="shared" si="25"/>
        <v>16</v>
      </c>
      <c r="L89" s="39">
        <v>16</v>
      </c>
      <c r="M89" s="39">
        <v>0</v>
      </c>
      <c r="N89" s="39">
        <f t="shared" si="15"/>
        <v>72.727272727272734</v>
      </c>
      <c r="O89" s="40">
        <v>24316.61</v>
      </c>
      <c r="P89" s="40">
        <v>24316.61</v>
      </c>
      <c r="Q89" s="41">
        <f t="shared" si="16"/>
        <v>100</v>
      </c>
      <c r="R89" s="40">
        <v>20765.34</v>
      </c>
      <c r="S89" s="41">
        <f t="shared" si="17"/>
        <v>85.39570277271379</v>
      </c>
      <c r="T89" s="40">
        <f t="shared" si="18"/>
        <v>3551.2700000000004</v>
      </c>
      <c r="U89" s="41">
        <f t="shared" si="19"/>
        <v>14.604297227286207</v>
      </c>
      <c r="V89" s="42">
        <f t="shared" si="26"/>
        <v>0</v>
      </c>
      <c r="W89" s="43">
        <v>0</v>
      </c>
      <c r="X89" s="43">
        <v>0</v>
      </c>
      <c r="Y89" s="41">
        <f t="shared" si="20"/>
        <v>0</v>
      </c>
      <c r="Z89" s="44">
        <v>4655.47</v>
      </c>
      <c r="AA89" s="41">
        <f t="shared" si="28"/>
        <v>8206.7400000000016</v>
      </c>
      <c r="AB89" s="44">
        <f t="shared" si="29"/>
        <v>100</v>
      </c>
      <c r="AC89" s="44">
        <v>8206.74</v>
      </c>
      <c r="AD89" s="44">
        <f t="shared" si="27"/>
        <v>99.999999999999972</v>
      </c>
      <c r="AE89" s="44">
        <f t="shared" si="22"/>
        <v>0</v>
      </c>
      <c r="AF89" s="44">
        <f t="shared" si="23"/>
        <v>0</v>
      </c>
    </row>
    <row r="90" spans="1:32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39">
        <f t="shared" si="24"/>
        <v>25734.73</v>
      </c>
      <c r="H90" s="39">
        <v>15</v>
      </c>
      <c r="I90" s="39">
        <v>0</v>
      </c>
      <c r="J90" s="39">
        <v>15</v>
      </c>
      <c r="K90" s="39">
        <f t="shared" si="25"/>
        <v>12</v>
      </c>
      <c r="L90" s="39">
        <v>12</v>
      </c>
      <c r="M90" s="39">
        <v>0</v>
      </c>
      <c r="N90" s="39">
        <f t="shared" si="15"/>
        <v>80</v>
      </c>
      <c r="O90" s="40">
        <v>25734.73</v>
      </c>
      <c r="P90" s="40">
        <v>25734.73</v>
      </c>
      <c r="Q90" s="41">
        <f t="shared" si="16"/>
        <v>100</v>
      </c>
      <c r="R90" s="40">
        <v>25734.729999999996</v>
      </c>
      <c r="S90" s="41">
        <f t="shared" si="17"/>
        <v>99.999999999999986</v>
      </c>
      <c r="T90" s="40">
        <f t="shared" si="18"/>
        <v>0</v>
      </c>
      <c r="U90" s="41">
        <f t="shared" si="19"/>
        <v>0</v>
      </c>
      <c r="V90" s="42">
        <f t="shared" si="26"/>
        <v>0</v>
      </c>
      <c r="W90" s="43">
        <v>0</v>
      </c>
      <c r="X90" s="43">
        <v>0</v>
      </c>
      <c r="Y90" s="41">
        <f t="shared" si="20"/>
        <v>0</v>
      </c>
      <c r="Z90" s="44">
        <v>0</v>
      </c>
      <c r="AA90" s="41">
        <f t="shared" si="28"/>
        <v>0</v>
      </c>
      <c r="AB90" s="44">
        <f t="shared" si="29"/>
        <v>0</v>
      </c>
      <c r="AC90" s="44">
        <v>0</v>
      </c>
      <c r="AD90" s="44">
        <f t="shared" si="27"/>
        <v>0</v>
      </c>
      <c r="AE90" s="44">
        <f t="shared" si="22"/>
        <v>0</v>
      </c>
      <c r="AF90" s="44">
        <f t="shared" si="23"/>
        <v>0</v>
      </c>
    </row>
    <row r="91" spans="1:32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39">
        <f t="shared" si="24"/>
        <v>9574.32</v>
      </c>
      <c r="H91" s="39">
        <v>19</v>
      </c>
      <c r="I91" s="39">
        <v>3</v>
      </c>
      <c r="J91" s="39">
        <v>16</v>
      </c>
      <c r="K91" s="39">
        <f t="shared" si="25"/>
        <v>13</v>
      </c>
      <c r="L91" s="39">
        <v>13</v>
      </c>
      <c r="M91" s="39">
        <v>0</v>
      </c>
      <c r="N91" s="39">
        <f t="shared" si="15"/>
        <v>68.421052631578945</v>
      </c>
      <c r="O91" s="40">
        <v>9574.32</v>
      </c>
      <c r="P91" s="40">
        <v>9574.32</v>
      </c>
      <c r="Q91" s="41">
        <f t="shared" si="16"/>
        <v>100</v>
      </c>
      <c r="R91" s="40">
        <v>9574.32</v>
      </c>
      <c r="S91" s="41">
        <f t="shared" si="17"/>
        <v>100</v>
      </c>
      <c r="T91" s="40">
        <f t="shared" si="18"/>
        <v>0</v>
      </c>
      <c r="U91" s="41">
        <f t="shared" si="19"/>
        <v>0</v>
      </c>
      <c r="V91" s="42">
        <f t="shared" si="26"/>
        <v>0</v>
      </c>
      <c r="W91" s="43">
        <v>0</v>
      </c>
      <c r="X91" s="43">
        <v>0</v>
      </c>
      <c r="Y91" s="41">
        <f t="shared" si="20"/>
        <v>0</v>
      </c>
      <c r="Z91" s="44">
        <v>0</v>
      </c>
      <c r="AA91" s="41">
        <f t="shared" si="28"/>
        <v>0</v>
      </c>
      <c r="AB91" s="44">
        <f t="shared" si="29"/>
        <v>0</v>
      </c>
      <c r="AC91" s="44">
        <v>0</v>
      </c>
      <c r="AD91" s="44">
        <f t="shared" si="27"/>
        <v>0</v>
      </c>
      <c r="AE91" s="44">
        <f t="shared" si="22"/>
        <v>0</v>
      </c>
      <c r="AF91" s="44">
        <f t="shared" si="23"/>
        <v>0</v>
      </c>
    </row>
    <row r="92" spans="1:32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39">
        <f t="shared" si="24"/>
        <v>16538.98</v>
      </c>
      <c r="H92" s="39">
        <v>19</v>
      </c>
      <c r="I92" s="39">
        <v>2</v>
      </c>
      <c r="J92" s="39">
        <v>15</v>
      </c>
      <c r="K92" s="39">
        <f t="shared" si="25"/>
        <v>15</v>
      </c>
      <c r="L92" s="39">
        <v>15</v>
      </c>
      <c r="M92" s="39">
        <v>0</v>
      </c>
      <c r="N92" s="39">
        <f t="shared" si="15"/>
        <v>78.94736842105263</v>
      </c>
      <c r="O92" s="40">
        <v>16538.98</v>
      </c>
      <c r="P92" s="40">
        <v>16538.98</v>
      </c>
      <c r="Q92" s="41">
        <f t="shared" si="16"/>
        <v>100</v>
      </c>
      <c r="R92" s="40">
        <v>16538.98</v>
      </c>
      <c r="S92" s="41">
        <f t="shared" si="17"/>
        <v>100</v>
      </c>
      <c r="T92" s="40">
        <f t="shared" si="18"/>
        <v>0</v>
      </c>
      <c r="U92" s="41">
        <f t="shared" si="19"/>
        <v>0</v>
      </c>
      <c r="V92" s="42">
        <f t="shared" si="26"/>
        <v>6</v>
      </c>
      <c r="W92" s="43">
        <v>6</v>
      </c>
      <c r="X92" s="43">
        <v>0</v>
      </c>
      <c r="Y92" s="41">
        <f t="shared" si="20"/>
        <v>31.578947368421051</v>
      </c>
      <c r="Z92" s="44">
        <v>9971.6400000000012</v>
      </c>
      <c r="AA92" s="41">
        <f t="shared" si="28"/>
        <v>9971.6400000000012</v>
      </c>
      <c r="AB92" s="44">
        <f t="shared" si="29"/>
        <v>100</v>
      </c>
      <c r="AC92" s="44">
        <v>9971.6400000000012</v>
      </c>
      <c r="AD92" s="44">
        <f t="shared" si="27"/>
        <v>100</v>
      </c>
      <c r="AE92" s="44">
        <f t="shared" si="22"/>
        <v>0</v>
      </c>
      <c r="AF92" s="44">
        <f t="shared" si="23"/>
        <v>0</v>
      </c>
    </row>
    <row r="93" spans="1:32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39">
        <f t="shared" si="24"/>
        <v>5909.3700000000008</v>
      </c>
      <c r="H93" s="39">
        <v>11</v>
      </c>
      <c r="I93" s="39">
        <v>2</v>
      </c>
      <c r="J93" s="39">
        <v>8</v>
      </c>
      <c r="K93" s="39">
        <f t="shared" si="25"/>
        <v>8</v>
      </c>
      <c r="L93" s="39">
        <v>8</v>
      </c>
      <c r="M93" s="39">
        <v>0</v>
      </c>
      <c r="N93" s="39">
        <f t="shared" si="15"/>
        <v>72.727272727272734</v>
      </c>
      <c r="O93" s="40">
        <v>5909.3700000000008</v>
      </c>
      <c r="P93" s="40">
        <v>5909.3700000000008</v>
      </c>
      <c r="Q93" s="41">
        <f t="shared" si="16"/>
        <v>100</v>
      </c>
      <c r="R93" s="40">
        <v>5909.3700000000008</v>
      </c>
      <c r="S93" s="41">
        <f t="shared" si="17"/>
        <v>100</v>
      </c>
      <c r="T93" s="40">
        <f t="shared" si="18"/>
        <v>0</v>
      </c>
      <c r="U93" s="41">
        <f t="shared" si="19"/>
        <v>0</v>
      </c>
      <c r="V93" s="42">
        <f t="shared" si="26"/>
        <v>0</v>
      </c>
      <c r="W93" s="43">
        <v>0</v>
      </c>
      <c r="X93" s="43">
        <v>0</v>
      </c>
      <c r="Y93" s="41">
        <f t="shared" si="20"/>
        <v>0</v>
      </c>
      <c r="Z93" s="44">
        <v>1157.99</v>
      </c>
      <c r="AA93" s="41">
        <f t="shared" si="28"/>
        <v>1157.99</v>
      </c>
      <c r="AB93" s="44">
        <f t="shared" si="29"/>
        <v>100</v>
      </c>
      <c r="AC93" s="44">
        <v>1157.99</v>
      </c>
      <c r="AD93" s="44">
        <f t="shared" si="27"/>
        <v>100</v>
      </c>
      <c r="AE93" s="44">
        <f t="shared" si="22"/>
        <v>0</v>
      </c>
      <c r="AF93" s="44">
        <f t="shared" si="23"/>
        <v>0</v>
      </c>
    </row>
    <row r="94" spans="1:32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39">
        <f t="shared" si="24"/>
        <v>38782.550000000003</v>
      </c>
      <c r="H94" s="39">
        <v>34</v>
      </c>
      <c r="I94" s="39">
        <v>5</v>
      </c>
      <c r="J94" s="39">
        <v>28</v>
      </c>
      <c r="K94" s="39">
        <f t="shared" si="25"/>
        <v>28</v>
      </c>
      <c r="L94" s="39">
        <v>28</v>
      </c>
      <c r="M94" s="39">
        <v>0</v>
      </c>
      <c r="N94" s="39">
        <f t="shared" si="15"/>
        <v>82.35294117647058</v>
      </c>
      <c r="O94" s="40">
        <v>38782.550000000003</v>
      </c>
      <c r="P94" s="40">
        <v>38782.550000000003</v>
      </c>
      <c r="Q94" s="41">
        <f t="shared" si="16"/>
        <v>100</v>
      </c>
      <c r="R94" s="40">
        <v>38782.549999999996</v>
      </c>
      <c r="S94" s="41">
        <f t="shared" si="17"/>
        <v>99.999999999999972</v>
      </c>
      <c r="T94" s="40">
        <f t="shared" si="18"/>
        <v>0</v>
      </c>
      <c r="U94" s="41">
        <f t="shared" si="19"/>
        <v>0</v>
      </c>
      <c r="V94" s="42">
        <f t="shared" si="26"/>
        <v>0</v>
      </c>
      <c r="W94" s="43">
        <v>0</v>
      </c>
      <c r="X94" s="43">
        <v>0</v>
      </c>
      <c r="Y94" s="41">
        <f t="shared" si="20"/>
        <v>0</v>
      </c>
      <c r="Z94" s="44">
        <v>1514.02</v>
      </c>
      <c r="AA94" s="41">
        <f t="shared" si="28"/>
        <v>1514.02</v>
      </c>
      <c r="AB94" s="44">
        <f t="shared" si="29"/>
        <v>100</v>
      </c>
      <c r="AC94" s="44">
        <v>1514.02</v>
      </c>
      <c r="AD94" s="44">
        <f t="shared" si="27"/>
        <v>100</v>
      </c>
      <c r="AE94" s="44">
        <f t="shared" si="22"/>
        <v>0</v>
      </c>
      <c r="AF94" s="44">
        <f t="shared" si="23"/>
        <v>0</v>
      </c>
    </row>
    <row r="95" spans="1:32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39">
        <f t="shared" si="24"/>
        <v>21121.99</v>
      </c>
      <c r="H95" s="39">
        <v>25</v>
      </c>
      <c r="I95" s="39">
        <v>6</v>
      </c>
      <c r="J95" s="39">
        <v>19</v>
      </c>
      <c r="K95" s="39">
        <f t="shared" si="25"/>
        <v>19</v>
      </c>
      <c r="L95" s="39">
        <v>19</v>
      </c>
      <c r="M95" s="39">
        <v>0</v>
      </c>
      <c r="N95" s="39">
        <f t="shared" si="15"/>
        <v>76</v>
      </c>
      <c r="O95" s="40">
        <v>21121.99</v>
      </c>
      <c r="P95" s="40">
        <v>21121.99</v>
      </c>
      <c r="Q95" s="41">
        <f t="shared" si="16"/>
        <v>100</v>
      </c>
      <c r="R95" s="40">
        <v>18157.73</v>
      </c>
      <c r="S95" s="41">
        <f t="shared" si="17"/>
        <v>85.966000362655208</v>
      </c>
      <c r="T95" s="40">
        <f t="shared" si="18"/>
        <v>2964.260000000002</v>
      </c>
      <c r="U95" s="41">
        <f t="shared" si="19"/>
        <v>14.033999637344785</v>
      </c>
      <c r="V95" s="42">
        <f t="shared" si="26"/>
        <v>3</v>
      </c>
      <c r="W95" s="43">
        <v>3</v>
      </c>
      <c r="X95" s="43">
        <v>0</v>
      </c>
      <c r="Y95" s="41">
        <f t="shared" si="20"/>
        <v>12</v>
      </c>
      <c r="Z95" s="44">
        <v>2532.9899999999998</v>
      </c>
      <c r="AA95" s="41">
        <f t="shared" si="28"/>
        <v>5497.2500000000018</v>
      </c>
      <c r="AB95" s="44">
        <f t="shared" si="29"/>
        <v>100</v>
      </c>
      <c r="AC95" s="44">
        <v>3207.86</v>
      </c>
      <c r="AD95" s="44">
        <f t="shared" si="27"/>
        <v>58.353904224839681</v>
      </c>
      <c r="AE95" s="44">
        <f t="shared" si="22"/>
        <v>2289.3900000000017</v>
      </c>
      <c r="AF95" s="44">
        <f t="shared" si="23"/>
        <v>41.646095775160326</v>
      </c>
    </row>
    <row r="96" spans="1:32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39">
        <f t="shared" si="24"/>
        <v>21391.43</v>
      </c>
      <c r="H96" s="39">
        <v>23</v>
      </c>
      <c r="I96" s="39">
        <v>5</v>
      </c>
      <c r="J96" s="39">
        <v>18</v>
      </c>
      <c r="K96" s="39">
        <f t="shared" si="25"/>
        <v>18</v>
      </c>
      <c r="L96" s="39">
        <v>18</v>
      </c>
      <c r="M96" s="39">
        <v>0</v>
      </c>
      <c r="N96" s="39">
        <f t="shared" si="15"/>
        <v>78.260869565217391</v>
      </c>
      <c r="O96" s="40">
        <v>21391.43</v>
      </c>
      <c r="P96" s="40">
        <v>21391.43</v>
      </c>
      <c r="Q96" s="41">
        <f t="shared" si="16"/>
        <v>100</v>
      </c>
      <c r="R96" s="40">
        <v>21391.43</v>
      </c>
      <c r="S96" s="41">
        <f t="shared" si="17"/>
        <v>100</v>
      </c>
      <c r="T96" s="40">
        <f t="shared" si="18"/>
        <v>0</v>
      </c>
      <c r="U96" s="41">
        <f t="shared" si="19"/>
        <v>0</v>
      </c>
      <c r="V96" s="42">
        <f t="shared" si="26"/>
        <v>0</v>
      </c>
      <c r="W96" s="43">
        <v>0</v>
      </c>
      <c r="X96" s="43">
        <v>0</v>
      </c>
      <c r="Y96" s="41">
        <f t="shared" si="20"/>
        <v>0</v>
      </c>
      <c r="Z96" s="44">
        <v>0</v>
      </c>
      <c r="AA96" s="41">
        <f t="shared" si="28"/>
        <v>0</v>
      </c>
      <c r="AB96" s="44">
        <f t="shared" si="29"/>
        <v>0</v>
      </c>
      <c r="AC96" s="44">
        <v>0</v>
      </c>
      <c r="AD96" s="44">
        <f t="shared" si="27"/>
        <v>0</v>
      </c>
      <c r="AE96" s="44">
        <f t="shared" si="22"/>
        <v>0</v>
      </c>
      <c r="AF96" s="44">
        <f t="shared" si="23"/>
        <v>0</v>
      </c>
    </row>
    <row r="97" spans="1:32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39">
        <f t="shared" si="24"/>
        <v>7105.5900000000011</v>
      </c>
      <c r="H97" s="39">
        <v>10</v>
      </c>
      <c r="I97" s="39">
        <v>0</v>
      </c>
      <c r="J97" s="39">
        <v>10</v>
      </c>
      <c r="K97" s="39">
        <f t="shared" si="25"/>
        <v>9</v>
      </c>
      <c r="L97" s="39">
        <v>9</v>
      </c>
      <c r="M97" s="39">
        <v>0</v>
      </c>
      <c r="N97" s="39">
        <f t="shared" si="15"/>
        <v>90</v>
      </c>
      <c r="O97" s="40">
        <v>7105.5900000000011</v>
      </c>
      <c r="P97" s="40">
        <v>7105.5900000000011</v>
      </c>
      <c r="Q97" s="41">
        <f t="shared" si="16"/>
        <v>100</v>
      </c>
      <c r="R97" s="40">
        <v>7105.5900000000011</v>
      </c>
      <c r="S97" s="41">
        <f t="shared" si="17"/>
        <v>100</v>
      </c>
      <c r="T97" s="40">
        <f t="shared" si="18"/>
        <v>0</v>
      </c>
      <c r="U97" s="41">
        <f t="shared" si="19"/>
        <v>0</v>
      </c>
      <c r="V97" s="42">
        <f t="shared" si="26"/>
        <v>1</v>
      </c>
      <c r="W97" s="43">
        <v>1</v>
      </c>
      <c r="X97" s="43">
        <v>0</v>
      </c>
      <c r="Y97" s="41">
        <f t="shared" si="20"/>
        <v>10</v>
      </c>
      <c r="Z97" s="44">
        <v>4382.8</v>
      </c>
      <c r="AA97" s="41">
        <f t="shared" si="28"/>
        <v>4382.8</v>
      </c>
      <c r="AB97" s="44">
        <f t="shared" si="29"/>
        <v>100</v>
      </c>
      <c r="AC97" s="44">
        <v>4382.8</v>
      </c>
      <c r="AD97" s="44">
        <f t="shared" si="27"/>
        <v>100</v>
      </c>
      <c r="AE97" s="44">
        <f t="shared" si="22"/>
        <v>0</v>
      </c>
      <c r="AF97" s="44">
        <f t="shared" si="23"/>
        <v>0</v>
      </c>
    </row>
    <row r="98" spans="1:32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39">
        <f t="shared" si="24"/>
        <v>24019.38</v>
      </c>
      <c r="H98" s="39">
        <v>24</v>
      </c>
      <c r="I98" s="39">
        <v>4</v>
      </c>
      <c r="J98" s="39">
        <v>20</v>
      </c>
      <c r="K98" s="39">
        <f t="shared" si="25"/>
        <v>18</v>
      </c>
      <c r="L98" s="39">
        <v>18</v>
      </c>
      <c r="M98" s="39">
        <v>0</v>
      </c>
      <c r="N98" s="39">
        <f t="shared" si="15"/>
        <v>75</v>
      </c>
      <c r="O98" s="40">
        <v>24019.38</v>
      </c>
      <c r="P98" s="40">
        <v>24019.38</v>
      </c>
      <c r="Q98" s="41">
        <f t="shared" si="16"/>
        <v>100</v>
      </c>
      <c r="R98" s="40">
        <v>24019.38</v>
      </c>
      <c r="S98" s="41">
        <f t="shared" si="17"/>
        <v>100</v>
      </c>
      <c r="T98" s="40">
        <f t="shared" si="18"/>
        <v>0</v>
      </c>
      <c r="U98" s="41">
        <f t="shared" si="19"/>
        <v>0</v>
      </c>
      <c r="V98" s="42">
        <f t="shared" si="26"/>
        <v>0</v>
      </c>
      <c r="W98" s="43">
        <v>0</v>
      </c>
      <c r="X98" s="43">
        <v>0</v>
      </c>
      <c r="Y98" s="41">
        <f t="shared" si="20"/>
        <v>0</v>
      </c>
      <c r="Z98" s="44">
        <v>2126.8000000000002</v>
      </c>
      <c r="AA98" s="41">
        <f t="shared" si="28"/>
        <v>2126.8000000000002</v>
      </c>
      <c r="AB98" s="44">
        <f t="shared" si="29"/>
        <v>100</v>
      </c>
      <c r="AC98" s="44">
        <v>2126.8000000000002</v>
      </c>
      <c r="AD98" s="44">
        <f t="shared" si="27"/>
        <v>100</v>
      </c>
      <c r="AE98" s="44">
        <f t="shared" si="22"/>
        <v>0</v>
      </c>
      <c r="AF98" s="44">
        <f t="shared" si="23"/>
        <v>0</v>
      </c>
    </row>
    <row r="99" spans="1:32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f>SUM(H7:H98)</f>
        <v>1329</v>
      </c>
      <c r="I99" s="45">
        <f t="shared" ref="I99:M99" si="30">SUM(I7:I98)</f>
        <v>301</v>
      </c>
      <c r="J99" s="45">
        <f t="shared" si="30"/>
        <v>980</v>
      </c>
      <c r="K99" s="45">
        <f t="shared" si="30"/>
        <v>1054</v>
      </c>
      <c r="L99" s="45">
        <f t="shared" si="30"/>
        <v>1054</v>
      </c>
      <c r="M99" s="45">
        <f t="shared" si="30"/>
        <v>0</v>
      </c>
      <c r="N99" s="41">
        <f t="shared" si="15"/>
        <v>79.307750188111356</v>
      </c>
      <c r="O99" s="46">
        <f>SUM(O7:O98)</f>
        <v>1385412.2399999998</v>
      </c>
      <c r="P99" s="46">
        <f>SUM(P7:P98)</f>
        <v>1385412.2399999998</v>
      </c>
      <c r="Q99" s="41">
        <f t="shared" si="16"/>
        <v>100</v>
      </c>
      <c r="R99" s="46">
        <f>SUM(R7:R98)</f>
        <v>1278218.78</v>
      </c>
      <c r="S99" s="41">
        <f t="shared" si="17"/>
        <v>92.262702977129777</v>
      </c>
      <c r="T99" s="46">
        <f>SUM(T7:T98)</f>
        <v>107193.46000000005</v>
      </c>
      <c r="U99" s="41">
        <f t="shared" si="19"/>
        <v>7.7372970228702513</v>
      </c>
      <c r="V99" s="45">
        <f>SUM(V7:V98)</f>
        <v>117</v>
      </c>
      <c r="W99" s="47">
        <f>SUM(W7:W98)</f>
        <v>117</v>
      </c>
      <c r="X99" s="47">
        <f>SUM(X7:X98)</f>
        <v>0</v>
      </c>
      <c r="Y99" s="41">
        <f t="shared" si="20"/>
        <v>8.8036117381489838</v>
      </c>
      <c r="Z99" s="48">
        <f>SUM(Z7:Z98)</f>
        <v>216158.71999999997</v>
      </c>
      <c r="AA99" s="46">
        <f>SUM(AA7:AA98)</f>
        <v>323352.18000000005</v>
      </c>
      <c r="AB99" s="44">
        <f t="shared" ref="AB99" si="31">AA99/(Z99+T99)*100</f>
        <v>100</v>
      </c>
      <c r="AC99" s="48">
        <f>SUM(AC7:AC98)</f>
        <v>300010.5</v>
      </c>
      <c r="AD99" s="44">
        <f t="shared" ref="AD99" si="32">AC99/AA99*100</f>
        <v>92.781344477096141</v>
      </c>
      <c r="AE99" s="48">
        <f>SUM(AE7:AE98)</f>
        <v>23341.680000000008</v>
      </c>
      <c r="AF99" s="44">
        <f t="shared" si="23"/>
        <v>7.2186555229038527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F99"/>
  <sheetViews>
    <sheetView zoomScale="80" zoomScaleNormal="80" zoomScaleSheetLayoutView="130" workbookViewId="0">
      <selection activeCell="AE7" sqref="AE7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tr">
        <f>"відсоток  до загальної кількості виданих доручень (гр."&amp;V6&amp;"/гр."&amp;попередній!H6&amp;"*100)"</f>
        <v>відсоток  до загальної кількості виданих доручень (гр.22/гр.8*100)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/>
      <c r="C7" s="25"/>
      <c r="D7" s="20" t="s">
        <v>28</v>
      </c>
      <c r="E7" s="18" t="s">
        <v>120</v>
      </c>
      <c r="F7" s="18" t="s">
        <v>143</v>
      </c>
      <c r="G7" s="28"/>
      <c r="H7" s="24">
        <v>13</v>
      </c>
      <c r="I7" s="24">
        <v>3</v>
      </c>
      <c r="J7" s="24">
        <v>6</v>
      </c>
      <c r="K7" s="24">
        <v>12</v>
      </c>
      <c r="L7" s="24"/>
      <c r="M7" s="28"/>
      <c r="N7" s="29">
        <f t="shared" ref="N7:N70" si="1">IF(H7=0,0,K7/H7)*100</f>
        <v>92.307692307692307</v>
      </c>
      <c r="O7" s="23">
        <v>17648.77</v>
      </c>
      <c r="P7" s="23">
        <v>17648.77</v>
      </c>
      <c r="Q7" s="29">
        <f t="shared" ref="Q7:Q70" si="2">IF(O7=0,0,P7/O7)*100</f>
        <v>100</v>
      </c>
      <c r="R7" s="23">
        <v>14802.16</v>
      </c>
      <c r="S7" s="29">
        <f t="shared" ref="S7:S70" si="3">IF(P7=0,0,R7/P7)*100</f>
        <v>83.87077399728139</v>
      </c>
      <c r="T7" s="23">
        <f>P7-R7</f>
        <v>2846.6100000000006</v>
      </c>
      <c r="U7" s="29">
        <f t="shared" ref="U7:U70" si="4">IF(P7=0,0,T7/P7)*100</f>
        <v>16.129226002718607</v>
      </c>
      <c r="V7" s="28"/>
      <c r="W7" s="28"/>
      <c r="X7" s="28"/>
      <c r="Y7" s="29">
        <f>IF(H7=0,0,V7/H7)*100</f>
        <v>0</v>
      </c>
      <c r="Z7" s="29"/>
      <c r="AA7" s="29"/>
      <c r="AB7" s="29">
        <f t="shared" ref="AB7:AB70" si="5">IF(Z7=0,0,AA7/Z7)*100</f>
        <v>0</v>
      </c>
      <c r="AC7" s="29"/>
      <c r="AD7" s="29">
        <f t="shared" ref="AD7:AD70" si="6">IF(AA7=0,0,AC7/AA7)*100</f>
        <v>0</v>
      </c>
      <c r="AE7" s="29"/>
      <c r="AF7" s="29">
        <f t="shared" ref="AF7:AF70" si="7">IF(AA7=0,0,AE7/AA7)*100</f>
        <v>0</v>
      </c>
    </row>
    <row r="8" spans="1:32" ht="22.5" customHeight="1" x14ac:dyDescent="0.25">
      <c r="A8" s="18">
        <v>2</v>
      </c>
      <c r="B8" s="25"/>
      <c r="C8" s="25"/>
      <c r="D8" s="20" t="s">
        <v>29</v>
      </c>
      <c r="E8" s="18" t="s">
        <v>121</v>
      </c>
      <c r="F8" s="18" t="s">
        <v>144</v>
      </c>
      <c r="G8" s="28"/>
      <c r="H8" s="24">
        <v>13</v>
      </c>
      <c r="I8" s="24">
        <v>4</v>
      </c>
      <c r="J8" s="24">
        <v>9</v>
      </c>
      <c r="K8" s="24">
        <v>11</v>
      </c>
      <c r="L8" s="24"/>
      <c r="M8" s="28"/>
      <c r="N8" s="29">
        <f t="shared" si="1"/>
        <v>84.615384615384613</v>
      </c>
      <c r="O8" s="23">
        <v>17355.38</v>
      </c>
      <c r="P8" s="23">
        <v>17355.38</v>
      </c>
      <c r="Q8" s="29">
        <f t="shared" si="2"/>
        <v>100</v>
      </c>
      <c r="R8" s="23">
        <v>14091.92</v>
      </c>
      <c r="S8" s="29">
        <f t="shared" si="3"/>
        <v>81.196263060791523</v>
      </c>
      <c r="T8" s="23">
        <f t="shared" ref="T8:T71" si="8">P8-R8</f>
        <v>3263.4600000000009</v>
      </c>
      <c r="U8" s="29">
        <f t="shared" si="4"/>
        <v>18.803736939208481</v>
      </c>
      <c r="V8" s="28"/>
      <c r="W8" s="28"/>
      <c r="X8" s="28"/>
      <c r="Y8" s="29">
        <f t="shared" ref="Y8:Y71" si="9">IF(H8=0,0,V8/H8)*100</f>
        <v>0</v>
      </c>
      <c r="Z8" s="29"/>
      <c r="AA8" s="29"/>
      <c r="AB8" s="29">
        <f t="shared" si="5"/>
        <v>0</v>
      </c>
      <c r="AC8" s="29"/>
      <c r="AD8" s="29">
        <f t="shared" si="6"/>
        <v>0</v>
      </c>
      <c r="AE8" s="29"/>
      <c r="AF8" s="29">
        <f t="shared" si="7"/>
        <v>0</v>
      </c>
    </row>
    <row r="9" spans="1:32" ht="22.5" customHeight="1" x14ac:dyDescent="0.25">
      <c r="A9" s="18">
        <v>3</v>
      </c>
      <c r="B9" s="25"/>
      <c r="C9" s="25"/>
      <c r="D9" s="20" t="s">
        <v>30</v>
      </c>
      <c r="E9" s="18" t="s">
        <v>122</v>
      </c>
      <c r="F9" s="18" t="s">
        <v>145</v>
      </c>
      <c r="G9" s="28"/>
      <c r="H9" s="24">
        <v>19</v>
      </c>
      <c r="I9" s="24">
        <v>2</v>
      </c>
      <c r="J9" s="24">
        <v>17</v>
      </c>
      <c r="K9" s="24">
        <v>17</v>
      </c>
      <c r="L9" s="24"/>
      <c r="M9" s="28"/>
      <c r="N9" s="29">
        <f t="shared" si="1"/>
        <v>89.473684210526315</v>
      </c>
      <c r="O9" s="23">
        <v>32831.71</v>
      </c>
      <c r="P9" s="23">
        <v>32831.71</v>
      </c>
      <c r="Q9" s="29">
        <f t="shared" si="2"/>
        <v>100</v>
      </c>
      <c r="R9" s="23">
        <v>19977.900000000001</v>
      </c>
      <c r="S9" s="29">
        <f t="shared" si="3"/>
        <v>60.849404432483112</v>
      </c>
      <c r="T9" s="23">
        <f t="shared" si="8"/>
        <v>12853.809999999998</v>
      </c>
      <c r="U9" s="29">
        <f t="shared" si="4"/>
        <v>39.150595567516881</v>
      </c>
      <c r="V9" s="28"/>
      <c r="W9" s="28"/>
      <c r="X9" s="28"/>
      <c r="Y9" s="29">
        <f t="shared" si="9"/>
        <v>0</v>
      </c>
      <c r="Z9" s="29"/>
      <c r="AA9" s="29"/>
      <c r="AB9" s="29">
        <f t="shared" si="5"/>
        <v>0</v>
      </c>
      <c r="AC9" s="29"/>
      <c r="AD9" s="29">
        <f t="shared" si="6"/>
        <v>0</v>
      </c>
      <c r="AE9" s="29"/>
      <c r="AF9" s="29">
        <f t="shared" si="7"/>
        <v>0</v>
      </c>
    </row>
    <row r="10" spans="1:32" ht="22.5" customHeight="1" x14ac:dyDescent="0.25">
      <c r="A10" s="18">
        <v>4</v>
      </c>
      <c r="B10" s="25"/>
      <c r="C10" s="25"/>
      <c r="D10" s="20" t="s">
        <v>31</v>
      </c>
      <c r="E10" s="18" t="s">
        <v>123</v>
      </c>
      <c r="F10" s="18" t="s">
        <v>146</v>
      </c>
      <c r="G10" s="28"/>
      <c r="H10" s="24">
        <v>3</v>
      </c>
      <c r="I10" s="24">
        <v>0</v>
      </c>
      <c r="J10" s="24">
        <v>3</v>
      </c>
      <c r="K10" s="24">
        <v>2</v>
      </c>
      <c r="L10" s="24"/>
      <c r="M10" s="28"/>
      <c r="N10" s="29">
        <f t="shared" si="1"/>
        <v>66.666666666666657</v>
      </c>
      <c r="O10" s="23">
        <v>683.3</v>
      </c>
      <c r="P10" s="23">
        <v>683.3</v>
      </c>
      <c r="Q10" s="29">
        <f t="shared" si="2"/>
        <v>100</v>
      </c>
      <c r="R10" s="23">
        <v>683.3</v>
      </c>
      <c r="S10" s="29">
        <f t="shared" si="3"/>
        <v>100</v>
      </c>
      <c r="T10" s="23">
        <f t="shared" si="8"/>
        <v>0</v>
      </c>
      <c r="U10" s="29">
        <f t="shared" si="4"/>
        <v>0</v>
      </c>
      <c r="V10" s="28"/>
      <c r="W10" s="28"/>
      <c r="X10" s="28"/>
      <c r="Y10" s="29">
        <f t="shared" si="9"/>
        <v>0</v>
      </c>
      <c r="Z10" s="29"/>
      <c r="AA10" s="29"/>
      <c r="AB10" s="29">
        <f t="shared" si="5"/>
        <v>0</v>
      </c>
      <c r="AC10" s="29"/>
      <c r="AD10" s="29">
        <f t="shared" si="6"/>
        <v>0</v>
      </c>
      <c r="AE10" s="29"/>
      <c r="AF10" s="29">
        <f t="shared" si="7"/>
        <v>0</v>
      </c>
    </row>
    <row r="11" spans="1:32" ht="22.5" customHeight="1" x14ac:dyDescent="0.25">
      <c r="A11" s="18">
        <v>5</v>
      </c>
      <c r="B11" s="25"/>
      <c r="C11" s="25"/>
      <c r="D11" s="20" t="s">
        <v>32</v>
      </c>
      <c r="E11" s="18" t="s">
        <v>124</v>
      </c>
      <c r="F11" s="18" t="s">
        <v>147</v>
      </c>
      <c r="G11" s="28"/>
      <c r="H11" s="24">
        <v>10</v>
      </c>
      <c r="I11" s="24">
        <v>3</v>
      </c>
      <c r="J11" s="24">
        <v>6</v>
      </c>
      <c r="K11" s="24">
        <v>8</v>
      </c>
      <c r="L11" s="24"/>
      <c r="M11" s="28"/>
      <c r="N11" s="29">
        <f t="shared" si="1"/>
        <v>80</v>
      </c>
      <c r="O11" s="23">
        <v>10725.08</v>
      </c>
      <c r="P11" s="23">
        <v>10725.08</v>
      </c>
      <c r="Q11" s="29">
        <f t="shared" si="2"/>
        <v>100</v>
      </c>
      <c r="R11" s="23">
        <v>6615.71</v>
      </c>
      <c r="S11" s="29">
        <f t="shared" si="3"/>
        <v>61.684481607596396</v>
      </c>
      <c r="T11" s="23">
        <f t="shared" si="8"/>
        <v>4109.37</v>
      </c>
      <c r="U11" s="29">
        <f t="shared" si="4"/>
        <v>38.315518392403597</v>
      </c>
      <c r="V11" s="28"/>
      <c r="W11" s="28"/>
      <c r="X11" s="28"/>
      <c r="Y11" s="29">
        <f t="shared" si="9"/>
        <v>0</v>
      </c>
      <c r="Z11" s="29"/>
      <c r="AA11" s="29"/>
      <c r="AB11" s="29">
        <f t="shared" si="5"/>
        <v>0</v>
      </c>
      <c r="AC11" s="29"/>
      <c r="AD11" s="29">
        <f t="shared" si="6"/>
        <v>0</v>
      </c>
      <c r="AE11" s="29"/>
      <c r="AF11" s="29">
        <f t="shared" si="7"/>
        <v>0</v>
      </c>
    </row>
    <row r="12" spans="1:32" ht="22.5" customHeight="1" x14ac:dyDescent="0.25">
      <c r="A12" s="18">
        <v>6</v>
      </c>
      <c r="B12" s="25"/>
      <c r="C12" s="25"/>
      <c r="D12" s="20" t="s">
        <v>33</v>
      </c>
      <c r="E12" s="18" t="s">
        <v>124</v>
      </c>
      <c r="F12" s="18" t="s">
        <v>148</v>
      </c>
      <c r="G12" s="25"/>
      <c r="H12" s="25">
        <v>20</v>
      </c>
      <c r="I12" s="25">
        <v>9</v>
      </c>
      <c r="J12" s="25">
        <v>10</v>
      </c>
      <c r="K12" s="25">
        <v>16</v>
      </c>
      <c r="L12" s="25"/>
      <c r="M12" s="25"/>
      <c r="N12" s="29">
        <f t="shared" si="1"/>
        <v>80</v>
      </c>
      <c r="O12" s="25">
        <v>26690.21</v>
      </c>
      <c r="P12" s="25">
        <v>26690.21</v>
      </c>
      <c r="Q12" s="29">
        <f t="shared" si="2"/>
        <v>100</v>
      </c>
      <c r="R12" s="25">
        <v>17464.34</v>
      </c>
      <c r="S12" s="29">
        <f t="shared" si="3"/>
        <v>65.433505393925344</v>
      </c>
      <c r="T12" s="23">
        <f t="shared" si="8"/>
        <v>9225.869999999999</v>
      </c>
      <c r="U12" s="29">
        <f t="shared" si="4"/>
        <v>34.566494606074663</v>
      </c>
      <c r="V12" s="25"/>
      <c r="W12" s="25"/>
      <c r="X12" s="25"/>
      <c r="Y12" s="29">
        <f t="shared" si="9"/>
        <v>0</v>
      </c>
      <c r="Z12" s="25"/>
      <c r="AA12" s="25"/>
      <c r="AB12" s="29">
        <f t="shared" si="5"/>
        <v>0</v>
      </c>
      <c r="AC12" s="25"/>
      <c r="AD12" s="29">
        <f t="shared" si="6"/>
        <v>0</v>
      </c>
      <c r="AE12" s="25"/>
      <c r="AF12" s="29">
        <f t="shared" si="7"/>
        <v>0</v>
      </c>
    </row>
    <row r="13" spans="1:32" ht="22.5" customHeight="1" x14ac:dyDescent="0.25">
      <c r="A13" s="18">
        <v>7</v>
      </c>
      <c r="B13" s="25"/>
      <c r="C13" s="25"/>
      <c r="D13" s="20" t="s">
        <v>34</v>
      </c>
      <c r="E13" s="18" t="s">
        <v>125</v>
      </c>
      <c r="F13" s="18" t="s">
        <v>149</v>
      </c>
      <c r="G13" s="25"/>
      <c r="H13" s="25">
        <v>30</v>
      </c>
      <c r="I13" s="25">
        <v>14</v>
      </c>
      <c r="J13" s="25">
        <v>16</v>
      </c>
      <c r="K13" s="25">
        <v>27</v>
      </c>
      <c r="L13" s="25"/>
      <c r="M13" s="25"/>
      <c r="N13" s="29">
        <f t="shared" si="1"/>
        <v>90</v>
      </c>
      <c r="O13" s="30">
        <v>40428.949999999997</v>
      </c>
      <c r="P13" s="30">
        <v>40428.949999999997</v>
      </c>
      <c r="Q13" s="29">
        <f t="shared" si="2"/>
        <v>100</v>
      </c>
      <c r="R13" s="30">
        <v>28487.41</v>
      </c>
      <c r="S13" s="29">
        <f t="shared" si="3"/>
        <v>70.462898492293277</v>
      </c>
      <c r="T13" s="23">
        <f t="shared" si="8"/>
        <v>11941.539999999997</v>
      </c>
      <c r="U13" s="29">
        <f t="shared" si="4"/>
        <v>29.537101507706726</v>
      </c>
      <c r="V13" s="25"/>
      <c r="W13" s="25"/>
      <c r="X13" s="25"/>
      <c r="Y13" s="29">
        <f t="shared" si="9"/>
        <v>0</v>
      </c>
      <c r="Z13" s="25"/>
      <c r="AA13" s="25"/>
      <c r="AB13" s="29">
        <f t="shared" si="5"/>
        <v>0</v>
      </c>
      <c r="AC13" s="25"/>
      <c r="AD13" s="29">
        <f t="shared" si="6"/>
        <v>0</v>
      </c>
      <c r="AE13" s="25"/>
      <c r="AF13" s="29">
        <f t="shared" si="7"/>
        <v>0</v>
      </c>
    </row>
    <row r="14" spans="1:32" ht="22.5" customHeight="1" x14ac:dyDescent="0.25">
      <c r="A14" s="18">
        <v>8</v>
      </c>
      <c r="B14" s="25"/>
      <c r="C14" s="25"/>
      <c r="D14" s="20" t="s">
        <v>35</v>
      </c>
      <c r="E14" s="18" t="s">
        <v>125</v>
      </c>
      <c r="F14" s="18" t="s">
        <v>150</v>
      </c>
      <c r="G14" s="25"/>
      <c r="H14" s="25">
        <v>6</v>
      </c>
      <c r="I14" s="25">
        <v>0</v>
      </c>
      <c r="J14" s="25">
        <v>6</v>
      </c>
      <c r="K14" s="25">
        <v>4</v>
      </c>
      <c r="L14" s="25"/>
      <c r="M14" s="25"/>
      <c r="N14" s="29">
        <f t="shared" si="1"/>
        <v>66.666666666666657</v>
      </c>
      <c r="O14" s="30">
        <v>4659.66</v>
      </c>
      <c r="P14" s="30">
        <v>4659.66</v>
      </c>
      <c r="Q14" s="29">
        <f t="shared" si="2"/>
        <v>100</v>
      </c>
      <c r="R14" s="30">
        <v>3316.02</v>
      </c>
      <c r="S14" s="29">
        <f t="shared" si="3"/>
        <v>71.164419721610599</v>
      </c>
      <c r="T14" s="23">
        <f t="shared" si="8"/>
        <v>1343.6399999999999</v>
      </c>
      <c r="U14" s="29">
        <f t="shared" si="4"/>
        <v>28.835580278389411</v>
      </c>
      <c r="V14" s="25"/>
      <c r="W14" s="25"/>
      <c r="X14" s="25"/>
      <c r="Y14" s="29">
        <f t="shared" si="9"/>
        <v>0</v>
      </c>
      <c r="Z14" s="25"/>
      <c r="AA14" s="25"/>
      <c r="AB14" s="29">
        <f t="shared" si="5"/>
        <v>0</v>
      </c>
      <c r="AC14" s="25"/>
      <c r="AD14" s="29">
        <f t="shared" si="6"/>
        <v>0</v>
      </c>
      <c r="AE14" s="25"/>
      <c r="AF14" s="29">
        <f t="shared" si="7"/>
        <v>0</v>
      </c>
    </row>
    <row r="15" spans="1:32" ht="22.5" customHeight="1" x14ac:dyDescent="0.25">
      <c r="A15" s="18">
        <v>9</v>
      </c>
      <c r="B15" s="25"/>
      <c r="C15" s="25"/>
      <c r="D15" s="20" t="s">
        <v>36</v>
      </c>
      <c r="E15" s="18" t="s">
        <v>124</v>
      </c>
      <c r="F15" s="18" t="s">
        <v>151</v>
      </c>
      <c r="G15" s="25"/>
      <c r="H15" s="25">
        <v>35</v>
      </c>
      <c r="I15" s="25">
        <v>14</v>
      </c>
      <c r="J15" s="25">
        <v>19</v>
      </c>
      <c r="K15" s="25">
        <v>34</v>
      </c>
      <c r="L15" s="25"/>
      <c r="M15" s="25"/>
      <c r="N15" s="29">
        <f t="shared" si="1"/>
        <v>97.142857142857139</v>
      </c>
      <c r="O15" s="30">
        <v>35464.200000000004</v>
      </c>
      <c r="P15" s="30">
        <v>35464.200000000004</v>
      </c>
      <c r="Q15" s="29">
        <f t="shared" si="2"/>
        <v>100</v>
      </c>
      <c r="R15" s="30">
        <v>27450.140000000003</v>
      </c>
      <c r="S15" s="29">
        <f t="shared" si="3"/>
        <v>77.402394527438929</v>
      </c>
      <c r="T15" s="23">
        <f t="shared" si="8"/>
        <v>8014.0600000000013</v>
      </c>
      <c r="U15" s="29">
        <f t="shared" si="4"/>
        <v>22.597605472561064</v>
      </c>
      <c r="V15" s="25"/>
      <c r="W15" s="25"/>
      <c r="X15" s="25"/>
      <c r="Y15" s="29">
        <f t="shared" si="9"/>
        <v>0</v>
      </c>
      <c r="Z15" s="25"/>
      <c r="AA15" s="25"/>
      <c r="AB15" s="29">
        <f t="shared" si="5"/>
        <v>0</v>
      </c>
      <c r="AC15" s="25"/>
      <c r="AD15" s="29">
        <f t="shared" si="6"/>
        <v>0</v>
      </c>
      <c r="AE15" s="25"/>
      <c r="AF15" s="29">
        <f t="shared" si="7"/>
        <v>0</v>
      </c>
    </row>
    <row r="16" spans="1:32" ht="22.5" customHeight="1" x14ac:dyDescent="0.25">
      <c r="A16" s="18">
        <v>10</v>
      </c>
      <c r="B16" s="25"/>
      <c r="C16" s="25"/>
      <c r="D16" s="20" t="s">
        <v>37</v>
      </c>
      <c r="E16" s="18" t="s">
        <v>121</v>
      </c>
      <c r="F16" s="18" t="s">
        <v>152</v>
      </c>
      <c r="G16" s="25"/>
      <c r="H16" s="25">
        <v>11</v>
      </c>
      <c r="I16" s="25">
        <v>2</v>
      </c>
      <c r="J16" s="25">
        <v>9</v>
      </c>
      <c r="K16" s="25">
        <v>5</v>
      </c>
      <c r="L16" s="25"/>
      <c r="M16" s="25"/>
      <c r="N16" s="29">
        <f t="shared" si="1"/>
        <v>45.454545454545453</v>
      </c>
      <c r="O16" s="30">
        <v>14981.960000000001</v>
      </c>
      <c r="P16" s="30">
        <v>14981.960000000001</v>
      </c>
      <c r="Q16" s="29">
        <f t="shared" si="2"/>
        <v>100</v>
      </c>
      <c r="R16" s="30">
        <v>8692.6200000000008</v>
      </c>
      <c r="S16" s="29">
        <f t="shared" si="3"/>
        <v>58.020579416845329</v>
      </c>
      <c r="T16" s="23">
        <f t="shared" si="8"/>
        <v>6289.34</v>
      </c>
      <c r="U16" s="29">
        <f t="shared" si="4"/>
        <v>41.979420583154671</v>
      </c>
      <c r="V16" s="25"/>
      <c r="W16" s="25"/>
      <c r="X16" s="25"/>
      <c r="Y16" s="29">
        <f t="shared" si="9"/>
        <v>0</v>
      </c>
      <c r="Z16" s="25"/>
      <c r="AA16" s="25"/>
      <c r="AB16" s="29">
        <f t="shared" si="5"/>
        <v>0</v>
      </c>
      <c r="AC16" s="25"/>
      <c r="AD16" s="29">
        <f t="shared" si="6"/>
        <v>0</v>
      </c>
      <c r="AE16" s="25"/>
      <c r="AF16" s="29">
        <f t="shared" si="7"/>
        <v>0</v>
      </c>
    </row>
    <row r="17" spans="1:32" ht="22.5" customHeight="1" x14ac:dyDescent="0.25">
      <c r="A17" s="18">
        <v>11</v>
      </c>
      <c r="B17" s="25"/>
      <c r="C17" s="25"/>
      <c r="D17" s="20" t="s">
        <v>38</v>
      </c>
      <c r="E17" s="18" t="s">
        <v>125</v>
      </c>
      <c r="F17" s="18" t="s">
        <v>153</v>
      </c>
      <c r="G17" s="25"/>
      <c r="H17" s="25">
        <v>9</v>
      </c>
      <c r="I17" s="25">
        <v>0</v>
      </c>
      <c r="J17" s="25">
        <v>9</v>
      </c>
      <c r="K17" s="25">
        <v>7</v>
      </c>
      <c r="L17" s="25"/>
      <c r="M17" s="25"/>
      <c r="N17" s="29">
        <f t="shared" si="1"/>
        <v>77.777777777777786</v>
      </c>
      <c r="O17" s="30">
        <v>8384.7800000000007</v>
      </c>
      <c r="P17" s="30">
        <v>8384.7800000000007</v>
      </c>
      <c r="Q17" s="29">
        <f t="shared" si="2"/>
        <v>100</v>
      </c>
      <c r="R17" s="30">
        <v>3497.37</v>
      </c>
      <c r="S17" s="29">
        <f t="shared" si="3"/>
        <v>41.710933381674884</v>
      </c>
      <c r="T17" s="23">
        <f t="shared" si="8"/>
        <v>4887.4100000000008</v>
      </c>
      <c r="U17" s="29">
        <f t="shared" si="4"/>
        <v>58.289066618325116</v>
      </c>
      <c r="V17" s="25"/>
      <c r="W17" s="25"/>
      <c r="X17" s="25"/>
      <c r="Y17" s="29">
        <f t="shared" si="9"/>
        <v>0</v>
      </c>
      <c r="Z17" s="25"/>
      <c r="AA17" s="25"/>
      <c r="AB17" s="29">
        <f t="shared" si="5"/>
        <v>0</v>
      </c>
      <c r="AC17" s="25"/>
      <c r="AD17" s="29">
        <f t="shared" si="6"/>
        <v>0</v>
      </c>
      <c r="AE17" s="25"/>
      <c r="AF17" s="29">
        <f t="shared" si="7"/>
        <v>0</v>
      </c>
    </row>
    <row r="18" spans="1:32" ht="22.5" customHeight="1" x14ac:dyDescent="0.25">
      <c r="A18" s="18">
        <v>12</v>
      </c>
      <c r="B18" s="25"/>
      <c r="C18" s="25"/>
      <c r="D18" s="20" t="s">
        <v>39</v>
      </c>
      <c r="E18" s="18" t="s">
        <v>126</v>
      </c>
      <c r="F18" s="18" t="s">
        <v>154</v>
      </c>
      <c r="G18" s="25"/>
      <c r="H18" s="25">
        <v>7</v>
      </c>
      <c r="I18" s="25">
        <v>0</v>
      </c>
      <c r="J18" s="25">
        <v>7</v>
      </c>
      <c r="K18" s="25">
        <v>7</v>
      </c>
      <c r="L18" s="25"/>
      <c r="M18" s="25"/>
      <c r="N18" s="29">
        <f t="shared" si="1"/>
        <v>100</v>
      </c>
      <c r="O18" s="30">
        <v>7748.75</v>
      </c>
      <c r="P18" s="30">
        <v>7748.75</v>
      </c>
      <c r="Q18" s="29">
        <f t="shared" si="2"/>
        <v>100</v>
      </c>
      <c r="R18" s="30">
        <v>0</v>
      </c>
      <c r="S18" s="29">
        <f t="shared" si="3"/>
        <v>0</v>
      </c>
      <c r="T18" s="23">
        <f t="shared" si="8"/>
        <v>7748.75</v>
      </c>
      <c r="U18" s="29">
        <f t="shared" si="4"/>
        <v>100</v>
      </c>
      <c r="V18" s="25"/>
      <c r="W18" s="25"/>
      <c r="X18" s="25"/>
      <c r="Y18" s="29">
        <f t="shared" si="9"/>
        <v>0</v>
      </c>
      <c r="Z18" s="25"/>
      <c r="AA18" s="25"/>
      <c r="AB18" s="29">
        <f t="shared" si="5"/>
        <v>0</v>
      </c>
      <c r="AC18" s="25"/>
      <c r="AD18" s="29">
        <f t="shared" si="6"/>
        <v>0</v>
      </c>
      <c r="AE18" s="25"/>
      <c r="AF18" s="29">
        <f t="shared" si="7"/>
        <v>0</v>
      </c>
    </row>
    <row r="19" spans="1:32" ht="22.5" customHeight="1" x14ac:dyDescent="0.25">
      <c r="A19" s="18">
        <v>13</v>
      </c>
      <c r="B19" s="25"/>
      <c r="C19" s="25"/>
      <c r="D19" s="20" t="s">
        <v>40</v>
      </c>
      <c r="E19" s="18" t="s">
        <v>124</v>
      </c>
      <c r="F19" s="18" t="s">
        <v>155</v>
      </c>
      <c r="G19" s="25"/>
      <c r="H19" s="25">
        <v>36</v>
      </c>
      <c r="I19" s="25">
        <v>8</v>
      </c>
      <c r="J19" s="25">
        <v>27</v>
      </c>
      <c r="K19" s="25">
        <v>34</v>
      </c>
      <c r="L19" s="25"/>
      <c r="M19" s="25"/>
      <c r="N19" s="29">
        <f t="shared" si="1"/>
        <v>94.444444444444443</v>
      </c>
      <c r="O19" s="30">
        <v>44618.01</v>
      </c>
      <c r="P19" s="30">
        <v>44618.01</v>
      </c>
      <c r="Q19" s="29">
        <f t="shared" si="2"/>
        <v>100</v>
      </c>
      <c r="R19" s="30">
        <v>32074.16</v>
      </c>
      <c r="S19" s="29">
        <f t="shared" si="3"/>
        <v>71.886128493852581</v>
      </c>
      <c r="T19" s="23">
        <f t="shared" si="8"/>
        <v>12543.850000000002</v>
      </c>
      <c r="U19" s="29">
        <f t="shared" si="4"/>
        <v>28.113871506147408</v>
      </c>
      <c r="V19" s="25"/>
      <c r="W19" s="25"/>
      <c r="X19" s="25"/>
      <c r="Y19" s="29">
        <f t="shared" si="9"/>
        <v>0</v>
      </c>
      <c r="Z19" s="25"/>
      <c r="AA19" s="25"/>
      <c r="AB19" s="29">
        <f t="shared" si="5"/>
        <v>0</v>
      </c>
      <c r="AC19" s="25"/>
      <c r="AD19" s="29">
        <f t="shared" si="6"/>
        <v>0</v>
      </c>
      <c r="AE19" s="25"/>
      <c r="AF19" s="29">
        <f t="shared" si="7"/>
        <v>0</v>
      </c>
    </row>
    <row r="20" spans="1:32" ht="22.5" customHeight="1" x14ac:dyDescent="0.25">
      <c r="A20" s="18">
        <v>14</v>
      </c>
      <c r="B20" s="25"/>
      <c r="C20" s="25"/>
      <c r="D20" s="20" t="s">
        <v>41</v>
      </c>
      <c r="E20" s="18" t="s">
        <v>127</v>
      </c>
      <c r="F20" s="18" t="s">
        <v>156</v>
      </c>
      <c r="G20" s="25"/>
      <c r="H20" s="25">
        <v>4</v>
      </c>
      <c r="I20" s="25">
        <v>0</v>
      </c>
      <c r="J20" s="25">
        <v>4</v>
      </c>
      <c r="K20" s="25">
        <v>2</v>
      </c>
      <c r="L20" s="25"/>
      <c r="M20" s="25"/>
      <c r="N20" s="29">
        <f t="shared" si="1"/>
        <v>50</v>
      </c>
      <c r="O20" s="30">
        <v>2748.38</v>
      </c>
      <c r="P20" s="30">
        <v>2748.38</v>
      </c>
      <c r="Q20" s="29">
        <f t="shared" si="2"/>
        <v>100</v>
      </c>
      <c r="R20" s="30">
        <v>0</v>
      </c>
      <c r="S20" s="29">
        <f t="shared" si="3"/>
        <v>0</v>
      </c>
      <c r="T20" s="23">
        <f t="shared" si="8"/>
        <v>2748.38</v>
      </c>
      <c r="U20" s="29">
        <f t="shared" si="4"/>
        <v>100</v>
      </c>
      <c r="V20" s="25"/>
      <c r="W20" s="25"/>
      <c r="X20" s="25"/>
      <c r="Y20" s="29">
        <f t="shared" si="9"/>
        <v>0</v>
      </c>
      <c r="Z20" s="25"/>
      <c r="AA20" s="25"/>
      <c r="AB20" s="29">
        <f t="shared" si="5"/>
        <v>0</v>
      </c>
      <c r="AC20" s="25"/>
      <c r="AD20" s="29">
        <f t="shared" si="6"/>
        <v>0</v>
      </c>
      <c r="AE20" s="25"/>
      <c r="AF20" s="29">
        <f t="shared" si="7"/>
        <v>0</v>
      </c>
    </row>
    <row r="21" spans="1:32" ht="22.5" customHeight="1" x14ac:dyDescent="0.25">
      <c r="A21" s="18">
        <v>15</v>
      </c>
      <c r="B21" s="25"/>
      <c r="C21" s="25"/>
      <c r="D21" s="20" t="s">
        <v>42</v>
      </c>
      <c r="E21" s="18" t="s">
        <v>127</v>
      </c>
      <c r="F21" s="18" t="s">
        <v>157</v>
      </c>
      <c r="G21" s="25"/>
      <c r="H21" s="25">
        <v>21</v>
      </c>
      <c r="I21" s="25">
        <v>1</v>
      </c>
      <c r="J21" s="25">
        <v>20</v>
      </c>
      <c r="K21" s="25">
        <v>13</v>
      </c>
      <c r="L21" s="25"/>
      <c r="M21" s="25"/>
      <c r="N21" s="29">
        <f t="shared" si="1"/>
        <v>61.904761904761905</v>
      </c>
      <c r="O21" s="30">
        <v>12760.37</v>
      </c>
      <c r="P21" s="30">
        <v>12760.37</v>
      </c>
      <c r="Q21" s="29">
        <f t="shared" si="2"/>
        <v>100</v>
      </c>
      <c r="R21" s="30">
        <v>10381.82</v>
      </c>
      <c r="S21" s="29">
        <f t="shared" si="3"/>
        <v>81.359866524246556</v>
      </c>
      <c r="T21" s="23">
        <f t="shared" si="8"/>
        <v>2378.5500000000011</v>
      </c>
      <c r="U21" s="29">
        <f t="shared" si="4"/>
        <v>18.640133475753455</v>
      </c>
      <c r="V21" s="25"/>
      <c r="W21" s="25"/>
      <c r="X21" s="25"/>
      <c r="Y21" s="29">
        <f t="shared" si="9"/>
        <v>0</v>
      </c>
      <c r="Z21" s="25"/>
      <c r="AA21" s="25"/>
      <c r="AB21" s="29">
        <f t="shared" si="5"/>
        <v>0</v>
      </c>
      <c r="AC21" s="25"/>
      <c r="AD21" s="29">
        <f t="shared" si="6"/>
        <v>0</v>
      </c>
      <c r="AE21" s="25"/>
      <c r="AF21" s="29">
        <f t="shared" si="7"/>
        <v>0</v>
      </c>
    </row>
    <row r="22" spans="1:32" ht="22.5" customHeight="1" x14ac:dyDescent="0.25">
      <c r="A22" s="18">
        <v>16</v>
      </c>
      <c r="B22" s="25"/>
      <c r="C22" s="25"/>
      <c r="D22" s="20" t="s">
        <v>43</v>
      </c>
      <c r="E22" s="18" t="s">
        <v>124</v>
      </c>
      <c r="F22" s="18" t="s">
        <v>158</v>
      </c>
      <c r="G22" s="25"/>
      <c r="H22" s="25">
        <v>10</v>
      </c>
      <c r="I22" s="25">
        <v>2</v>
      </c>
      <c r="J22" s="25">
        <v>8</v>
      </c>
      <c r="K22" s="25">
        <v>5</v>
      </c>
      <c r="L22" s="25"/>
      <c r="M22" s="25"/>
      <c r="N22" s="29">
        <f t="shared" si="1"/>
        <v>50</v>
      </c>
      <c r="O22" s="30">
        <v>2821.83</v>
      </c>
      <c r="P22" s="30">
        <v>2821.83</v>
      </c>
      <c r="Q22" s="29">
        <f t="shared" si="2"/>
        <v>100</v>
      </c>
      <c r="R22" s="30">
        <v>1827.02</v>
      </c>
      <c r="S22" s="29">
        <f t="shared" si="3"/>
        <v>64.74592728831999</v>
      </c>
      <c r="T22" s="23">
        <f t="shared" si="8"/>
        <v>994.81</v>
      </c>
      <c r="U22" s="29">
        <f t="shared" si="4"/>
        <v>35.25407271168001</v>
      </c>
      <c r="V22" s="25"/>
      <c r="W22" s="25"/>
      <c r="X22" s="25"/>
      <c r="Y22" s="29">
        <f t="shared" si="9"/>
        <v>0</v>
      </c>
      <c r="Z22" s="25"/>
      <c r="AA22" s="25"/>
      <c r="AB22" s="29">
        <f t="shared" si="5"/>
        <v>0</v>
      </c>
      <c r="AC22" s="25"/>
      <c r="AD22" s="29">
        <f t="shared" si="6"/>
        <v>0</v>
      </c>
      <c r="AE22" s="25"/>
      <c r="AF22" s="29">
        <f t="shared" si="7"/>
        <v>0</v>
      </c>
    </row>
    <row r="23" spans="1:32" ht="22.5" customHeight="1" x14ac:dyDescent="0.25">
      <c r="A23" s="18">
        <v>17</v>
      </c>
      <c r="B23" s="25"/>
      <c r="C23" s="25"/>
      <c r="D23" s="20" t="s">
        <v>44</v>
      </c>
      <c r="E23" s="18" t="s">
        <v>124</v>
      </c>
      <c r="F23" s="18" t="s">
        <v>159</v>
      </c>
      <c r="G23" s="25"/>
      <c r="H23" s="25">
        <v>8</v>
      </c>
      <c r="I23" s="25">
        <v>2</v>
      </c>
      <c r="J23" s="25">
        <v>6</v>
      </c>
      <c r="K23" s="25">
        <v>5</v>
      </c>
      <c r="L23" s="25"/>
      <c r="M23" s="25"/>
      <c r="N23" s="29">
        <f t="shared" si="1"/>
        <v>62.5</v>
      </c>
      <c r="O23" s="30">
        <v>4470.47</v>
      </c>
      <c r="P23" s="30">
        <v>4470.47</v>
      </c>
      <c r="Q23" s="29">
        <f t="shared" si="2"/>
        <v>100</v>
      </c>
      <c r="R23" s="30">
        <v>4470.47</v>
      </c>
      <c r="S23" s="29">
        <f t="shared" si="3"/>
        <v>100</v>
      </c>
      <c r="T23" s="23">
        <f t="shared" si="8"/>
        <v>0</v>
      </c>
      <c r="U23" s="29">
        <f t="shared" si="4"/>
        <v>0</v>
      </c>
      <c r="V23" s="25"/>
      <c r="W23" s="25"/>
      <c r="X23" s="25"/>
      <c r="Y23" s="29">
        <f t="shared" si="9"/>
        <v>0</v>
      </c>
      <c r="Z23" s="25"/>
      <c r="AA23" s="25"/>
      <c r="AB23" s="29">
        <f t="shared" si="5"/>
        <v>0</v>
      </c>
      <c r="AC23" s="25"/>
      <c r="AD23" s="29">
        <f t="shared" si="6"/>
        <v>0</v>
      </c>
      <c r="AE23" s="25"/>
      <c r="AF23" s="29">
        <f t="shared" si="7"/>
        <v>0</v>
      </c>
    </row>
    <row r="24" spans="1:32" ht="22.5" customHeight="1" x14ac:dyDescent="0.25">
      <c r="A24" s="18">
        <v>18</v>
      </c>
      <c r="B24" s="25"/>
      <c r="C24" s="25"/>
      <c r="D24" s="20" t="s">
        <v>45</v>
      </c>
      <c r="E24" s="18" t="s">
        <v>124</v>
      </c>
      <c r="F24" s="18" t="s">
        <v>160</v>
      </c>
      <c r="G24" s="25"/>
      <c r="H24" s="25">
        <v>9</v>
      </c>
      <c r="I24" s="25">
        <v>2</v>
      </c>
      <c r="J24" s="25">
        <v>7</v>
      </c>
      <c r="K24" s="25">
        <v>7</v>
      </c>
      <c r="L24" s="25"/>
      <c r="M24" s="25"/>
      <c r="N24" s="29">
        <f t="shared" si="1"/>
        <v>77.777777777777786</v>
      </c>
      <c r="O24" s="30">
        <v>6572.83</v>
      </c>
      <c r="P24" s="30">
        <v>6572.83</v>
      </c>
      <c r="Q24" s="29">
        <f t="shared" si="2"/>
        <v>100</v>
      </c>
      <c r="R24" s="30">
        <v>3302.92</v>
      </c>
      <c r="S24" s="29">
        <f t="shared" si="3"/>
        <v>50.251109491649714</v>
      </c>
      <c r="T24" s="23">
        <f t="shared" si="8"/>
        <v>3269.91</v>
      </c>
      <c r="U24" s="29">
        <f t="shared" si="4"/>
        <v>49.748890508350286</v>
      </c>
      <c r="V24" s="25"/>
      <c r="W24" s="25"/>
      <c r="X24" s="25"/>
      <c r="Y24" s="29">
        <f t="shared" si="9"/>
        <v>0</v>
      </c>
      <c r="Z24" s="25"/>
      <c r="AA24" s="25"/>
      <c r="AB24" s="29">
        <f t="shared" si="5"/>
        <v>0</v>
      </c>
      <c r="AC24" s="25"/>
      <c r="AD24" s="29">
        <f t="shared" si="6"/>
        <v>0</v>
      </c>
      <c r="AE24" s="25"/>
      <c r="AF24" s="29">
        <f t="shared" si="7"/>
        <v>0</v>
      </c>
    </row>
    <row r="25" spans="1:32" ht="22.5" customHeight="1" x14ac:dyDescent="0.25">
      <c r="A25" s="18">
        <v>19</v>
      </c>
      <c r="B25" s="25"/>
      <c r="C25" s="25"/>
      <c r="D25" s="20" t="s">
        <v>46</v>
      </c>
      <c r="E25" s="18" t="s">
        <v>128</v>
      </c>
      <c r="F25" s="18" t="s">
        <v>161</v>
      </c>
      <c r="G25" s="25"/>
      <c r="H25" s="25">
        <v>17</v>
      </c>
      <c r="I25" s="25">
        <v>0</v>
      </c>
      <c r="J25" s="25">
        <v>17</v>
      </c>
      <c r="K25" s="25">
        <v>17</v>
      </c>
      <c r="L25" s="25"/>
      <c r="M25" s="25"/>
      <c r="N25" s="29">
        <f t="shared" si="1"/>
        <v>100</v>
      </c>
      <c r="O25" s="30">
        <v>21296.61</v>
      </c>
      <c r="P25" s="30">
        <v>21296.61</v>
      </c>
      <c r="Q25" s="29">
        <f t="shared" si="2"/>
        <v>100</v>
      </c>
      <c r="R25" s="30">
        <v>12146.259999999998</v>
      </c>
      <c r="S25" s="29">
        <f t="shared" si="3"/>
        <v>57.033772041653563</v>
      </c>
      <c r="T25" s="23">
        <f t="shared" si="8"/>
        <v>9150.3500000000022</v>
      </c>
      <c r="U25" s="29">
        <f t="shared" si="4"/>
        <v>42.96622795834643</v>
      </c>
      <c r="V25" s="25"/>
      <c r="W25" s="25"/>
      <c r="X25" s="25"/>
      <c r="Y25" s="29">
        <f t="shared" si="9"/>
        <v>0</v>
      </c>
      <c r="Z25" s="25"/>
      <c r="AA25" s="25"/>
      <c r="AB25" s="29">
        <f t="shared" si="5"/>
        <v>0</v>
      </c>
      <c r="AC25" s="25"/>
      <c r="AD25" s="29">
        <f t="shared" si="6"/>
        <v>0</v>
      </c>
      <c r="AE25" s="25"/>
      <c r="AF25" s="29">
        <f t="shared" si="7"/>
        <v>0</v>
      </c>
    </row>
    <row r="26" spans="1:32" ht="22.5" customHeight="1" x14ac:dyDescent="0.25">
      <c r="A26" s="18">
        <v>20</v>
      </c>
      <c r="B26" s="25"/>
      <c r="C26" s="25"/>
      <c r="D26" s="20" t="s">
        <v>47</v>
      </c>
      <c r="E26" s="18" t="s">
        <v>124</v>
      </c>
      <c r="F26" s="18" t="s">
        <v>162</v>
      </c>
      <c r="G26" s="25"/>
      <c r="H26" s="25">
        <v>9</v>
      </c>
      <c r="I26" s="25">
        <v>2</v>
      </c>
      <c r="J26" s="25">
        <v>7</v>
      </c>
      <c r="K26" s="25">
        <v>9</v>
      </c>
      <c r="L26" s="25"/>
      <c r="M26" s="25"/>
      <c r="N26" s="29">
        <f t="shared" si="1"/>
        <v>100</v>
      </c>
      <c r="O26" s="30">
        <v>13793.66</v>
      </c>
      <c r="P26" s="30">
        <v>13793.66</v>
      </c>
      <c r="Q26" s="29">
        <f t="shared" si="2"/>
        <v>100</v>
      </c>
      <c r="R26" s="30">
        <v>9136.119999999999</v>
      </c>
      <c r="S26" s="29">
        <f t="shared" si="3"/>
        <v>66.234197450132882</v>
      </c>
      <c r="T26" s="23">
        <f t="shared" si="8"/>
        <v>4657.5400000000009</v>
      </c>
      <c r="U26" s="29">
        <f t="shared" si="4"/>
        <v>33.765802549867118</v>
      </c>
      <c r="V26" s="25"/>
      <c r="W26" s="25"/>
      <c r="X26" s="25"/>
      <c r="Y26" s="29">
        <f t="shared" si="9"/>
        <v>0</v>
      </c>
      <c r="Z26" s="25"/>
      <c r="AA26" s="25"/>
      <c r="AB26" s="29">
        <f t="shared" si="5"/>
        <v>0</v>
      </c>
      <c r="AC26" s="25"/>
      <c r="AD26" s="29">
        <f t="shared" si="6"/>
        <v>0</v>
      </c>
      <c r="AE26" s="25"/>
      <c r="AF26" s="29">
        <f t="shared" si="7"/>
        <v>0</v>
      </c>
    </row>
    <row r="27" spans="1:32" ht="22.5" customHeight="1" x14ac:dyDescent="0.25">
      <c r="A27" s="18">
        <v>21</v>
      </c>
      <c r="B27" s="25"/>
      <c r="C27" s="25"/>
      <c r="D27" s="20" t="s">
        <v>48</v>
      </c>
      <c r="E27" s="18" t="s">
        <v>129</v>
      </c>
      <c r="F27" s="18" t="s">
        <v>163</v>
      </c>
      <c r="G27" s="25"/>
      <c r="H27" s="25">
        <v>21</v>
      </c>
      <c r="I27" s="25">
        <v>3</v>
      </c>
      <c r="J27" s="25">
        <v>18</v>
      </c>
      <c r="K27" s="25">
        <v>20</v>
      </c>
      <c r="L27" s="25"/>
      <c r="M27" s="25"/>
      <c r="N27" s="29">
        <f t="shared" si="1"/>
        <v>95.238095238095227</v>
      </c>
      <c r="O27" s="30">
        <v>18139.88</v>
      </c>
      <c r="P27" s="30">
        <v>18139.88</v>
      </c>
      <c r="Q27" s="29">
        <f t="shared" si="2"/>
        <v>100</v>
      </c>
      <c r="R27" s="30">
        <v>9001.6499999999978</v>
      </c>
      <c r="S27" s="29">
        <f t="shared" si="3"/>
        <v>49.623536649636037</v>
      </c>
      <c r="T27" s="23">
        <f t="shared" si="8"/>
        <v>9138.2300000000032</v>
      </c>
      <c r="U27" s="29">
        <f t="shared" si="4"/>
        <v>50.376463350363963</v>
      </c>
      <c r="V27" s="25"/>
      <c r="W27" s="25"/>
      <c r="X27" s="25"/>
      <c r="Y27" s="29">
        <f t="shared" si="9"/>
        <v>0</v>
      </c>
      <c r="Z27" s="25"/>
      <c r="AA27" s="25"/>
      <c r="AB27" s="29">
        <f t="shared" si="5"/>
        <v>0</v>
      </c>
      <c r="AC27" s="25"/>
      <c r="AD27" s="29">
        <f t="shared" si="6"/>
        <v>0</v>
      </c>
      <c r="AE27" s="25"/>
      <c r="AF27" s="29">
        <f t="shared" si="7"/>
        <v>0</v>
      </c>
    </row>
    <row r="28" spans="1:32" ht="22.5" customHeight="1" x14ac:dyDescent="0.25">
      <c r="A28" s="18">
        <v>22</v>
      </c>
      <c r="B28" s="25"/>
      <c r="C28" s="25"/>
      <c r="D28" s="20" t="s">
        <v>49</v>
      </c>
      <c r="E28" s="18" t="s">
        <v>120</v>
      </c>
      <c r="F28" s="18" t="s">
        <v>164</v>
      </c>
      <c r="G28" s="25"/>
      <c r="H28" s="25">
        <v>11</v>
      </c>
      <c r="I28" s="25">
        <v>6</v>
      </c>
      <c r="J28" s="25">
        <v>5</v>
      </c>
      <c r="K28" s="25">
        <v>10</v>
      </c>
      <c r="L28" s="25"/>
      <c r="M28" s="25"/>
      <c r="N28" s="29">
        <f t="shared" si="1"/>
        <v>90.909090909090907</v>
      </c>
      <c r="O28" s="30">
        <v>9620.1899999999987</v>
      </c>
      <c r="P28" s="30">
        <v>9620.1899999999987</v>
      </c>
      <c r="Q28" s="29">
        <f t="shared" si="2"/>
        <v>100</v>
      </c>
      <c r="R28" s="30">
        <v>4764.6399999999994</v>
      </c>
      <c r="S28" s="29">
        <f t="shared" si="3"/>
        <v>49.527504134533729</v>
      </c>
      <c r="T28" s="23">
        <f t="shared" si="8"/>
        <v>4855.5499999999993</v>
      </c>
      <c r="U28" s="29">
        <f t="shared" si="4"/>
        <v>50.472495865466271</v>
      </c>
      <c r="V28" s="25"/>
      <c r="W28" s="25"/>
      <c r="X28" s="25"/>
      <c r="Y28" s="29">
        <f t="shared" si="9"/>
        <v>0</v>
      </c>
      <c r="Z28" s="25"/>
      <c r="AA28" s="25"/>
      <c r="AB28" s="29">
        <f t="shared" si="5"/>
        <v>0</v>
      </c>
      <c r="AC28" s="25"/>
      <c r="AD28" s="29">
        <f t="shared" si="6"/>
        <v>0</v>
      </c>
      <c r="AE28" s="25"/>
      <c r="AF28" s="29">
        <f t="shared" si="7"/>
        <v>0</v>
      </c>
    </row>
    <row r="29" spans="1:32" ht="22.5" customHeight="1" x14ac:dyDescent="0.25">
      <c r="A29" s="18">
        <v>23</v>
      </c>
      <c r="B29" s="25"/>
      <c r="C29" s="25"/>
      <c r="D29" s="20" t="s">
        <v>50</v>
      </c>
      <c r="E29" s="18" t="s">
        <v>122</v>
      </c>
      <c r="F29" s="18" t="s">
        <v>165</v>
      </c>
      <c r="G29" s="25"/>
      <c r="H29" s="25">
        <v>11</v>
      </c>
      <c r="I29" s="25">
        <v>2</v>
      </c>
      <c r="J29" s="25">
        <v>8</v>
      </c>
      <c r="K29" s="25">
        <v>10</v>
      </c>
      <c r="L29" s="25"/>
      <c r="M29" s="25"/>
      <c r="N29" s="29">
        <f t="shared" si="1"/>
        <v>90.909090909090907</v>
      </c>
      <c r="O29" s="30">
        <v>12457.580000000002</v>
      </c>
      <c r="P29" s="30">
        <v>12457.580000000002</v>
      </c>
      <c r="Q29" s="29">
        <f t="shared" si="2"/>
        <v>100</v>
      </c>
      <c r="R29" s="30">
        <v>11769.890000000001</v>
      </c>
      <c r="S29" s="29">
        <f t="shared" si="3"/>
        <v>94.479746467612486</v>
      </c>
      <c r="T29" s="23">
        <f t="shared" si="8"/>
        <v>687.69000000000051</v>
      </c>
      <c r="U29" s="29">
        <f t="shared" si="4"/>
        <v>5.5202535323875139</v>
      </c>
      <c r="V29" s="25"/>
      <c r="W29" s="25"/>
      <c r="X29" s="25"/>
      <c r="Y29" s="29">
        <f t="shared" si="9"/>
        <v>0</v>
      </c>
      <c r="Z29" s="25"/>
      <c r="AA29" s="25"/>
      <c r="AB29" s="29">
        <f t="shared" si="5"/>
        <v>0</v>
      </c>
      <c r="AC29" s="25"/>
      <c r="AD29" s="29">
        <f t="shared" si="6"/>
        <v>0</v>
      </c>
      <c r="AE29" s="25"/>
      <c r="AF29" s="29">
        <f t="shared" si="7"/>
        <v>0</v>
      </c>
    </row>
    <row r="30" spans="1:32" ht="22.5" customHeight="1" x14ac:dyDescent="0.25">
      <c r="A30" s="18">
        <v>24</v>
      </c>
      <c r="B30" s="25"/>
      <c r="C30" s="25"/>
      <c r="D30" s="20" t="s">
        <v>51</v>
      </c>
      <c r="E30" s="18" t="s">
        <v>125</v>
      </c>
      <c r="F30" s="18" t="s">
        <v>166</v>
      </c>
      <c r="G30" s="25"/>
      <c r="H30" s="25">
        <v>3</v>
      </c>
      <c r="I30" s="25">
        <v>0</v>
      </c>
      <c r="J30" s="25">
        <v>3</v>
      </c>
      <c r="K30" s="25">
        <v>0</v>
      </c>
      <c r="L30" s="25"/>
      <c r="M30" s="25"/>
      <c r="N30" s="29">
        <f t="shared" si="1"/>
        <v>0</v>
      </c>
      <c r="O30" s="30">
        <v>0</v>
      </c>
      <c r="P30" s="30">
        <v>0</v>
      </c>
      <c r="Q30" s="29">
        <f t="shared" si="2"/>
        <v>0</v>
      </c>
      <c r="R30" s="30">
        <v>0</v>
      </c>
      <c r="S30" s="29">
        <f t="shared" si="3"/>
        <v>0</v>
      </c>
      <c r="T30" s="23">
        <f t="shared" si="8"/>
        <v>0</v>
      </c>
      <c r="U30" s="29">
        <f t="shared" si="4"/>
        <v>0</v>
      </c>
      <c r="V30" s="25"/>
      <c r="W30" s="25"/>
      <c r="X30" s="25"/>
      <c r="Y30" s="29">
        <f t="shared" si="9"/>
        <v>0</v>
      </c>
      <c r="Z30" s="25"/>
      <c r="AA30" s="25"/>
      <c r="AB30" s="29">
        <f t="shared" si="5"/>
        <v>0</v>
      </c>
      <c r="AC30" s="25"/>
      <c r="AD30" s="29">
        <f t="shared" si="6"/>
        <v>0</v>
      </c>
      <c r="AE30" s="25"/>
      <c r="AF30" s="29">
        <f t="shared" si="7"/>
        <v>0</v>
      </c>
    </row>
    <row r="31" spans="1:32" ht="22.5" customHeight="1" x14ac:dyDescent="0.25">
      <c r="A31" s="18">
        <v>25</v>
      </c>
      <c r="B31" s="25"/>
      <c r="C31" s="25"/>
      <c r="D31" s="20" t="s">
        <v>52</v>
      </c>
      <c r="E31" s="18" t="s">
        <v>124</v>
      </c>
      <c r="F31" s="18" t="s">
        <v>167</v>
      </c>
      <c r="G31" s="25"/>
      <c r="H31" s="25">
        <v>8</v>
      </c>
      <c r="I31" s="25">
        <v>1</v>
      </c>
      <c r="J31" s="25">
        <v>6</v>
      </c>
      <c r="K31" s="25">
        <v>4</v>
      </c>
      <c r="L31" s="25"/>
      <c r="M31" s="25"/>
      <c r="N31" s="29">
        <f t="shared" si="1"/>
        <v>50</v>
      </c>
      <c r="O31" s="30">
        <v>2981.6600000000003</v>
      </c>
      <c r="P31" s="30">
        <v>2981.6600000000003</v>
      </c>
      <c r="Q31" s="29">
        <f t="shared" si="2"/>
        <v>100</v>
      </c>
      <c r="R31" s="30">
        <v>703.4</v>
      </c>
      <c r="S31" s="29">
        <f t="shared" si="3"/>
        <v>23.590885614053914</v>
      </c>
      <c r="T31" s="23">
        <f t="shared" si="8"/>
        <v>2278.2600000000002</v>
      </c>
      <c r="U31" s="29">
        <f t="shared" si="4"/>
        <v>76.409114385946083</v>
      </c>
      <c r="V31" s="25"/>
      <c r="W31" s="25"/>
      <c r="X31" s="25"/>
      <c r="Y31" s="29">
        <f t="shared" si="9"/>
        <v>0</v>
      </c>
      <c r="Z31" s="25"/>
      <c r="AA31" s="25"/>
      <c r="AB31" s="29">
        <f t="shared" si="5"/>
        <v>0</v>
      </c>
      <c r="AC31" s="25"/>
      <c r="AD31" s="29">
        <f t="shared" si="6"/>
        <v>0</v>
      </c>
      <c r="AE31" s="25"/>
      <c r="AF31" s="29">
        <f t="shared" si="7"/>
        <v>0</v>
      </c>
    </row>
    <row r="32" spans="1:32" ht="22.5" customHeight="1" x14ac:dyDescent="0.25">
      <c r="A32" s="18">
        <v>26</v>
      </c>
      <c r="B32" s="25"/>
      <c r="C32" s="25"/>
      <c r="D32" s="20" t="s">
        <v>53</v>
      </c>
      <c r="E32" s="18" t="s">
        <v>130</v>
      </c>
      <c r="F32" s="18" t="s">
        <v>168</v>
      </c>
      <c r="G32" s="25"/>
      <c r="H32" s="25">
        <v>11</v>
      </c>
      <c r="I32" s="25">
        <v>1</v>
      </c>
      <c r="J32" s="25">
        <v>10</v>
      </c>
      <c r="K32" s="25">
        <v>7</v>
      </c>
      <c r="L32" s="25"/>
      <c r="M32" s="25"/>
      <c r="N32" s="29">
        <f t="shared" si="1"/>
        <v>63.636363636363633</v>
      </c>
      <c r="O32" s="30">
        <v>7486.82</v>
      </c>
      <c r="P32" s="30">
        <v>7486.82</v>
      </c>
      <c r="Q32" s="29">
        <f t="shared" si="2"/>
        <v>100</v>
      </c>
      <c r="R32" s="30">
        <v>0</v>
      </c>
      <c r="S32" s="29">
        <f t="shared" si="3"/>
        <v>0</v>
      </c>
      <c r="T32" s="23">
        <f t="shared" si="8"/>
        <v>7486.82</v>
      </c>
      <c r="U32" s="29">
        <f t="shared" si="4"/>
        <v>100</v>
      </c>
      <c r="V32" s="25"/>
      <c r="W32" s="25"/>
      <c r="X32" s="25"/>
      <c r="Y32" s="29">
        <f t="shared" si="9"/>
        <v>0</v>
      </c>
      <c r="Z32" s="25"/>
      <c r="AA32" s="25"/>
      <c r="AB32" s="29">
        <f t="shared" si="5"/>
        <v>0</v>
      </c>
      <c r="AC32" s="25"/>
      <c r="AD32" s="29">
        <f t="shared" si="6"/>
        <v>0</v>
      </c>
      <c r="AE32" s="25"/>
      <c r="AF32" s="29">
        <f t="shared" si="7"/>
        <v>0</v>
      </c>
    </row>
    <row r="33" spans="1:32" ht="22.5" customHeight="1" x14ac:dyDescent="0.25">
      <c r="A33" s="18">
        <v>27</v>
      </c>
      <c r="B33" s="25"/>
      <c r="C33" s="25"/>
      <c r="D33" s="20" t="s">
        <v>54</v>
      </c>
      <c r="E33" s="18" t="s">
        <v>128</v>
      </c>
      <c r="F33" s="18" t="s">
        <v>169</v>
      </c>
      <c r="G33" s="25"/>
      <c r="H33" s="25">
        <v>15</v>
      </c>
      <c r="I33" s="25">
        <v>3</v>
      </c>
      <c r="J33" s="25">
        <v>12</v>
      </c>
      <c r="K33" s="25">
        <v>13</v>
      </c>
      <c r="L33" s="25"/>
      <c r="M33" s="25"/>
      <c r="N33" s="29">
        <f t="shared" si="1"/>
        <v>86.666666666666671</v>
      </c>
      <c r="O33" s="30">
        <v>25268.97</v>
      </c>
      <c r="P33" s="30">
        <v>25268.969999999998</v>
      </c>
      <c r="Q33" s="29">
        <f t="shared" si="2"/>
        <v>99.999999999999986</v>
      </c>
      <c r="R33" s="30">
        <v>11475.82</v>
      </c>
      <c r="S33" s="29">
        <f t="shared" si="3"/>
        <v>45.414672620213651</v>
      </c>
      <c r="T33" s="23">
        <f t="shared" si="8"/>
        <v>13793.149999999998</v>
      </c>
      <c r="U33" s="29">
        <f t="shared" si="4"/>
        <v>54.585327379786349</v>
      </c>
      <c r="V33" s="25"/>
      <c r="W33" s="25"/>
      <c r="X33" s="25"/>
      <c r="Y33" s="29">
        <f t="shared" si="9"/>
        <v>0</v>
      </c>
      <c r="Z33" s="25"/>
      <c r="AA33" s="25"/>
      <c r="AB33" s="29">
        <f t="shared" si="5"/>
        <v>0</v>
      </c>
      <c r="AC33" s="25"/>
      <c r="AD33" s="29">
        <f t="shared" si="6"/>
        <v>0</v>
      </c>
      <c r="AE33" s="25"/>
      <c r="AF33" s="29">
        <f t="shared" si="7"/>
        <v>0</v>
      </c>
    </row>
    <row r="34" spans="1:32" ht="22.5" customHeight="1" x14ac:dyDescent="0.25">
      <c r="A34" s="18">
        <v>28</v>
      </c>
      <c r="B34" s="25"/>
      <c r="C34" s="25"/>
      <c r="D34" s="20" t="s">
        <v>55</v>
      </c>
      <c r="E34" s="18" t="s">
        <v>127</v>
      </c>
      <c r="F34" s="18" t="s">
        <v>170</v>
      </c>
      <c r="G34" s="25"/>
      <c r="H34" s="25">
        <v>12</v>
      </c>
      <c r="I34" s="25">
        <v>1</v>
      </c>
      <c r="J34" s="25">
        <v>11</v>
      </c>
      <c r="K34" s="25">
        <v>9</v>
      </c>
      <c r="L34" s="25"/>
      <c r="M34" s="25"/>
      <c r="N34" s="29">
        <f t="shared" si="1"/>
        <v>75</v>
      </c>
      <c r="O34" s="30">
        <v>13844.35</v>
      </c>
      <c r="P34" s="30">
        <v>13844.35</v>
      </c>
      <c r="Q34" s="29">
        <f t="shared" si="2"/>
        <v>100</v>
      </c>
      <c r="R34" s="30">
        <v>5513.7900000000009</v>
      </c>
      <c r="S34" s="29">
        <f t="shared" si="3"/>
        <v>39.827005240404937</v>
      </c>
      <c r="T34" s="23">
        <f t="shared" si="8"/>
        <v>8330.56</v>
      </c>
      <c r="U34" s="29">
        <f t="shared" si="4"/>
        <v>60.172994759595063</v>
      </c>
      <c r="V34" s="25"/>
      <c r="W34" s="25"/>
      <c r="X34" s="25"/>
      <c r="Y34" s="29">
        <f t="shared" si="9"/>
        <v>0</v>
      </c>
      <c r="Z34" s="25"/>
      <c r="AA34" s="25"/>
      <c r="AB34" s="29">
        <f t="shared" si="5"/>
        <v>0</v>
      </c>
      <c r="AC34" s="25"/>
      <c r="AD34" s="29">
        <f t="shared" si="6"/>
        <v>0</v>
      </c>
      <c r="AE34" s="25"/>
      <c r="AF34" s="29">
        <f t="shared" si="7"/>
        <v>0</v>
      </c>
    </row>
    <row r="35" spans="1:32" ht="22.5" customHeight="1" x14ac:dyDescent="0.25">
      <c r="A35" s="18">
        <v>29</v>
      </c>
      <c r="B35" s="25"/>
      <c r="C35" s="25"/>
      <c r="D35" s="20" t="s">
        <v>56</v>
      </c>
      <c r="E35" s="18" t="s">
        <v>131</v>
      </c>
      <c r="F35" s="18" t="s">
        <v>171</v>
      </c>
      <c r="G35" s="25"/>
      <c r="H35" s="25">
        <v>7</v>
      </c>
      <c r="I35" s="25">
        <v>3</v>
      </c>
      <c r="J35" s="25">
        <v>3</v>
      </c>
      <c r="K35" s="25">
        <v>0</v>
      </c>
      <c r="L35" s="25"/>
      <c r="M35" s="25"/>
      <c r="N35" s="29">
        <f t="shared" si="1"/>
        <v>0</v>
      </c>
      <c r="O35" s="30">
        <v>2492.34</v>
      </c>
      <c r="P35" s="30">
        <v>2492.34</v>
      </c>
      <c r="Q35" s="29">
        <f t="shared" si="2"/>
        <v>100</v>
      </c>
      <c r="R35" s="30">
        <v>0</v>
      </c>
      <c r="S35" s="29">
        <f t="shared" si="3"/>
        <v>0</v>
      </c>
      <c r="T35" s="23">
        <f t="shared" si="8"/>
        <v>2492.34</v>
      </c>
      <c r="U35" s="29">
        <f t="shared" si="4"/>
        <v>100</v>
      </c>
      <c r="V35" s="25"/>
      <c r="W35" s="25"/>
      <c r="X35" s="25"/>
      <c r="Y35" s="29">
        <f t="shared" si="9"/>
        <v>0</v>
      </c>
      <c r="Z35" s="25"/>
      <c r="AA35" s="25"/>
      <c r="AB35" s="29">
        <f t="shared" si="5"/>
        <v>0</v>
      </c>
      <c r="AC35" s="25"/>
      <c r="AD35" s="29">
        <f t="shared" si="6"/>
        <v>0</v>
      </c>
      <c r="AE35" s="25"/>
      <c r="AF35" s="29">
        <f t="shared" si="7"/>
        <v>0</v>
      </c>
    </row>
    <row r="36" spans="1:32" ht="22.5" customHeight="1" x14ac:dyDescent="0.25">
      <c r="A36" s="18">
        <v>30</v>
      </c>
      <c r="B36" s="25"/>
      <c r="C36" s="25"/>
      <c r="D36" s="20" t="s">
        <v>57</v>
      </c>
      <c r="E36" s="18" t="s">
        <v>124</v>
      </c>
      <c r="F36" s="18" t="s">
        <v>172</v>
      </c>
      <c r="G36" s="25"/>
      <c r="H36" s="25">
        <v>2</v>
      </c>
      <c r="I36" s="25">
        <v>1</v>
      </c>
      <c r="J36" s="25">
        <v>1</v>
      </c>
      <c r="K36" s="25">
        <v>0</v>
      </c>
      <c r="L36" s="25"/>
      <c r="M36" s="25"/>
      <c r="N36" s="29">
        <f t="shared" si="1"/>
        <v>0</v>
      </c>
      <c r="O36" s="30">
        <v>0</v>
      </c>
      <c r="P36" s="30">
        <v>0</v>
      </c>
      <c r="Q36" s="29">
        <f t="shared" si="2"/>
        <v>0</v>
      </c>
      <c r="R36" s="30">
        <v>0</v>
      </c>
      <c r="S36" s="29">
        <f t="shared" si="3"/>
        <v>0</v>
      </c>
      <c r="T36" s="23">
        <f t="shared" si="8"/>
        <v>0</v>
      </c>
      <c r="U36" s="29">
        <f t="shared" si="4"/>
        <v>0</v>
      </c>
      <c r="V36" s="25"/>
      <c r="W36" s="25"/>
      <c r="X36" s="25"/>
      <c r="Y36" s="29">
        <f t="shared" si="9"/>
        <v>0</v>
      </c>
      <c r="Z36" s="25"/>
      <c r="AA36" s="25"/>
      <c r="AB36" s="29">
        <f t="shared" si="5"/>
        <v>0</v>
      </c>
      <c r="AC36" s="25"/>
      <c r="AD36" s="29">
        <f t="shared" si="6"/>
        <v>0</v>
      </c>
      <c r="AE36" s="25"/>
      <c r="AF36" s="29">
        <f t="shared" si="7"/>
        <v>0</v>
      </c>
    </row>
    <row r="37" spans="1:32" ht="22.5" customHeight="1" x14ac:dyDescent="0.25">
      <c r="A37" s="18">
        <v>31</v>
      </c>
      <c r="B37" s="25"/>
      <c r="C37" s="25"/>
      <c r="D37" s="21" t="s">
        <v>58</v>
      </c>
      <c r="E37" s="34" t="s">
        <v>124</v>
      </c>
      <c r="F37" s="34" t="s">
        <v>173</v>
      </c>
      <c r="G37" s="25"/>
      <c r="H37" s="25">
        <v>9</v>
      </c>
      <c r="I37" s="25">
        <v>3</v>
      </c>
      <c r="J37" s="25">
        <v>6</v>
      </c>
      <c r="K37" s="25">
        <v>5</v>
      </c>
      <c r="L37" s="25"/>
      <c r="M37" s="25"/>
      <c r="N37" s="29">
        <f t="shared" si="1"/>
        <v>55.555555555555557</v>
      </c>
      <c r="O37" s="30">
        <v>3019.75</v>
      </c>
      <c r="P37" s="30">
        <v>3019.75</v>
      </c>
      <c r="Q37" s="29">
        <f t="shared" si="2"/>
        <v>100</v>
      </c>
      <c r="R37" s="30">
        <v>0</v>
      </c>
      <c r="S37" s="29">
        <f t="shared" si="3"/>
        <v>0</v>
      </c>
      <c r="T37" s="23">
        <f t="shared" si="8"/>
        <v>3019.75</v>
      </c>
      <c r="U37" s="29">
        <f t="shared" si="4"/>
        <v>100</v>
      </c>
      <c r="V37" s="25"/>
      <c r="W37" s="25"/>
      <c r="X37" s="25"/>
      <c r="Y37" s="29">
        <f t="shared" si="9"/>
        <v>0</v>
      </c>
      <c r="Z37" s="25"/>
      <c r="AA37" s="25"/>
      <c r="AB37" s="29">
        <f t="shared" si="5"/>
        <v>0</v>
      </c>
      <c r="AC37" s="25"/>
      <c r="AD37" s="29">
        <f t="shared" si="6"/>
        <v>0</v>
      </c>
      <c r="AE37" s="25"/>
      <c r="AF37" s="29">
        <f t="shared" si="7"/>
        <v>0</v>
      </c>
    </row>
    <row r="38" spans="1:32" ht="22.5" customHeight="1" x14ac:dyDescent="0.25">
      <c r="A38" s="18">
        <v>32</v>
      </c>
      <c r="B38" s="25"/>
      <c r="C38" s="25"/>
      <c r="D38" s="20" t="s">
        <v>59</v>
      </c>
      <c r="E38" s="18" t="s">
        <v>127</v>
      </c>
      <c r="F38" s="18" t="s">
        <v>174</v>
      </c>
      <c r="G38" s="25"/>
      <c r="H38" s="25">
        <v>20</v>
      </c>
      <c r="I38" s="25">
        <v>2</v>
      </c>
      <c r="J38" s="25">
        <v>18</v>
      </c>
      <c r="K38" s="25">
        <v>16</v>
      </c>
      <c r="L38" s="25"/>
      <c r="M38" s="25"/>
      <c r="N38" s="29">
        <f t="shared" si="1"/>
        <v>80</v>
      </c>
      <c r="O38" s="30">
        <v>17383.59</v>
      </c>
      <c r="P38" s="30">
        <v>17383.59</v>
      </c>
      <c r="Q38" s="29">
        <f t="shared" si="2"/>
        <v>100</v>
      </c>
      <c r="R38" s="30">
        <v>15194.220000000001</v>
      </c>
      <c r="S38" s="29">
        <f t="shared" si="3"/>
        <v>87.405535910591553</v>
      </c>
      <c r="T38" s="23">
        <f t="shared" si="8"/>
        <v>2189.369999999999</v>
      </c>
      <c r="U38" s="29">
        <f t="shared" si="4"/>
        <v>12.594464089408453</v>
      </c>
      <c r="V38" s="25"/>
      <c r="W38" s="25"/>
      <c r="X38" s="25"/>
      <c r="Y38" s="29">
        <f t="shared" si="9"/>
        <v>0</v>
      </c>
      <c r="Z38" s="25"/>
      <c r="AA38" s="25"/>
      <c r="AB38" s="29">
        <f t="shared" si="5"/>
        <v>0</v>
      </c>
      <c r="AC38" s="25"/>
      <c r="AD38" s="29">
        <f t="shared" si="6"/>
        <v>0</v>
      </c>
      <c r="AE38" s="25"/>
      <c r="AF38" s="29">
        <f t="shared" si="7"/>
        <v>0</v>
      </c>
    </row>
    <row r="39" spans="1:32" ht="22.5" customHeight="1" x14ac:dyDescent="0.25">
      <c r="A39" s="18">
        <v>33</v>
      </c>
      <c r="B39" s="25"/>
      <c r="C39" s="25"/>
      <c r="D39" s="20" t="s">
        <v>60</v>
      </c>
      <c r="E39" s="18" t="s">
        <v>124</v>
      </c>
      <c r="F39" s="18" t="s">
        <v>175</v>
      </c>
      <c r="G39" s="25"/>
      <c r="H39" s="25">
        <v>17</v>
      </c>
      <c r="I39" s="25">
        <v>6</v>
      </c>
      <c r="J39" s="25">
        <v>9</v>
      </c>
      <c r="K39" s="25">
        <v>17</v>
      </c>
      <c r="L39" s="25"/>
      <c r="M39" s="25"/>
      <c r="N39" s="29">
        <f t="shared" si="1"/>
        <v>100</v>
      </c>
      <c r="O39" s="30">
        <v>14854.86</v>
      </c>
      <c r="P39" s="30">
        <v>14854.86</v>
      </c>
      <c r="Q39" s="29">
        <f t="shared" si="2"/>
        <v>100</v>
      </c>
      <c r="R39" s="30">
        <v>11301.849999999999</v>
      </c>
      <c r="S39" s="29">
        <f t="shared" si="3"/>
        <v>76.08183449726215</v>
      </c>
      <c r="T39" s="23">
        <f t="shared" si="8"/>
        <v>3553.010000000002</v>
      </c>
      <c r="U39" s="29">
        <f t="shared" si="4"/>
        <v>23.918165502737835</v>
      </c>
      <c r="V39" s="25"/>
      <c r="W39" s="25"/>
      <c r="X39" s="25"/>
      <c r="Y39" s="29">
        <f t="shared" si="9"/>
        <v>0</v>
      </c>
      <c r="Z39" s="25"/>
      <c r="AA39" s="25"/>
      <c r="AB39" s="29">
        <f t="shared" si="5"/>
        <v>0</v>
      </c>
      <c r="AC39" s="25"/>
      <c r="AD39" s="29">
        <f t="shared" si="6"/>
        <v>0</v>
      </c>
      <c r="AE39" s="25"/>
      <c r="AF39" s="29">
        <f t="shared" si="7"/>
        <v>0</v>
      </c>
    </row>
    <row r="40" spans="1:32" ht="22.5" customHeight="1" x14ac:dyDescent="0.25">
      <c r="A40" s="18">
        <v>34</v>
      </c>
      <c r="B40" s="25"/>
      <c r="C40" s="25"/>
      <c r="D40" s="20" t="s">
        <v>61</v>
      </c>
      <c r="E40" s="18" t="s">
        <v>124</v>
      </c>
      <c r="F40" s="18" t="s">
        <v>176</v>
      </c>
      <c r="G40" s="25"/>
      <c r="H40" s="25">
        <v>26</v>
      </c>
      <c r="I40" s="25">
        <v>8</v>
      </c>
      <c r="J40" s="25">
        <v>15</v>
      </c>
      <c r="K40" s="25">
        <v>22</v>
      </c>
      <c r="L40" s="25"/>
      <c r="M40" s="25"/>
      <c r="N40" s="29">
        <f t="shared" si="1"/>
        <v>84.615384615384613</v>
      </c>
      <c r="O40" s="30">
        <v>27168.720000000001</v>
      </c>
      <c r="P40" s="30">
        <v>27168.720000000001</v>
      </c>
      <c r="Q40" s="29">
        <f t="shared" si="2"/>
        <v>100</v>
      </c>
      <c r="R40" s="30">
        <v>16360.750000000002</v>
      </c>
      <c r="S40" s="29">
        <f t="shared" si="3"/>
        <v>60.219068104791106</v>
      </c>
      <c r="T40" s="23">
        <f t="shared" si="8"/>
        <v>10807.97</v>
      </c>
      <c r="U40" s="29">
        <f t="shared" si="4"/>
        <v>39.780931895208901</v>
      </c>
      <c r="V40" s="25"/>
      <c r="W40" s="25"/>
      <c r="X40" s="25"/>
      <c r="Y40" s="29">
        <f t="shared" si="9"/>
        <v>0</v>
      </c>
      <c r="Z40" s="25"/>
      <c r="AA40" s="25"/>
      <c r="AB40" s="29">
        <f t="shared" si="5"/>
        <v>0</v>
      </c>
      <c r="AC40" s="25"/>
      <c r="AD40" s="29">
        <f t="shared" si="6"/>
        <v>0</v>
      </c>
      <c r="AE40" s="25"/>
      <c r="AF40" s="29">
        <f t="shared" si="7"/>
        <v>0</v>
      </c>
    </row>
    <row r="41" spans="1:32" ht="22.5" customHeight="1" x14ac:dyDescent="0.25">
      <c r="A41" s="18">
        <v>35</v>
      </c>
      <c r="B41" s="25"/>
      <c r="C41" s="25"/>
      <c r="D41" s="20" t="s">
        <v>62</v>
      </c>
      <c r="E41" s="18" t="s">
        <v>132</v>
      </c>
      <c r="F41" s="18" t="s">
        <v>177</v>
      </c>
      <c r="G41" s="25"/>
      <c r="H41" s="25">
        <v>10</v>
      </c>
      <c r="I41" s="25">
        <v>4</v>
      </c>
      <c r="J41" s="25">
        <v>6</v>
      </c>
      <c r="K41" s="25">
        <v>10</v>
      </c>
      <c r="L41" s="25"/>
      <c r="M41" s="25"/>
      <c r="N41" s="29">
        <f t="shared" si="1"/>
        <v>100</v>
      </c>
      <c r="O41" s="30">
        <v>9538.17</v>
      </c>
      <c r="P41" s="30">
        <v>9538.17</v>
      </c>
      <c r="Q41" s="29">
        <f t="shared" si="2"/>
        <v>100</v>
      </c>
      <c r="R41" s="30">
        <v>5837.76</v>
      </c>
      <c r="S41" s="29">
        <f t="shared" si="3"/>
        <v>61.20419325719714</v>
      </c>
      <c r="T41" s="23">
        <f t="shared" si="8"/>
        <v>3700.41</v>
      </c>
      <c r="U41" s="29">
        <f t="shared" si="4"/>
        <v>38.79580674280286</v>
      </c>
      <c r="V41" s="25"/>
      <c r="W41" s="25"/>
      <c r="X41" s="25"/>
      <c r="Y41" s="29">
        <f t="shared" si="9"/>
        <v>0</v>
      </c>
      <c r="Z41" s="25"/>
      <c r="AA41" s="25"/>
      <c r="AB41" s="29">
        <f t="shared" si="5"/>
        <v>0</v>
      </c>
      <c r="AC41" s="25"/>
      <c r="AD41" s="29">
        <f t="shared" si="6"/>
        <v>0</v>
      </c>
      <c r="AE41" s="25"/>
      <c r="AF41" s="29">
        <f t="shared" si="7"/>
        <v>0</v>
      </c>
    </row>
    <row r="42" spans="1:32" ht="22.5" customHeight="1" x14ac:dyDescent="0.25">
      <c r="A42" s="18">
        <v>36</v>
      </c>
      <c r="B42" s="25"/>
      <c r="C42" s="25"/>
      <c r="D42" s="20" t="s">
        <v>63</v>
      </c>
      <c r="E42" s="18" t="s">
        <v>124</v>
      </c>
      <c r="F42" s="18" t="s">
        <v>178</v>
      </c>
      <c r="G42" s="25"/>
      <c r="H42" s="25">
        <v>14</v>
      </c>
      <c r="I42" s="25">
        <v>3</v>
      </c>
      <c r="J42" s="25">
        <v>11</v>
      </c>
      <c r="K42" s="25">
        <v>12</v>
      </c>
      <c r="L42" s="25"/>
      <c r="M42" s="25"/>
      <c r="N42" s="29">
        <f t="shared" si="1"/>
        <v>85.714285714285708</v>
      </c>
      <c r="O42" s="30">
        <v>15784.42</v>
      </c>
      <c r="P42" s="30">
        <v>15784.42</v>
      </c>
      <c r="Q42" s="29">
        <f t="shared" si="2"/>
        <v>100</v>
      </c>
      <c r="R42" s="30">
        <v>11528.689999999999</v>
      </c>
      <c r="S42" s="29">
        <f t="shared" si="3"/>
        <v>73.038413828319307</v>
      </c>
      <c r="T42" s="23">
        <f t="shared" si="8"/>
        <v>4255.7300000000014</v>
      </c>
      <c r="U42" s="29">
        <f t="shared" si="4"/>
        <v>26.96158617168069</v>
      </c>
      <c r="V42" s="25"/>
      <c r="W42" s="25"/>
      <c r="X42" s="25"/>
      <c r="Y42" s="29">
        <f t="shared" si="9"/>
        <v>0</v>
      </c>
      <c r="Z42" s="25"/>
      <c r="AA42" s="25"/>
      <c r="AB42" s="29">
        <f t="shared" si="5"/>
        <v>0</v>
      </c>
      <c r="AC42" s="25"/>
      <c r="AD42" s="29">
        <f t="shared" si="6"/>
        <v>0</v>
      </c>
      <c r="AE42" s="25"/>
      <c r="AF42" s="29">
        <f t="shared" si="7"/>
        <v>0</v>
      </c>
    </row>
    <row r="43" spans="1:32" ht="22.5" customHeight="1" x14ac:dyDescent="0.25">
      <c r="A43" s="18">
        <v>37</v>
      </c>
      <c r="B43" s="25"/>
      <c r="C43" s="25"/>
      <c r="D43" s="20" t="s">
        <v>64</v>
      </c>
      <c r="E43" s="18" t="s">
        <v>124</v>
      </c>
      <c r="F43" s="18" t="s">
        <v>179</v>
      </c>
      <c r="G43" s="25"/>
      <c r="H43" s="25">
        <v>2</v>
      </c>
      <c r="I43" s="25">
        <v>1</v>
      </c>
      <c r="J43" s="25">
        <v>1</v>
      </c>
      <c r="K43" s="25">
        <v>2</v>
      </c>
      <c r="L43" s="25"/>
      <c r="M43" s="25"/>
      <c r="N43" s="29">
        <f t="shared" si="1"/>
        <v>100</v>
      </c>
      <c r="O43" s="30">
        <v>624.23</v>
      </c>
      <c r="P43" s="30">
        <v>624.23</v>
      </c>
      <c r="Q43" s="29">
        <f t="shared" si="2"/>
        <v>100</v>
      </c>
      <c r="R43" s="30">
        <v>487.2</v>
      </c>
      <c r="S43" s="29">
        <f t="shared" si="3"/>
        <v>78.048155327363304</v>
      </c>
      <c r="T43" s="23">
        <f t="shared" si="8"/>
        <v>137.03000000000003</v>
      </c>
      <c r="U43" s="29">
        <f t="shared" si="4"/>
        <v>21.951844672636692</v>
      </c>
      <c r="V43" s="25"/>
      <c r="W43" s="25"/>
      <c r="X43" s="25"/>
      <c r="Y43" s="29">
        <f t="shared" si="9"/>
        <v>0</v>
      </c>
      <c r="Z43" s="25"/>
      <c r="AA43" s="25"/>
      <c r="AB43" s="29">
        <f t="shared" si="5"/>
        <v>0</v>
      </c>
      <c r="AC43" s="25"/>
      <c r="AD43" s="29">
        <f t="shared" si="6"/>
        <v>0</v>
      </c>
      <c r="AE43" s="25"/>
      <c r="AF43" s="29">
        <f t="shared" si="7"/>
        <v>0</v>
      </c>
    </row>
    <row r="44" spans="1:32" ht="22.5" customHeight="1" x14ac:dyDescent="0.25">
      <c r="A44" s="18">
        <v>38</v>
      </c>
      <c r="B44" s="25"/>
      <c r="C44" s="25"/>
      <c r="D44" s="21" t="s">
        <v>65</v>
      </c>
      <c r="E44" s="34" t="s">
        <v>124</v>
      </c>
      <c r="F44" s="34" t="s">
        <v>180</v>
      </c>
      <c r="G44" s="25"/>
      <c r="H44" s="25">
        <v>2</v>
      </c>
      <c r="I44" s="25">
        <v>0</v>
      </c>
      <c r="J44" s="25">
        <v>2</v>
      </c>
      <c r="K44" s="25">
        <v>0</v>
      </c>
      <c r="L44" s="25"/>
      <c r="M44" s="25"/>
      <c r="N44" s="29">
        <f t="shared" si="1"/>
        <v>0</v>
      </c>
      <c r="O44" s="30">
        <v>0</v>
      </c>
      <c r="P44" s="30">
        <v>0</v>
      </c>
      <c r="Q44" s="29">
        <f t="shared" si="2"/>
        <v>0</v>
      </c>
      <c r="R44" s="30">
        <v>0</v>
      </c>
      <c r="S44" s="29">
        <f t="shared" si="3"/>
        <v>0</v>
      </c>
      <c r="T44" s="23">
        <f t="shared" si="8"/>
        <v>0</v>
      </c>
      <c r="U44" s="29">
        <f t="shared" si="4"/>
        <v>0</v>
      </c>
      <c r="V44" s="25"/>
      <c r="W44" s="25"/>
      <c r="X44" s="25"/>
      <c r="Y44" s="29">
        <f t="shared" si="9"/>
        <v>0</v>
      </c>
      <c r="Z44" s="25"/>
      <c r="AA44" s="25"/>
      <c r="AB44" s="29">
        <f t="shared" si="5"/>
        <v>0</v>
      </c>
      <c r="AC44" s="25"/>
      <c r="AD44" s="29">
        <f t="shared" si="6"/>
        <v>0</v>
      </c>
      <c r="AE44" s="25"/>
      <c r="AF44" s="29">
        <f t="shared" si="7"/>
        <v>0</v>
      </c>
    </row>
    <row r="45" spans="1:32" ht="22.5" customHeight="1" x14ac:dyDescent="0.25">
      <c r="A45" s="18">
        <v>39</v>
      </c>
      <c r="B45" s="25"/>
      <c r="C45" s="25"/>
      <c r="D45" s="20" t="s">
        <v>66</v>
      </c>
      <c r="E45" s="18" t="s">
        <v>126</v>
      </c>
      <c r="F45" s="18" t="s">
        <v>181</v>
      </c>
      <c r="G45" s="25"/>
      <c r="H45" s="25">
        <v>14</v>
      </c>
      <c r="I45" s="25">
        <v>2</v>
      </c>
      <c r="J45" s="25">
        <v>12</v>
      </c>
      <c r="K45" s="25">
        <v>13</v>
      </c>
      <c r="L45" s="25"/>
      <c r="M45" s="25"/>
      <c r="N45" s="29">
        <f t="shared" si="1"/>
        <v>92.857142857142861</v>
      </c>
      <c r="O45" s="30">
        <v>9181.1</v>
      </c>
      <c r="P45" s="30">
        <v>9181.1</v>
      </c>
      <c r="Q45" s="29">
        <f t="shared" si="2"/>
        <v>100</v>
      </c>
      <c r="R45" s="30">
        <v>6433.6900000000005</v>
      </c>
      <c r="S45" s="29">
        <f t="shared" si="3"/>
        <v>70.075372232085485</v>
      </c>
      <c r="T45" s="23">
        <f t="shared" si="8"/>
        <v>2747.41</v>
      </c>
      <c r="U45" s="29">
        <f t="shared" si="4"/>
        <v>29.924627767914519</v>
      </c>
      <c r="V45" s="25"/>
      <c r="W45" s="25"/>
      <c r="X45" s="25"/>
      <c r="Y45" s="29">
        <f t="shared" si="9"/>
        <v>0</v>
      </c>
      <c r="Z45" s="25"/>
      <c r="AA45" s="25"/>
      <c r="AB45" s="29">
        <f t="shared" si="5"/>
        <v>0</v>
      </c>
      <c r="AC45" s="25"/>
      <c r="AD45" s="29">
        <f t="shared" si="6"/>
        <v>0</v>
      </c>
      <c r="AE45" s="25"/>
      <c r="AF45" s="29">
        <f t="shared" si="7"/>
        <v>0</v>
      </c>
    </row>
    <row r="46" spans="1:32" ht="22.5" customHeight="1" x14ac:dyDescent="0.25">
      <c r="A46" s="18">
        <v>40</v>
      </c>
      <c r="B46" s="25"/>
      <c r="C46" s="25"/>
      <c r="D46" s="20" t="s">
        <v>67</v>
      </c>
      <c r="E46" s="18" t="s">
        <v>133</v>
      </c>
      <c r="F46" s="18" t="s">
        <v>182</v>
      </c>
      <c r="G46" s="25"/>
      <c r="H46" s="25">
        <v>34</v>
      </c>
      <c r="I46" s="25">
        <v>11</v>
      </c>
      <c r="J46" s="25">
        <v>23</v>
      </c>
      <c r="K46" s="25">
        <v>30</v>
      </c>
      <c r="L46" s="25"/>
      <c r="M46" s="25"/>
      <c r="N46" s="29">
        <f t="shared" si="1"/>
        <v>88.235294117647058</v>
      </c>
      <c r="O46" s="30">
        <v>57185.21</v>
      </c>
      <c r="P46" s="30">
        <v>57185.21</v>
      </c>
      <c r="Q46" s="29">
        <f t="shared" si="2"/>
        <v>100</v>
      </c>
      <c r="R46" s="30">
        <v>36710.159999999996</v>
      </c>
      <c r="S46" s="29">
        <f t="shared" si="3"/>
        <v>64.195200122549167</v>
      </c>
      <c r="T46" s="23">
        <f t="shared" si="8"/>
        <v>20475.050000000003</v>
      </c>
      <c r="U46" s="29">
        <f t="shared" si="4"/>
        <v>35.80479987745084</v>
      </c>
      <c r="V46" s="25"/>
      <c r="W46" s="25"/>
      <c r="X46" s="25"/>
      <c r="Y46" s="29">
        <f t="shared" si="9"/>
        <v>0</v>
      </c>
      <c r="Z46" s="25"/>
      <c r="AA46" s="25"/>
      <c r="AB46" s="29">
        <f t="shared" si="5"/>
        <v>0</v>
      </c>
      <c r="AC46" s="25"/>
      <c r="AD46" s="29">
        <f t="shared" si="6"/>
        <v>0</v>
      </c>
      <c r="AE46" s="25"/>
      <c r="AF46" s="29">
        <f t="shared" si="7"/>
        <v>0</v>
      </c>
    </row>
    <row r="47" spans="1:32" ht="22.5" customHeight="1" x14ac:dyDescent="0.25">
      <c r="A47" s="18">
        <v>41</v>
      </c>
      <c r="B47" s="25"/>
      <c r="C47" s="25"/>
      <c r="D47" s="20" t="s">
        <v>68</v>
      </c>
      <c r="E47" s="18" t="s">
        <v>125</v>
      </c>
      <c r="F47" s="18" t="s">
        <v>183</v>
      </c>
      <c r="G47" s="25"/>
      <c r="H47" s="25">
        <v>16</v>
      </c>
      <c r="I47" s="25">
        <v>6</v>
      </c>
      <c r="J47" s="25">
        <v>9</v>
      </c>
      <c r="K47" s="25">
        <v>11</v>
      </c>
      <c r="L47" s="25"/>
      <c r="M47" s="25"/>
      <c r="N47" s="29">
        <f t="shared" si="1"/>
        <v>68.75</v>
      </c>
      <c r="O47" s="30">
        <v>13438.82</v>
      </c>
      <c r="P47" s="30">
        <v>13438.82</v>
      </c>
      <c r="Q47" s="29">
        <f t="shared" si="2"/>
        <v>100</v>
      </c>
      <c r="R47" s="30">
        <v>5533.89</v>
      </c>
      <c r="S47" s="29">
        <f t="shared" si="3"/>
        <v>41.178392150501317</v>
      </c>
      <c r="T47" s="23">
        <f t="shared" si="8"/>
        <v>7904.9299999999994</v>
      </c>
      <c r="U47" s="29">
        <f t="shared" si="4"/>
        <v>58.82160784949869</v>
      </c>
      <c r="V47" s="25"/>
      <c r="W47" s="25"/>
      <c r="X47" s="25"/>
      <c r="Y47" s="29">
        <f t="shared" si="9"/>
        <v>0</v>
      </c>
      <c r="Z47" s="25"/>
      <c r="AA47" s="25"/>
      <c r="AB47" s="29">
        <f t="shared" si="5"/>
        <v>0</v>
      </c>
      <c r="AC47" s="25"/>
      <c r="AD47" s="29">
        <f t="shared" si="6"/>
        <v>0</v>
      </c>
      <c r="AE47" s="25"/>
      <c r="AF47" s="29">
        <f t="shared" si="7"/>
        <v>0</v>
      </c>
    </row>
    <row r="48" spans="1:32" ht="22.5" customHeight="1" x14ac:dyDescent="0.25">
      <c r="A48" s="18">
        <v>42</v>
      </c>
      <c r="B48" s="25"/>
      <c r="C48" s="25"/>
      <c r="D48" s="20" t="s">
        <v>69</v>
      </c>
      <c r="E48" s="18" t="s">
        <v>128</v>
      </c>
      <c r="F48" s="18" t="s">
        <v>184</v>
      </c>
      <c r="G48" s="25"/>
      <c r="H48" s="25">
        <v>16</v>
      </c>
      <c r="I48" s="25">
        <v>2</v>
      </c>
      <c r="J48" s="25">
        <v>14</v>
      </c>
      <c r="K48" s="25">
        <v>11</v>
      </c>
      <c r="L48" s="25"/>
      <c r="M48" s="25"/>
      <c r="N48" s="29">
        <f t="shared" si="1"/>
        <v>68.75</v>
      </c>
      <c r="O48" s="30">
        <v>20641.310000000001</v>
      </c>
      <c r="P48" s="30">
        <v>20641.310000000001</v>
      </c>
      <c r="Q48" s="29">
        <f t="shared" si="2"/>
        <v>100</v>
      </c>
      <c r="R48" s="30">
        <v>14033.529999999999</v>
      </c>
      <c r="S48" s="29">
        <f t="shared" si="3"/>
        <v>67.987593810664137</v>
      </c>
      <c r="T48" s="23">
        <f t="shared" si="8"/>
        <v>6607.7800000000025</v>
      </c>
      <c r="U48" s="29">
        <f t="shared" si="4"/>
        <v>32.012406189335863</v>
      </c>
      <c r="V48" s="25"/>
      <c r="W48" s="25"/>
      <c r="X48" s="25"/>
      <c r="Y48" s="29">
        <f t="shared" si="9"/>
        <v>0</v>
      </c>
      <c r="Z48" s="25"/>
      <c r="AA48" s="25"/>
      <c r="AB48" s="29">
        <f t="shared" si="5"/>
        <v>0</v>
      </c>
      <c r="AC48" s="25"/>
      <c r="AD48" s="29">
        <f t="shared" si="6"/>
        <v>0</v>
      </c>
      <c r="AE48" s="25"/>
      <c r="AF48" s="29">
        <f t="shared" si="7"/>
        <v>0</v>
      </c>
    </row>
    <row r="49" spans="1:32" ht="22.5" customHeight="1" x14ac:dyDescent="0.25">
      <c r="A49" s="18">
        <v>43</v>
      </c>
      <c r="B49" s="25"/>
      <c r="C49" s="25"/>
      <c r="D49" s="20" t="s">
        <v>70</v>
      </c>
      <c r="E49" s="18" t="s">
        <v>134</v>
      </c>
      <c r="F49" s="18" t="s">
        <v>185</v>
      </c>
      <c r="G49" s="25"/>
      <c r="H49" s="25">
        <v>12</v>
      </c>
      <c r="I49" s="25">
        <v>2</v>
      </c>
      <c r="J49" s="25">
        <v>10</v>
      </c>
      <c r="K49" s="25">
        <v>9</v>
      </c>
      <c r="L49" s="25"/>
      <c r="M49" s="25"/>
      <c r="N49" s="29">
        <f t="shared" si="1"/>
        <v>75</v>
      </c>
      <c r="O49" s="30">
        <v>15207.210000000001</v>
      </c>
      <c r="P49" s="30">
        <v>15207.210000000001</v>
      </c>
      <c r="Q49" s="29">
        <f t="shared" si="2"/>
        <v>100</v>
      </c>
      <c r="R49" s="30">
        <v>15207.210000000001</v>
      </c>
      <c r="S49" s="29">
        <f t="shared" si="3"/>
        <v>100</v>
      </c>
      <c r="T49" s="23">
        <f t="shared" si="8"/>
        <v>0</v>
      </c>
      <c r="U49" s="29">
        <f t="shared" si="4"/>
        <v>0</v>
      </c>
      <c r="V49" s="25"/>
      <c r="W49" s="25"/>
      <c r="X49" s="25"/>
      <c r="Y49" s="29">
        <f t="shared" si="9"/>
        <v>0</v>
      </c>
      <c r="Z49" s="25"/>
      <c r="AA49" s="25"/>
      <c r="AB49" s="29">
        <f t="shared" si="5"/>
        <v>0</v>
      </c>
      <c r="AC49" s="25"/>
      <c r="AD49" s="29">
        <f t="shared" si="6"/>
        <v>0</v>
      </c>
      <c r="AE49" s="25"/>
      <c r="AF49" s="29">
        <f t="shared" si="7"/>
        <v>0</v>
      </c>
    </row>
    <row r="50" spans="1:32" ht="22.5" customHeight="1" x14ac:dyDescent="0.25">
      <c r="A50" s="18">
        <v>44</v>
      </c>
      <c r="B50" s="25"/>
      <c r="C50" s="25"/>
      <c r="D50" s="20" t="s">
        <v>71</v>
      </c>
      <c r="E50" s="18" t="s">
        <v>121</v>
      </c>
      <c r="F50" s="18" t="s">
        <v>186</v>
      </c>
      <c r="G50" s="25"/>
      <c r="H50" s="25">
        <v>10</v>
      </c>
      <c r="I50" s="25">
        <v>2</v>
      </c>
      <c r="J50" s="25">
        <v>8</v>
      </c>
      <c r="K50" s="25">
        <v>7</v>
      </c>
      <c r="L50" s="25"/>
      <c r="M50" s="25"/>
      <c r="N50" s="29">
        <f t="shared" si="1"/>
        <v>70</v>
      </c>
      <c r="O50" s="30">
        <v>9576.4699999999993</v>
      </c>
      <c r="P50" s="30">
        <v>9576.4699999999993</v>
      </c>
      <c r="Q50" s="29">
        <f t="shared" si="2"/>
        <v>100</v>
      </c>
      <c r="R50" s="30">
        <v>0</v>
      </c>
      <c r="S50" s="29">
        <f t="shared" si="3"/>
        <v>0</v>
      </c>
      <c r="T50" s="23">
        <f t="shared" si="8"/>
        <v>9576.4699999999993</v>
      </c>
      <c r="U50" s="29">
        <f t="shared" si="4"/>
        <v>100</v>
      </c>
      <c r="V50" s="25"/>
      <c r="W50" s="25"/>
      <c r="X50" s="25"/>
      <c r="Y50" s="29">
        <f t="shared" si="9"/>
        <v>0</v>
      </c>
      <c r="Z50" s="25"/>
      <c r="AA50" s="25"/>
      <c r="AB50" s="29">
        <f t="shared" si="5"/>
        <v>0</v>
      </c>
      <c r="AC50" s="25"/>
      <c r="AD50" s="29">
        <f t="shared" si="6"/>
        <v>0</v>
      </c>
      <c r="AE50" s="25"/>
      <c r="AF50" s="29">
        <f t="shared" si="7"/>
        <v>0</v>
      </c>
    </row>
    <row r="51" spans="1:32" ht="22.5" customHeight="1" x14ac:dyDescent="0.25">
      <c r="A51" s="18">
        <v>45</v>
      </c>
      <c r="B51" s="25"/>
      <c r="C51" s="25"/>
      <c r="D51" s="20" t="s">
        <v>72</v>
      </c>
      <c r="E51" s="18" t="s">
        <v>124</v>
      </c>
      <c r="F51" s="18" t="s">
        <v>187</v>
      </c>
      <c r="G51" s="25"/>
      <c r="H51" s="25">
        <v>23</v>
      </c>
      <c r="I51" s="25">
        <v>9</v>
      </c>
      <c r="J51" s="25">
        <v>12</v>
      </c>
      <c r="K51" s="25">
        <v>22</v>
      </c>
      <c r="L51" s="25"/>
      <c r="M51" s="25"/>
      <c r="N51" s="29">
        <f t="shared" si="1"/>
        <v>95.652173913043484</v>
      </c>
      <c r="O51" s="30">
        <v>20743.91</v>
      </c>
      <c r="P51" s="30">
        <v>20743.91</v>
      </c>
      <c r="Q51" s="29">
        <f t="shared" si="2"/>
        <v>100</v>
      </c>
      <c r="R51" s="30">
        <v>17342.64</v>
      </c>
      <c r="S51" s="29">
        <f t="shared" si="3"/>
        <v>83.603525082783321</v>
      </c>
      <c r="T51" s="23">
        <f t="shared" si="8"/>
        <v>3401.2700000000004</v>
      </c>
      <c r="U51" s="29">
        <f t="shared" si="4"/>
        <v>16.396474917216668</v>
      </c>
      <c r="V51" s="25"/>
      <c r="W51" s="25"/>
      <c r="X51" s="25"/>
      <c r="Y51" s="29">
        <f t="shared" si="9"/>
        <v>0</v>
      </c>
      <c r="Z51" s="25"/>
      <c r="AA51" s="25"/>
      <c r="AB51" s="29">
        <f t="shared" si="5"/>
        <v>0</v>
      </c>
      <c r="AC51" s="25"/>
      <c r="AD51" s="29">
        <f t="shared" si="6"/>
        <v>0</v>
      </c>
      <c r="AE51" s="25"/>
      <c r="AF51" s="29">
        <f t="shared" si="7"/>
        <v>0</v>
      </c>
    </row>
    <row r="52" spans="1:32" ht="22.5" customHeight="1" x14ac:dyDescent="0.25">
      <c r="A52" s="18">
        <v>46</v>
      </c>
      <c r="B52" s="25"/>
      <c r="C52" s="25"/>
      <c r="D52" s="20" t="s">
        <v>73</v>
      </c>
      <c r="E52" s="18" t="s">
        <v>125</v>
      </c>
      <c r="F52" s="18" t="s">
        <v>188</v>
      </c>
      <c r="G52" s="25"/>
      <c r="H52" s="25">
        <v>16</v>
      </c>
      <c r="I52" s="25">
        <v>0</v>
      </c>
      <c r="J52" s="25">
        <v>16</v>
      </c>
      <c r="K52" s="25">
        <v>13</v>
      </c>
      <c r="L52" s="25"/>
      <c r="M52" s="25"/>
      <c r="N52" s="29">
        <f t="shared" si="1"/>
        <v>81.25</v>
      </c>
      <c r="O52" s="30">
        <v>14149.42</v>
      </c>
      <c r="P52" s="30">
        <v>14149.42</v>
      </c>
      <c r="Q52" s="29">
        <f t="shared" si="2"/>
        <v>100</v>
      </c>
      <c r="R52" s="30">
        <v>6668.55</v>
      </c>
      <c r="S52" s="29">
        <f t="shared" si="3"/>
        <v>47.129493647089419</v>
      </c>
      <c r="T52" s="23">
        <f t="shared" si="8"/>
        <v>7480.87</v>
      </c>
      <c r="U52" s="29">
        <f t="shared" si="4"/>
        <v>52.870506352910574</v>
      </c>
      <c r="V52" s="25"/>
      <c r="W52" s="25"/>
      <c r="X52" s="25"/>
      <c r="Y52" s="29">
        <f t="shared" si="9"/>
        <v>0</v>
      </c>
      <c r="Z52" s="25"/>
      <c r="AA52" s="25"/>
      <c r="AB52" s="29">
        <f t="shared" si="5"/>
        <v>0</v>
      </c>
      <c r="AC52" s="25"/>
      <c r="AD52" s="29">
        <f t="shared" si="6"/>
        <v>0</v>
      </c>
      <c r="AE52" s="25"/>
      <c r="AF52" s="29">
        <f t="shared" si="7"/>
        <v>0</v>
      </c>
    </row>
    <row r="53" spans="1:32" ht="22.5" customHeight="1" x14ac:dyDescent="0.25">
      <c r="A53" s="18">
        <v>47</v>
      </c>
      <c r="B53" s="25"/>
      <c r="C53" s="25"/>
      <c r="D53" s="20" t="s">
        <v>74</v>
      </c>
      <c r="E53" s="18" t="s">
        <v>124</v>
      </c>
      <c r="F53" s="18" t="s">
        <v>189</v>
      </c>
      <c r="G53" s="25"/>
      <c r="H53" s="25">
        <v>15</v>
      </c>
      <c r="I53" s="25">
        <v>2</v>
      </c>
      <c r="J53" s="25">
        <v>12</v>
      </c>
      <c r="K53" s="25">
        <v>11</v>
      </c>
      <c r="L53" s="25"/>
      <c r="M53" s="25"/>
      <c r="N53" s="29">
        <f t="shared" si="1"/>
        <v>73.333333333333329</v>
      </c>
      <c r="O53" s="30">
        <v>19513.129999999997</v>
      </c>
      <c r="P53" s="30">
        <v>19513.129999999997</v>
      </c>
      <c r="Q53" s="29">
        <f t="shared" si="2"/>
        <v>100</v>
      </c>
      <c r="R53" s="30">
        <v>6819.08</v>
      </c>
      <c r="S53" s="29">
        <f t="shared" si="3"/>
        <v>34.946110644473748</v>
      </c>
      <c r="T53" s="23">
        <f t="shared" si="8"/>
        <v>12694.049999999997</v>
      </c>
      <c r="U53" s="29">
        <f t="shared" si="4"/>
        <v>65.053889355526252</v>
      </c>
      <c r="V53" s="25"/>
      <c r="W53" s="25"/>
      <c r="X53" s="25"/>
      <c r="Y53" s="29">
        <f t="shared" si="9"/>
        <v>0</v>
      </c>
      <c r="Z53" s="25"/>
      <c r="AA53" s="25"/>
      <c r="AB53" s="29">
        <f t="shared" si="5"/>
        <v>0</v>
      </c>
      <c r="AC53" s="25"/>
      <c r="AD53" s="29">
        <f t="shared" si="6"/>
        <v>0</v>
      </c>
      <c r="AE53" s="25"/>
      <c r="AF53" s="29">
        <f t="shared" si="7"/>
        <v>0</v>
      </c>
    </row>
    <row r="54" spans="1:32" ht="22.5" customHeight="1" x14ac:dyDescent="0.25">
      <c r="A54" s="18">
        <v>48</v>
      </c>
      <c r="B54" s="25"/>
      <c r="C54" s="25"/>
      <c r="D54" s="20" t="s">
        <v>75</v>
      </c>
      <c r="E54" s="18" t="s">
        <v>125</v>
      </c>
      <c r="F54" s="18" t="s">
        <v>190</v>
      </c>
      <c r="G54" s="25"/>
      <c r="H54" s="25">
        <v>18</v>
      </c>
      <c r="I54" s="25">
        <v>5</v>
      </c>
      <c r="J54" s="25">
        <v>13</v>
      </c>
      <c r="K54" s="25">
        <v>14</v>
      </c>
      <c r="L54" s="25"/>
      <c r="M54" s="25"/>
      <c r="N54" s="29">
        <f t="shared" si="1"/>
        <v>77.777777777777786</v>
      </c>
      <c r="O54" s="30">
        <v>7872.8899999999994</v>
      </c>
      <c r="P54" s="30">
        <v>7872.8899999999994</v>
      </c>
      <c r="Q54" s="29">
        <f t="shared" si="2"/>
        <v>100</v>
      </c>
      <c r="R54" s="30">
        <v>7872.8899999999994</v>
      </c>
      <c r="S54" s="29">
        <f t="shared" si="3"/>
        <v>100</v>
      </c>
      <c r="T54" s="23">
        <f t="shared" si="8"/>
        <v>0</v>
      </c>
      <c r="U54" s="29">
        <f t="shared" si="4"/>
        <v>0</v>
      </c>
      <c r="V54" s="25"/>
      <c r="W54" s="25"/>
      <c r="X54" s="25"/>
      <c r="Y54" s="29">
        <f t="shared" si="9"/>
        <v>0</v>
      </c>
      <c r="Z54" s="25"/>
      <c r="AA54" s="25"/>
      <c r="AB54" s="29">
        <f t="shared" si="5"/>
        <v>0</v>
      </c>
      <c r="AC54" s="25"/>
      <c r="AD54" s="29">
        <f t="shared" si="6"/>
        <v>0</v>
      </c>
      <c r="AE54" s="25"/>
      <c r="AF54" s="29">
        <f t="shared" si="7"/>
        <v>0</v>
      </c>
    </row>
    <row r="55" spans="1:32" ht="22.5" customHeight="1" x14ac:dyDescent="0.25">
      <c r="A55" s="18">
        <v>49</v>
      </c>
      <c r="B55" s="25"/>
      <c r="C55" s="25"/>
      <c r="D55" s="20" t="s">
        <v>76</v>
      </c>
      <c r="E55" s="18" t="s">
        <v>135</v>
      </c>
      <c r="F55" s="18" t="s">
        <v>191</v>
      </c>
      <c r="G55" s="25"/>
      <c r="H55" s="25">
        <v>9</v>
      </c>
      <c r="I55" s="25">
        <v>3</v>
      </c>
      <c r="J55" s="25">
        <v>5</v>
      </c>
      <c r="K55" s="25">
        <v>2</v>
      </c>
      <c r="L55" s="25"/>
      <c r="M55" s="25"/>
      <c r="N55" s="29">
        <f t="shared" si="1"/>
        <v>22.222222222222221</v>
      </c>
      <c r="O55" s="30">
        <v>901.85</v>
      </c>
      <c r="P55" s="30">
        <v>901.85</v>
      </c>
      <c r="Q55" s="29">
        <f t="shared" si="2"/>
        <v>100</v>
      </c>
      <c r="R55" s="30">
        <v>901.85</v>
      </c>
      <c r="S55" s="29">
        <f t="shared" si="3"/>
        <v>100</v>
      </c>
      <c r="T55" s="23">
        <f t="shared" si="8"/>
        <v>0</v>
      </c>
      <c r="U55" s="29">
        <f t="shared" si="4"/>
        <v>0</v>
      </c>
      <c r="V55" s="25"/>
      <c r="W55" s="25"/>
      <c r="X55" s="25"/>
      <c r="Y55" s="29">
        <f t="shared" si="9"/>
        <v>0</v>
      </c>
      <c r="Z55" s="25"/>
      <c r="AA55" s="25"/>
      <c r="AB55" s="29">
        <f t="shared" si="5"/>
        <v>0</v>
      </c>
      <c r="AC55" s="25"/>
      <c r="AD55" s="29">
        <f t="shared" si="6"/>
        <v>0</v>
      </c>
      <c r="AE55" s="25"/>
      <c r="AF55" s="29">
        <f t="shared" si="7"/>
        <v>0</v>
      </c>
    </row>
    <row r="56" spans="1:32" ht="22.5" customHeight="1" x14ac:dyDescent="0.25">
      <c r="A56" s="18">
        <v>50</v>
      </c>
      <c r="B56" s="25"/>
      <c r="C56" s="25"/>
      <c r="D56" s="20" t="s">
        <v>77</v>
      </c>
      <c r="E56" s="18" t="s">
        <v>136</v>
      </c>
      <c r="F56" s="18" t="s">
        <v>192</v>
      </c>
      <c r="G56" s="25"/>
      <c r="H56" s="25">
        <v>17</v>
      </c>
      <c r="I56" s="25">
        <v>1</v>
      </c>
      <c r="J56" s="25">
        <v>16</v>
      </c>
      <c r="K56" s="25">
        <v>14</v>
      </c>
      <c r="L56" s="25"/>
      <c r="M56" s="25"/>
      <c r="N56" s="29">
        <f t="shared" si="1"/>
        <v>82.35294117647058</v>
      </c>
      <c r="O56" s="30">
        <v>22560.63</v>
      </c>
      <c r="P56" s="30">
        <v>22560.63</v>
      </c>
      <c r="Q56" s="29">
        <f t="shared" si="2"/>
        <v>100</v>
      </c>
      <c r="R56" s="30">
        <v>18593.52</v>
      </c>
      <c r="S56" s="29">
        <f t="shared" si="3"/>
        <v>82.415783601787723</v>
      </c>
      <c r="T56" s="23">
        <f t="shared" si="8"/>
        <v>3967.1100000000006</v>
      </c>
      <c r="U56" s="29">
        <f t="shared" si="4"/>
        <v>17.584216398212284</v>
      </c>
      <c r="V56" s="25"/>
      <c r="W56" s="25"/>
      <c r="X56" s="25"/>
      <c r="Y56" s="29">
        <f t="shared" si="9"/>
        <v>0</v>
      </c>
      <c r="Z56" s="25"/>
      <c r="AA56" s="25"/>
      <c r="AB56" s="29">
        <f t="shared" si="5"/>
        <v>0</v>
      </c>
      <c r="AC56" s="25"/>
      <c r="AD56" s="29">
        <f t="shared" si="6"/>
        <v>0</v>
      </c>
      <c r="AE56" s="25"/>
      <c r="AF56" s="29">
        <f t="shared" si="7"/>
        <v>0</v>
      </c>
    </row>
    <row r="57" spans="1:32" ht="22.5" customHeight="1" x14ac:dyDescent="0.25">
      <c r="A57" s="18">
        <v>51</v>
      </c>
      <c r="B57" s="25"/>
      <c r="C57" s="25"/>
      <c r="D57" s="20" t="s">
        <v>78</v>
      </c>
      <c r="E57" s="18" t="s">
        <v>124</v>
      </c>
      <c r="F57" s="18" t="s">
        <v>193</v>
      </c>
      <c r="G57" s="25"/>
      <c r="H57" s="25">
        <v>9</v>
      </c>
      <c r="I57" s="25">
        <v>3</v>
      </c>
      <c r="J57" s="25">
        <v>6</v>
      </c>
      <c r="K57" s="25">
        <v>8</v>
      </c>
      <c r="L57" s="25"/>
      <c r="M57" s="25"/>
      <c r="N57" s="29">
        <f t="shared" si="1"/>
        <v>88.888888888888886</v>
      </c>
      <c r="O57" s="30">
        <v>5829.1</v>
      </c>
      <c r="P57" s="30">
        <v>5829.1</v>
      </c>
      <c r="Q57" s="29">
        <f t="shared" si="2"/>
        <v>100</v>
      </c>
      <c r="R57" s="30">
        <v>5009.6400000000003</v>
      </c>
      <c r="S57" s="29">
        <f t="shared" si="3"/>
        <v>85.941912130517579</v>
      </c>
      <c r="T57" s="23">
        <f t="shared" si="8"/>
        <v>819.46</v>
      </c>
      <c r="U57" s="29">
        <f t="shared" si="4"/>
        <v>14.058087869482424</v>
      </c>
      <c r="V57" s="25"/>
      <c r="W57" s="25"/>
      <c r="X57" s="25"/>
      <c r="Y57" s="29">
        <f t="shared" si="9"/>
        <v>0</v>
      </c>
      <c r="Z57" s="25"/>
      <c r="AA57" s="25"/>
      <c r="AB57" s="29">
        <f t="shared" si="5"/>
        <v>0</v>
      </c>
      <c r="AC57" s="25"/>
      <c r="AD57" s="29">
        <f t="shared" si="6"/>
        <v>0</v>
      </c>
      <c r="AE57" s="25"/>
      <c r="AF57" s="29">
        <f t="shared" si="7"/>
        <v>0</v>
      </c>
    </row>
    <row r="58" spans="1:32" ht="22.5" customHeight="1" x14ac:dyDescent="0.25">
      <c r="A58" s="18">
        <v>52</v>
      </c>
      <c r="B58" s="25"/>
      <c r="C58" s="25"/>
      <c r="D58" s="20" t="s">
        <v>79</v>
      </c>
      <c r="E58" s="18" t="s">
        <v>137</v>
      </c>
      <c r="F58" s="18" t="s">
        <v>194</v>
      </c>
      <c r="G58" s="25"/>
      <c r="H58" s="25">
        <v>19</v>
      </c>
      <c r="I58" s="25">
        <v>5</v>
      </c>
      <c r="J58" s="25">
        <v>14</v>
      </c>
      <c r="K58" s="25">
        <v>17</v>
      </c>
      <c r="L58" s="25"/>
      <c r="M58" s="25"/>
      <c r="N58" s="29">
        <f t="shared" si="1"/>
        <v>89.473684210526315</v>
      </c>
      <c r="O58" s="30">
        <v>19564.97</v>
      </c>
      <c r="P58" s="30">
        <v>19564.97</v>
      </c>
      <c r="Q58" s="29">
        <f t="shared" si="2"/>
        <v>100</v>
      </c>
      <c r="R58" s="30">
        <v>10700.13</v>
      </c>
      <c r="S58" s="29">
        <f t="shared" si="3"/>
        <v>54.690244861096126</v>
      </c>
      <c r="T58" s="23">
        <f t="shared" si="8"/>
        <v>8864.840000000002</v>
      </c>
      <c r="U58" s="29">
        <f t="shared" si="4"/>
        <v>45.309755138903874</v>
      </c>
      <c r="V58" s="25"/>
      <c r="W58" s="25"/>
      <c r="X58" s="25"/>
      <c r="Y58" s="29">
        <f t="shared" si="9"/>
        <v>0</v>
      </c>
      <c r="Z58" s="25"/>
      <c r="AA58" s="25"/>
      <c r="AB58" s="29">
        <f t="shared" si="5"/>
        <v>0</v>
      </c>
      <c r="AC58" s="25"/>
      <c r="AD58" s="29">
        <f t="shared" si="6"/>
        <v>0</v>
      </c>
      <c r="AE58" s="25"/>
      <c r="AF58" s="29">
        <f t="shared" si="7"/>
        <v>0</v>
      </c>
    </row>
    <row r="59" spans="1:32" ht="22.5" customHeight="1" x14ac:dyDescent="0.25">
      <c r="A59" s="18">
        <v>53</v>
      </c>
      <c r="B59" s="25"/>
      <c r="C59" s="25"/>
      <c r="D59" s="20" t="s">
        <v>80</v>
      </c>
      <c r="E59" s="18" t="s">
        <v>124</v>
      </c>
      <c r="F59" s="18" t="s">
        <v>195</v>
      </c>
      <c r="G59" s="25"/>
      <c r="H59" s="25">
        <v>16</v>
      </c>
      <c r="I59" s="25">
        <v>3</v>
      </c>
      <c r="J59" s="25">
        <v>12</v>
      </c>
      <c r="K59" s="25">
        <v>14</v>
      </c>
      <c r="L59" s="25"/>
      <c r="M59" s="25"/>
      <c r="N59" s="29">
        <f t="shared" si="1"/>
        <v>87.5</v>
      </c>
      <c r="O59" s="30">
        <v>21266.880000000001</v>
      </c>
      <c r="P59" s="30">
        <v>21266.880000000001</v>
      </c>
      <c r="Q59" s="29">
        <f t="shared" si="2"/>
        <v>100</v>
      </c>
      <c r="R59" s="30">
        <v>12348.54</v>
      </c>
      <c r="S59" s="29">
        <f t="shared" si="3"/>
        <v>58.064652642982892</v>
      </c>
      <c r="T59" s="23">
        <f t="shared" si="8"/>
        <v>8918.34</v>
      </c>
      <c r="U59" s="29">
        <f t="shared" si="4"/>
        <v>41.935347357017108</v>
      </c>
      <c r="V59" s="25"/>
      <c r="W59" s="25"/>
      <c r="X59" s="25"/>
      <c r="Y59" s="29">
        <f t="shared" si="9"/>
        <v>0</v>
      </c>
      <c r="Z59" s="25"/>
      <c r="AA59" s="25"/>
      <c r="AB59" s="29">
        <f t="shared" si="5"/>
        <v>0</v>
      </c>
      <c r="AC59" s="25"/>
      <c r="AD59" s="29">
        <f t="shared" si="6"/>
        <v>0</v>
      </c>
      <c r="AE59" s="25"/>
      <c r="AF59" s="29">
        <f t="shared" si="7"/>
        <v>0</v>
      </c>
    </row>
    <row r="60" spans="1:32" ht="22.5" customHeight="1" x14ac:dyDescent="0.25">
      <c r="A60" s="18">
        <v>54</v>
      </c>
      <c r="B60" s="25"/>
      <c r="C60" s="25"/>
      <c r="D60" s="20" t="s">
        <v>81</v>
      </c>
      <c r="E60" s="18" t="s">
        <v>130</v>
      </c>
      <c r="F60" s="18" t="s">
        <v>196</v>
      </c>
      <c r="G60" s="25"/>
      <c r="H60" s="25">
        <v>16</v>
      </c>
      <c r="I60" s="25">
        <v>0</v>
      </c>
      <c r="J60" s="25">
        <v>16</v>
      </c>
      <c r="K60" s="25">
        <v>14</v>
      </c>
      <c r="L60" s="25"/>
      <c r="M60" s="25"/>
      <c r="N60" s="29">
        <f t="shared" si="1"/>
        <v>87.5</v>
      </c>
      <c r="O60" s="30">
        <v>13311.29</v>
      </c>
      <c r="P60" s="30">
        <v>13311.29</v>
      </c>
      <c r="Q60" s="29">
        <f t="shared" si="2"/>
        <v>100</v>
      </c>
      <c r="R60" s="30">
        <v>0</v>
      </c>
      <c r="S60" s="29">
        <f t="shared" si="3"/>
        <v>0</v>
      </c>
      <c r="T60" s="23">
        <f t="shared" si="8"/>
        <v>13311.29</v>
      </c>
      <c r="U60" s="29">
        <f t="shared" si="4"/>
        <v>100</v>
      </c>
      <c r="V60" s="25"/>
      <c r="W60" s="25"/>
      <c r="X60" s="25"/>
      <c r="Y60" s="29">
        <f t="shared" si="9"/>
        <v>0</v>
      </c>
      <c r="Z60" s="25"/>
      <c r="AA60" s="25"/>
      <c r="AB60" s="29">
        <f t="shared" si="5"/>
        <v>0</v>
      </c>
      <c r="AC60" s="25"/>
      <c r="AD60" s="29">
        <f t="shared" si="6"/>
        <v>0</v>
      </c>
      <c r="AE60" s="25"/>
      <c r="AF60" s="29">
        <f t="shared" si="7"/>
        <v>0</v>
      </c>
    </row>
    <row r="61" spans="1:32" ht="22.5" customHeight="1" x14ac:dyDescent="0.25">
      <c r="A61" s="18">
        <v>55</v>
      </c>
      <c r="B61" s="25"/>
      <c r="C61" s="25"/>
      <c r="D61" s="20" t="s">
        <v>82</v>
      </c>
      <c r="E61" s="18" t="s">
        <v>124</v>
      </c>
      <c r="F61" s="18" t="s">
        <v>197</v>
      </c>
      <c r="G61" s="25"/>
      <c r="H61" s="25">
        <v>5</v>
      </c>
      <c r="I61" s="25">
        <v>0</v>
      </c>
      <c r="J61" s="25">
        <v>5</v>
      </c>
      <c r="K61" s="25">
        <v>5</v>
      </c>
      <c r="L61" s="25"/>
      <c r="M61" s="25"/>
      <c r="N61" s="29">
        <f t="shared" si="1"/>
        <v>100</v>
      </c>
      <c r="O61" s="30">
        <v>4865.3099999999995</v>
      </c>
      <c r="P61" s="30">
        <v>4865.3099999999995</v>
      </c>
      <c r="Q61" s="29">
        <f t="shared" si="2"/>
        <v>100</v>
      </c>
      <c r="R61" s="30">
        <v>4202.1099999999997</v>
      </c>
      <c r="S61" s="29">
        <f t="shared" si="3"/>
        <v>86.36880281009843</v>
      </c>
      <c r="T61" s="23">
        <f t="shared" si="8"/>
        <v>663.19999999999982</v>
      </c>
      <c r="U61" s="29">
        <f t="shared" si="4"/>
        <v>13.631197189901567</v>
      </c>
      <c r="V61" s="25"/>
      <c r="W61" s="25"/>
      <c r="X61" s="25"/>
      <c r="Y61" s="29">
        <f t="shared" si="9"/>
        <v>0</v>
      </c>
      <c r="Z61" s="25"/>
      <c r="AA61" s="25"/>
      <c r="AB61" s="29">
        <f t="shared" si="5"/>
        <v>0</v>
      </c>
      <c r="AC61" s="25"/>
      <c r="AD61" s="29">
        <f t="shared" si="6"/>
        <v>0</v>
      </c>
      <c r="AE61" s="25"/>
      <c r="AF61" s="29">
        <f t="shared" si="7"/>
        <v>0</v>
      </c>
    </row>
    <row r="62" spans="1:32" ht="22.5" customHeight="1" x14ac:dyDescent="0.25">
      <c r="A62" s="18">
        <v>56</v>
      </c>
      <c r="B62" s="25"/>
      <c r="C62" s="25"/>
      <c r="D62" s="20" t="s">
        <v>83</v>
      </c>
      <c r="E62" s="18" t="s">
        <v>124</v>
      </c>
      <c r="F62" s="18" t="s">
        <v>198</v>
      </c>
      <c r="G62" s="25"/>
      <c r="H62" s="25">
        <v>14</v>
      </c>
      <c r="I62" s="25">
        <v>1</v>
      </c>
      <c r="J62" s="25">
        <v>12</v>
      </c>
      <c r="K62" s="25">
        <v>12</v>
      </c>
      <c r="L62" s="25"/>
      <c r="M62" s="25"/>
      <c r="N62" s="29">
        <f t="shared" si="1"/>
        <v>85.714285714285708</v>
      </c>
      <c r="O62" s="30">
        <v>15259.9</v>
      </c>
      <c r="P62" s="30">
        <v>15259.9</v>
      </c>
      <c r="Q62" s="29">
        <f t="shared" si="2"/>
        <v>100</v>
      </c>
      <c r="R62" s="30">
        <v>9896.0500000000011</v>
      </c>
      <c r="S62" s="29">
        <f t="shared" si="3"/>
        <v>64.850031782646028</v>
      </c>
      <c r="T62" s="23">
        <f t="shared" si="8"/>
        <v>5363.8499999999985</v>
      </c>
      <c r="U62" s="29">
        <f t="shared" si="4"/>
        <v>35.149968217353972</v>
      </c>
      <c r="V62" s="25"/>
      <c r="W62" s="25"/>
      <c r="X62" s="25"/>
      <c r="Y62" s="29">
        <f t="shared" si="9"/>
        <v>0</v>
      </c>
      <c r="Z62" s="25"/>
      <c r="AA62" s="25"/>
      <c r="AB62" s="29">
        <f t="shared" si="5"/>
        <v>0</v>
      </c>
      <c r="AC62" s="25"/>
      <c r="AD62" s="29">
        <f t="shared" si="6"/>
        <v>0</v>
      </c>
      <c r="AE62" s="25"/>
      <c r="AF62" s="29">
        <f t="shared" si="7"/>
        <v>0</v>
      </c>
    </row>
    <row r="63" spans="1:32" ht="22.5" customHeight="1" x14ac:dyDescent="0.25">
      <c r="A63" s="18">
        <v>57</v>
      </c>
      <c r="B63" s="25"/>
      <c r="C63" s="25"/>
      <c r="D63" s="20" t="s">
        <v>84</v>
      </c>
      <c r="E63" s="18" t="s">
        <v>125</v>
      </c>
      <c r="F63" s="18" t="s">
        <v>199</v>
      </c>
      <c r="G63" s="25"/>
      <c r="H63" s="25">
        <v>15</v>
      </c>
      <c r="I63" s="25">
        <v>4</v>
      </c>
      <c r="J63" s="25">
        <v>10</v>
      </c>
      <c r="K63" s="25">
        <v>15</v>
      </c>
      <c r="L63" s="25"/>
      <c r="M63" s="25"/>
      <c r="N63" s="29">
        <f t="shared" si="1"/>
        <v>100</v>
      </c>
      <c r="O63" s="30">
        <v>9876.69</v>
      </c>
      <c r="P63" s="30">
        <v>9876.69</v>
      </c>
      <c r="Q63" s="29">
        <f t="shared" si="2"/>
        <v>100</v>
      </c>
      <c r="R63" s="30">
        <v>8205.7900000000009</v>
      </c>
      <c r="S63" s="29">
        <f t="shared" si="3"/>
        <v>83.082388937994409</v>
      </c>
      <c r="T63" s="23">
        <f t="shared" si="8"/>
        <v>1670.8999999999996</v>
      </c>
      <c r="U63" s="29">
        <f t="shared" si="4"/>
        <v>16.917611062005587</v>
      </c>
      <c r="V63" s="25"/>
      <c r="W63" s="25"/>
      <c r="X63" s="25"/>
      <c r="Y63" s="29">
        <f t="shared" si="9"/>
        <v>0</v>
      </c>
      <c r="Z63" s="25"/>
      <c r="AA63" s="25"/>
      <c r="AB63" s="29">
        <f t="shared" si="5"/>
        <v>0</v>
      </c>
      <c r="AC63" s="25"/>
      <c r="AD63" s="29">
        <f t="shared" si="6"/>
        <v>0</v>
      </c>
      <c r="AE63" s="25"/>
      <c r="AF63" s="29">
        <f t="shared" si="7"/>
        <v>0</v>
      </c>
    </row>
    <row r="64" spans="1:32" ht="22.5" customHeight="1" x14ac:dyDescent="0.25">
      <c r="A64" s="18">
        <v>58</v>
      </c>
      <c r="B64" s="25"/>
      <c r="C64" s="25"/>
      <c r="D64" s="20" t="s">
        <v>85</v>
      </c>
      <c r="E64" s="18" t="s">
        <v>124</v>
      </c>
      <c r="F64" s="18" t="s">
        <v>200</v>
      </c>
      <c r="G64" s="25"/>
      <c r="H64" s="25">
        <v>30</v>
      </c>
      <c r="I64" s="25">
        <v>11</v>
      </c>
      <c r="J64" s="25">
        <v>17</v>
      </c>
      <c r="K64" s="25">
        <v>23</v>
      </c>
      <c r="L64" s="25"/>
      <c r="M64" s="25"/>
      <c r="N64" s="29">
        <f t="shared" si="1"/>
        <v>76.666666666666671</v>
      </c>
      <c r="O64" s="30">
        <v>29474.7</v>
      </c>
      <c r="P64" s="30">
        <v>29474.7</v>
      </c>
      <c r="Q64" s="29">
        <f t="shared" si="2"/>
        <v>100</v>
      </c>
      <c r="R64" s="30">
        <v>17300.05</v>
      </c>
      <c r="S64" s="29">
        <f t="shared" si="3"/>
        <v>58.694575347671055</v>
      </c>
      <c r="T64" s="23">
        <f t="shared" si="8"/>
        <v>12174.650000000001</v>
      </c>
      <c r="U64" s="29">
        <f t="shared" si="4"/>
        <v>41.305424652328945</v>
      </c>
      <c r="V64" s="25"/>
      <c r="W64" s="25"/>
      <c r="X64" s="25"/>
      <c r="Y64" s="29">
        <f t="shared" si="9"/>
        <v>0</v>
      </c>
      <c r="Z64" s="25"/>
      <c r="AA64" s="25"/>
      <c r="AB64" s="29">
        <f t="shared" si="5"/>
        <v>0</v>
      </c>
      <c r="AC64" s="25"/>
      <c r="AD64" s="29">
        <f t="shared" si="6"/>
        <v>0</v>
      </c>
      <c r="AE64" s="25"/>
      <c r="AF64" s="29">
        <f t="shared" si="7"/>
        <v>0</v>
      </c>
    </row>
    <row r="65" spans="1:32" ht="22.5" customHeight="1" x14ac:dyDescent="0.25">
      <c r="A65" s="18">
        <v>59</v>
      </c>
      <c r="B65" s="25"/>
      <c r="C65" s="25"/>
      <c r="D65" s="20" t="s">
        <v>86</v>
      </c>
      <c r="E65" s="18" t="s">
        <v>138</v>
      </c>
      <c r="F65" s="18" t="s">
        <v>201</v>
      </c>
      <c r="G65" s="25"/>
      <c r="H65" s="25">
        <v>22</v>
      </c>
      <c r="I65" s="25">
        <v>8</v>
      </c>
      <c r="J65" s="25">
        <v>14</v>
      </c>
      <c r="K65" s="25">
        <v>22</v>
      </c>
      <c r="L65" s="25"/>
      <c r="M65" s="25"/>
      <c r="N65" s="29">
        <f t="shared" si="1"/>
        <v>100</v>
      </c>
      <c r="O65" s="30">
        <v>31860.29</v>
      </c>
      <c r="P65" s="30">
        <v>31860.29</v>
      </c>
      <c r="Q65" s="29">
        <f t="shared" si="2"/>
        <v>100</v>
      </c>
      <c r="R65" s="30">
        <v>17249.5</v>
      </c>
      <c r="S65" s="29">
        <f t="shared" si="3"/>
        <v>54.141064001614545</v>
      </c>
      <c r="T65" s="23">
        <f t="shared" si="8"/>
        <v>14610.79</v>
      </c>
      <c r="U65" s="29">
        <f t="shared" si="4"/>
        <v>45.858935998385455</v>
      </c>
      <c r="V65" s="25"/>
      <c r="W65" s="25"/>
      <c r="X65" s="25"/>
      <c r="Y65" s="29">
        <f t="shared" si="9"/>
        <v>0</v>
      </c>
      <c r="Z65" s="25"/>
      <c r="AA65" s="25"/>
      <c r="AB65" s="29">
        <f t="shared" si="5"/>
        <v>0</v>
      </c>
      <c r="AC65" s="25"/>
      <c r="AD65" s="29">
        <f t="shared" si="6"/>
        <v>0</v>
      </c>
      <c r="AE65" s="25"/>
      <c r="AF65" s="29">
        <f t="shared" si="7"/>
        <v>0</v>
      </c>
    </row>
    <row r="66" spans="1:32" ht="22.5" customHeight="1" x14ac:dyDescent="0.25">
      <c r="A66" s="18">
        <v>60</v>
      </c>
      <c r="B66" s="25"/>
      <c r="C66" s="25"/>
      <c r="D66" s="20" t="s">
        <v>87</v>
      </c>
      <c r="E66" s="18" t="s">
        <v>135</v>
      </c>
      <c r="F66" s="18" t="s">
        <v>202</v>
      </c>
      <c r="G66" s="25"/>
      <c r="H66" s="25">
        <v>9</v>
      </c>
      <c r="I66" s="25">
        <v>2</v>
      </c>
      <c r="J66" s="25">
        <v>6</v>
      </c>
      <c r="K66" s="25">
        <v>9</v>
      </c>
      <c r="L66" s="25"/>
      <c r="M66" s="25"/>
      <c r="N66" s="29">
        <f t="shared" si="1"/>
        <v>100</v>
      </c>
      <c r="O66" s="30">
        <v>7417.12</v>
      </c>
      <c r="P66" s="30">
        <v>7417.12</v>
      </c>
      <c r="Q66" s="29">
        <f t="shared" si="2"/>
        <v>100</v>
      </c>
      <c r="R66" s="30">
        <v>6062.96</v>
      </c>
      <c r="S66" s="29">
        <f t="shared" si="3"/>
        <v>81.742778868347827</v>
      </c>
      <c r="T66" s="23">
        <f t="shared" si="8"/>
        <v>1354.1599999999999</v>
      </c>
      <c r="U66" s="29">
        <f t="shared" si="4"/>
        <v>18.257221131652177</v>
      </c>
      <c r="V66" s="25"/>
      <c r="W66" s="25"/>
      <c r="X66" s="25"/>
      <c r="Y66" s="29">
        <f t="shared" si="9"/>
        <v>0</v>
      </c>
      <c r="Z66" s="25"/>
      <c r="AA66" s="25"/>
      <c r="AB66" s="29">
        <f t="shared" si="5"/>
        <v>0</v>
      </c>
      <c r="AC66" s="25"/>
      <c r="AD66" s="29">
        <f t="shared" si="6"/>
        <v>0</v>
      </c>
      <c r="AE66" s="25"/>
      <c r="AF66" s="29">
        <f t="shared" si="7"/>
        <v>0</v>
      </c>
    </row>
    <row r="67" spans="1:32" ht="22.5" customHeight="1" x14ac:dyDescent="0.25">
      <c r="A67" s="18">
        <v>61</v>
      </c>
      <c r="B67" s="25"/>
      <c r="C67" s="25"/>
      <c r="D67" s="20" t="s">
        <v>88</v>
      </c>
      <c r="E67" s="18" t="s">
        <v>120</v>
      </c>
      <c r="F67" s="18" t="s">
        <v>203</v>
      </c>
      <c r="G67" s="25"/>
      <c r="H67" s="25">
        <v>20</v>
      </c>
      <c r="I67" s="25">
        <v>4</v>
      </c>
      <c r="J67" s="25">
        <v>14</v>
      </c>
      <c r="K67" s="25">
        <v>13</v>
      </c>
      <c r="L67" s="25"/>
      <c r="M67" s="25"/>
      <c r="N67" s="29">
        <f t="shared" si="1"/>
        <v>65</v>
      </c>
      <c r="O67" s="30">
        <v>24949.09</v>
      </c>
      <c r="P67" s="30">
        <v>24949.09</v>
      </c>
      <c r="Q67" s="29">
        <f t="shared" si="2"/>
        <v>100</v>
      </c>
      <c r="R67" s="30">
        <v>23080.720000000001</v>
      </c>
      <c r="S67" s="29">
        <f t="shared" si="3"/>
        <v>92.511269950126433</v>
      </c>
      <c r="T67" s="23">
        <f t="shared" si="8"/>
        <v>1868.369999999999</v>
      </c>
      <c r="U67" s="29">
        <f t="shared" si="4"/>
        <v>7.4887300498735581</v>
      </c>
      <c r="V67" s="25"/>
      <c r="W67" s="25"/>
      <c r="X67" s="25"/>
      <c r="Y67" s="29">
        <f t="shared" si="9"/>
        <v>0</v>
      </c>
      <c r="Z67" s="25"/>
      <c r="AA67" s="25"/>
      <c r="AB67" s="29">
        <f t="shared" si="5"/>
        <v>0</v>
      </c>
      <c r="AC67" s="25"/>
      <c r="AD67" s="29">
        <f t="shared" si="6"/>
        <v>0</v>
      </c>
      <c r="AE67" s="25"/>
      <c r="AF67" s="29">
        <f t="shared" si="7"/>
        <v>0</v>
      </c>
    </row>
    <row r="68" spans="1:32" ht="22.5" customHeight="1" x14ac:dyDescent="0.25">
      <c r="A68" s="18">
        <v>62</v>
      </c>
      <c r="B68" s="25"/>
      <c r="C68" s="25"/>
      <c r="D68" s="20" t="s">
        <v>89</v>
      </c>
      <c r="E68" s="18" t="s">
        <v>139</v>
      </c>
      <c r="F68" s="18" t="s">
        <v>204</v>
      </c>
      <c r="G68" s="25"/>
      <c r="H68" s="25">
        <v>26</v>
      </c>
      <c r="I68" s="25">
        <v>1</v>
      </c>
      <c r="J68" s="25">
        <v>25</v>
      </c>
      <c r="K68" s="25">
        <v>24</v>
      </c>
      <c r="L68" s="25"/>
      <c r="M68" s="25"/>
      <c r="N68" s="29">
        <f t="shared" si="1"/>
        <v>92.307692307692307</v>
      </c>
      <c r="O68" s="30">
        <v>23737.41</v>
      </c>
      <c r="P68" s="30">
        <v>23737.41</v>
      </c>
      <c r="Q68" s="29">
        <f t="shared" si="2"/>
        <v>100</v>
      </c>
      <c r="R68" s="30">
        <v>18456.580000000002</v>
      </c>
      <c r="S68" s="29">
        <f t="shared" si="3"/>
        <v>77.75313313457535</v>
      </c>
      <c r="T68" s="23">
        <f t="shared" si="8"/>
        <v>5280.8299999999981</v>
      </c>
      <c r="U68" s="29">
        <f t="shared" si="4"/>
        <v>22.246866865424654</v>
      </c>
      <c r="V68" s="25"/>
      <c r="W68" s="25"/>
      <c r="X68" s="25"/>
      <c r="Y68" s="29">
        <f t="shared" si="9"/>
        <v>0</v>
      </c>
      <c r="Z68" s="25"/>
      <c r="AA68" s="25"/>
      <c r="AB68" s="29">
        <f t="shared" si="5"/>
        <v>0</v>
      </c>
      <c r="AC68" s="25"/>
      <c r="AD68" s="29">
        <f t="shared" si="6"/>
        <v>0</v>
      </c>
      <c r="AE68" s="25"/>
      <c r="AF68" s="29">
        <f t="shared" si="7"/>
        <v>0</v>
      </c>
    </row>
    <row r="69" spans="1:32" ht="22.5" customHeight="1" x14ac:dyDescent="0.25">
      <c r="A69" s="18">
        <v>63</v>
      </c>
      <c r="B69" s="25"/>
      <c r="C69" s="25"/>
      <c r="D69" s="20" t="s">
        <v>90</v>
      </c>
      <c r="E69" s="18" t="s">
        <v>140</v>
      </c>
      <c r="F69" s="18" t="s">
        <v>205</v>
      </c>
      <c r="G69" s="25"/>
      <c r="H69" s="25">
        <v>11</v>
      </c>
      <c r="I69" s="25">
        <v>6</v>
      </c>
      <c r="J69" s="25">
        <v>5</v>
      </c>
      <c r="K69" s="25">
        <v>7</v>
      </c>
      <c r="L69" s="25"/>
      <c r="M69" s="25"/>
      <c r="N69" s="29">
        <f t="shared" si="1"/>
        <v>63.636363636363633</v>
      </c>
      <c r="O69" s="30">
        <v>10610.75</v>
      </c>
      <c r="P69" s="30">
        <v>10610.75</v>
      </c>
      <c r="Q69" s="29">
        <f t="shared" si="2"/>
        <v>100</v>
      </c>
      <c r="R69" s="30">
        <v>1991.03</v>
      </c>
      <c r="S69" s="29">
        <f t="shared" si="3"/>
        <v>18.764272082557785</v>
      </c>
      <c r="T69" s="23">
        <f t="shared" si="8"/>
        <v>8619.7199999999993</v>
      </c>
      <c r="U69" s="29">
        <f t="shared" si="4"/>
        <v>81.235727917442219</v>
      </c>
      <c r="V69" s="25"/>
      <c r="W69" s="25"/>
      <c r="X69" s="25"/>
      <c r="Y69" s="29">
        <f t="shared" si="9"/>
        <v>0</v>
      </c>
      <c r="Z69" s="25"/>
      <c r="AA69" s="25"/>
      <c r="AB69" s="29">
        <f t="shared" si="5"/>
        <v>0</v>
      </c>
      <c r="AC69" s="25"/>
      <c r="AD69" s="29">
        <f t="shared" si="6"/>
        <v>0</v>
      </c>
      <c r="AE69" s="25"/>
      <c r="AF69" s="29">
        <f t="shared" si="7"/>
        <v>0</v>
      </c>
    </row>
    <row r="70" spans="1:32" ht="22.5" customHeight="1" x14ac:dyDescent="0.25">
      <c r="A70" s="18">
        <v>64</v>
      </c>
      <c r="B70" s="25"/>
      <c r="C70" s="25"/>
      <c r="D70" s="20" t="s">
        <v>91</v>
      </c>
      <c r="E70" s="18" t="s">
        <v>124</v>
      </c>
      <c r="F70" s="18" t="s">
        <v>206</v>
      </c>
      <c r="G70" s="25"/>
      <c r="H70" s="25">
        <v>17</v>
      </c>
      <c r="I70" s="25">
        <v>5</v>
      </c>
      <c r="J70" s="25">
        <v>11</v>
      </c>
      <c r="K70" s="25">
        <v>16</v>
      </c>
      <c r="L70" s="25"/>
      <c r="M70" s="25"/>
      <c r="N70" s="29">
        <f t="shared" si="1"/>
        <v>94.117647058823522</v>
      </c>
      <c r="O70" s="30">
        <v>10032.36</v>
      </c>
      <c r="P70" s="30">
        <v>10032.36</v>
      </c>
      <c r="Q70" s="29">
        <f t="shared" si="2"/>
        <v>100</v>
      </c>
      <c r="R70" s="30">
        <v>6209.9800000000005</v>
      </c>
      <c r="S70" s="29">
        <f t="shared" si="3"/>
        <v>61.89949323987576</v>
      </c>
      <c r="T70" s="23">
        <f t="shared" si="8"/>
        <v>3822.38</v>
      </c>
      <c r="U70" s="29">
        <f t="shared" si="4"/>
        <v>38.100506760124233</v>
      </c>
      <c r="V70" s="25"/>
      <c r="W70" s="25"/>
      <c r="X70" s="25"/>
      <c r="Y70" s="29">
        <f t="shared" si="9"/>
        <v>0</v>
      </c>
      <c r="Z70" s="25"/>
      <c r="AA70" s="25"/>
      <c r="AB70" s="29">
        <f t="shared" si="5"/>
        <v>0</v>
      </c>
      <c r="AC70" s="25"/>
      <c r="AD70" s="29">
        <f t="shared" si="6"/>
        <v>0</v>
      </c>
      <c r="AE70" s="25"/>
      <c r="AF70" s="29">
        <f t="shared" si="7"/>
        <v>0</v>
      </c>
    </row>
    <row r="71" spans="1:32" ht="22.5" customHeight="1" x14ac:dyDescent="0.25">
      <c r="A71" s="18">
        <v>65</v>
      </c>
      <c r="B71" s="25"/>
      <c r="C71" s="25"/>
      <c r="D71" s="20" t="s">
        <v>92</v>
      </c>
      <c r="E71" s="18" t="s">
        <v>120</v>
      </c>
      <c r="F71" s="18" t="s">
        <v>207</v>
      </c>
      <c r="G71" s="25"/>
      <c r="H71" s="25">
        <v>8</v>
      </c>
      <c r="I71" s="25">
        <v>1</v>
      </c>
      <c r="J71" s="25">
        <v>6</v>
      </c>
      <c r="K71" s="25">
        <v>6</v>
      </c>
      <c r="L71" s="25"/>
      <c r="M71" s="25"/>
      <c r="N71" s="29">
        <f t="shared" ref="N71:N99" si="10">IF(H71=0,0,K71/H71)*100</f>
        <v>75</v>
      </c>
      <c r="O71" s="30">
        <v>6852.7199999999993</v>
      </c>
      <c r="P71" s="30">
        <v>6852.7199999999993</v>
      </c>
      <c r="Q71" s="29">
        <f t="shared" ref="Q71:Q99" si="11">IF(O71=0,0,P71/O71)*100</f>
        <v>100</v>
      </c>
      <c r="R71" s="30">
        <v>5515.15</v>
      </c>
      <c r="S71" s="29">
        <f t="shared" ref="S71:S99" si="12">IF(P71=0,0,R71/P71)*100</f>
        <v>80.481181195204243</v>
      </c>
      <c r="T71" s="23">
        <f t="shared" si="8"/>
        <v>1337.5699999999997</v>
      </c>
      <c r="U71" s="29">
        <f t="shared" ref="U71:U99" si="13">IF(P71=0,0,T71/P71)*100</f>
        <v>19.518818804795757</v>
      </c>
      <c r="V71" s="25"/>
      <c r="W71" s="25"/>
      <c r="X71" s="25"/>
      <c r="Y71" s="29">
        <f t="shared" si="9"/>
        <v>0</v>
      </c>
      <c r="Z71" s="25"/>
      <c r="AA71" s="25"/>
      <c r="AB71" s="29">
        <f t="shared" ref="AB71:AB99" si="14">IF(Z71=0,0,AA71/Z71)*100</f>
        <v>0</v>
      </c>
      <c r="AC71" s="25"/>
      <c r="AD71" s="29">
        <f t="shared" ref="AD71:AD99" si="15">IF(AA71=0,0,AC71/AA71)*100</f>
        <v>0</v>
      </c>
      <c r="AE71" s="25"/>
      <c r="AF71" s="29">
        <f t="shared" ref="AF71:AF99" si="16">IF(AA71=0,0,AE71/AA71)*100</f>
        <v>0</v>
      </c>
    </row>
    <row r="72" spans="1:32" ht="22.5" customHeight="1" x14ac:dyDescent="0.25">
      <c r="A72" s="18">
        <v>66</v>
      </c>
      <c r="B72" s="25"/>
      <c r="C72" s="25"/>
      <c r="D72" s="20" t="s">
        <v>93</v>
      </c>
      <c r="E72" s="18" t="s">
        <v>124</v>
      </c>
      <c r="F72" s="18" t="s">
        <v>208</v>
      </c>
      <c r="G72" s="25"/>
      <c r="H72" s="25">
        <v>13</v>
      </c>
      <c r="I72" s="25">
        <v>3</v>
      </c>
      <c r="J72" s="25">
        <v>7</v>
      </c>
      <c r="K72" s="25">
        <v>11</v>
      </c>
      <c r="L72" s="25"/>
      <c r="M72" s="25"/>
      <c r="N72" s="29">
        <f t="shared" si="10"/>
        <v>84.615384615384613</v>
      </c>
      <c r="O72" s="30">
        <v>8861.92</v>
      </c>
      <c r="P72" s="30">
        <v>8861.92</v>
      </c>
      <c r="Q72" s="29">
        <f t="shared" si="11"/>
        <v>100</v>
      </c>
      <c r="R72" s="30">
        <v>6651</v>
      </c>
      <c r="S72" s="29">
        <f t="shared" si="12"/>
        <v>75.051456117861591</v>
      </c>
      <c r="T72" s="23">
        <f t="shared" ref="T72:T98" si="17">P72-R72</f>
        <v>2210.92</v>
      </c>
      <c r="U72" s="29">
        <f t="shared" si="13"/>
        <v>24.948543882138409</v>
      </c>
      <c r="V72" s="25"/>
      <c r="W72" s="25"/>
      <c r="X72" s="25"/>
      <c r="Y72" s="29">
        <f t="shared" ref="Y72:Y98" si="18">IF(H72=0,0,V72/H72)*100</f>
        <v>0</v>
      </c>
      <c r="Z72" s="25"/>
      <c r="AA72" s="25"/>
      <c r="AB72" s="29">
        <f t="shared" si="14"/>
        <v>0</v>
      </c>
      <c r="AC72" s="25"/>
      <c r="AD72" s="29">
        <f t="shared" si="15"/>
        <v>0</v>
      </c>
      <c r="AE72" s="25"/>
      <c r="AF72" s="29">
        <f t="shared" si="16"/>
        <v>0</v>
      </c>
    </row>
    <row r="73" spans="1:32" ht="22.5" customHeight="1" x14ac:dyDescent="0.25">
      <c r="A73" s="18">
        <v>67</v>
      </c>
      <c r="B73" s="25"/>
      <c r="C73" s="25"/>
      <c r="D73" s="20" t="s">
        <v>94</v>
      </c>
      <c r="E73" s="18" t="s">
        <v>124</v>
      </c>
      <c r="F73" s="18" t="s">
        <v>209</v>
      </c>
      <c r="G73" s="25"/>
      <c r="H73" s="25">
        <v>20</v>
      </c>
      <c r="I73" s="25">
        <v>6</v>
      </c>
      <c r="J73" s="25">
        <v>12</v>
      </c>
      <c r="K73" s="25">
        <v>13</v>
      </c>
      <c r="L73" s="25"/>
      <c r="M73" s="25"/>
      <c r="N73" s="29">
        <f t="shared" si="10"/>
        <v>65</v>
      </c>
      <c r="O73" s="30">
        <v>29258.73</v>
      </c>
      <c r="P73" s="30">
        <v>29258.73</v>
      </c>
      <c r="Q73" s="29">
        <f t="shared" si="11"/>
        <v>100</v>
      </c>
      <c r="R73" s="30">
        <v>15328.84</v>
      </c>
      <c r="S73" s="29">
        <f t="shared" si="12"/>
        <v>52.390654003095825</v>
      </c>
      <c r="T73" s="23">
        <f t="shared" si="17"/>
        <v>13929.89</v>
      </c>
      <c r="U73" s="29">
        <f t="shared" si="13"/>
        <v>47.609345996904175</v>
      </c>
      <c r="V73" s="25"/>
      <c r="W73" s="25"/>
      <c r="X73" s="25"/>
      <c r="Y73" s="29">
        <f t="shared" si="18"/>
        <v>0</v>
      </c>
      <c r="Z73" s="25"/>
      <c r="AA73" s="25"/>
      <c r="AB73" s="29">
        <f t="shared" si="14"/>
        <v>0</v>
      </c>
      <c r="AC73" s="25"/>
      <c r="AD73" s="29">
        <f t="shared" si="15"/>
        <v>0</v>
      </c>
      <c r="AE73" s="25"/>
      <c r="AF73" s="29">
        <f t="shared" si="16"/>
        <v>0</v>
      </c>
    </row>
    <row r="74" spans="1:32" ht="22.5" customHeight="1" x14ac:dyDescent="0.25">
      <c r="A74" s="18">
        <v>68</v>
      </c>
      <c r="B74" s="25"/>
      <c r="C74" s="25"/>
      <c r="D74" s="20" t="s">
        <v>95</v>
      </c>
      <c r="E74" s="18" t="s">
        <v>123</v>
      </c>
      <c r="F74" s="18" t="s">
        <v>210</v>
      </c>
      <c r="G74" s="25"/>
      <c r="H74" s="25">
        <v>12</v>
      </c>
      <c r="I74" s="25">
        <v>3</v>
      </c>
      <c r="J74" s="25">
        <v>9</v>
      </c>
      <c r="K74" s="25">
        <v>8</v>
      </c>
      <c r="L74" s="25"/>
      <c r="M74" s="25"/>
      <c r="N74" s="29">
        <f t="shared" si="10"/>
        <v>66.666666666666657</v>
      </c>
      <c r="O74" s="30">
        <v>12980.09</v>
      </c>
      <c r="P74" s="30">
        <v>12980.09</v>
      </c>
      <c r="Q74" s="29">
        <f t="shared" si="11"/>
        <v>100</v>
      </c>
      <c r="R74" s="30">
        <v>0</v>
      </c>
      <c r="S74" s="29">
        <f t="shared" si="12"/>
        <v>0</v>
      </c>
      <c r="T74" s="23">
        <f t="shared" si="17"/>
        <v>12980.09</v>
      </c>
      <c r="U74" s="29">
        <f t="shared" si="13"/>
        <v>100</v>
      </c>
      <c r="V74" s="25"/>
      <c r="W74" s="25"/>
      <c r="X74" s="25"/>
      <c r="Y74" s="29">
        <f t="shared" si="18"/>
        <v>0</v>
      </c>
      <c r="Z74" s="25"/>
      <c r="AA74" s="25"/>
      <c r="AB74" s="29">
        <f t="shared" si="14"/>
        <v>0</v>
      </c>
      <c r="AC74" s="25"/>
      <c r="AD74" s="29">
        <f t="shared" si="15"/>
        <v>0</v>
      </c>
      <c r="AE74" s="25"/>
      <c r="AF74" s="29">
        <f t="shared" si="16"/>
        <v>0</v>
      </c>
    </row>
    <row r="75" spans="1:32" ht="22.5" customHeight="1" x14ac:dyDescent="0.25">
      <c r="A75" s="18">
        <v>69</v>
      </c>
      <c r="B75" s="25"/>
      <c r="C75" s="25"/>
      <c r="D75" s="20" t="s">
        <v>96</v>
      </c>
      <c r="E75" s="18" t="s">
        <v>124</v>
      </c>
      <c r="F75" s="18" t="s">
        <v>211</v>
      </c>
      <c r="G75" s="25"/>
      <c r="H75" s="25">
        <v>1</v>
      </c>
      <c r="I75" s="25">
        <v>0</v>
      </c>
      <c r="J75" s="25">
        <v>1</v>
      </c>
      <c r="K75" s="25">
        <v>1</v>
      </c>
      <c r="L75" s="25"/>
      <c r="M75" s="25"/>
      <c r="N75" s="29">
        <f t="shared" si="10"/>
        <v>100</v>
      </c>
      <c r="O75" s="30">
        <v>2227.91</v>
      </c>
      <c r="P75" s="30">
        <v>2227.91</v>
      </c>
      <c r="Q75" s="29">
        <f t="shared" si="11"/>
        <v>100</v>
      </c>
      <c r="R75" s="30">
        <v>0</v>
      </c>
      <c r="S75" s="29">
        <f t="shared" si="12"/>
        <v>0</v>
      </c>
      <c r="T75" s="23">
        <f t="shared" si="17"/>
        <v>2227.91</v>
      </c>
      <c r="U75" s="29">
        <f t="shared" si="13"/>
        <v>100</v>
      </c>
      <c r="V75" s="25"/>
      <c r="W75" s="25"/>
      <c r="X75" s="25"/>
      <c r="Y75" s="29">
        <f t="shared" si="18"/>
        <v>0</v>
      </c>
      <c r="Z75" s="25"/>
      <c r="AA75" s="25"/>
      <c r="AB75" s="29">
        <f t="shared" si="14"/>
        <v>0</v>
      </c>
      <c r="AC75" s="25"/>
      <c r="AD75" s="29">
        <f t="shared" si="15"/>
        <v>0</v>
      </c>
      <c r="AE75" s="25"/>
      <c r="AF75" s="29">
        <f t="shared" si="16"/>
        <v>0</v>
      </c>
    </row>
    <row r="76" spans="1:32" ht="22.5" customHeight="1" x14ac:dyDescent="0.25">
      <c r="A76" s="18">
        <v>70</v>
      </c>
      <c r="B76" s="25"/>
      <c r="C76" s="25"/>
      <c r="D76" s="20" t="s">
        <v>97</v>
      </c>
      <c r="E76" s="18" t="s">
        <v>130</v>
      </c>
      <c r="F76" s="18" t="s">
        <v>212</v>
      </c>
      <c r="G76" s="25"/>
      <c r="H76" s="25">
        <v>10</v>
      </c>
      <c r="I76" s="25">
        <v>2</v>
      </c>
      <c r="J76" s="25">
        <v>7</v>
      </c>
      <c r="K76" s="25">
        <v>8</v>
      </c>
      <c r="L76" s="25"/>
      <c r="M76" s="25"/>
      <c r="N76" s="29">
        <f t="shared" si="10"/>
        <v>80</v>
      </c>
      <c r="O76" s="30">
        <v>11847.22</v>
      </c>
      <c r="P76" s="30">
        <v>11847.22</v>
      </c>
      <c r="Q76" s="29">
        <f t="shared" si="11"/>
        <v>100</v>
      </c>
      <c r="R76" s="30">
        <v>7017.22</v>
      </c>
      <c r="S76" s="29">
        <f t="shared" si="12"/>
        <v>59.230941942497907</v>
      </c>
      <c r="T76" s="23">
        <f t="shared" si="17"/>
        <v>4829.9999999999991</v>
      </c>
      <c r="U76" s="29">
        <f t="shared" si="13"/>
        <v>40.769058057502093</v>
      </c>
      <c r="V76" s="25"/>
      <c r="W76" s="25"/>
      <c r="X76" s="25"/>
      <c r="Y76" s="29">
        <f t="shared" si="18"/>
        <v>0</v>
      </c>
      <c r="Z76" s="25"/>
      <c r="AA76" s="25"/>
      <c r="AB76" s="29">
        <f t="shared" si="14"/>
        <v>0</v>
      </c>
      <c r="AC76" s="25"/>
      <c r="AD76" s="29">
        <f t="shared" si="15"/>
        <v>0</v>
      </c>
      <c r="AE76" s="25"/>
      <c r="AF76" s="29">
        <f t="shared" si="16"/>
        <v>0</v>
      </c>
    </row>
    <row r="77" spans="1:32" ht="22.5" customHeight="1" x14ac:dyDescent="0.25">
      <c r="A77" s="18">
        <v>71</v>
      </c>
      <c r="B77" s="25"/>
      <c r="C77" s="25"/>
      <c r="D77" s="20" t="s">
        <v>98</v>
      </c>
      <c r="E77" s="18" t="s">
        <v>121</v>
      </c>
      <c r="F77" s="18" t="s">
        <v>213</v>
      </c>
      <c r="G77" s="25"/>
      <c r="H77" s="25">
        <v>6</v>
      </c>
      <c r="I77" s="25">
        <v>1</v>
      </c>
      <c r="J77" s="25">
        <v>5</v>
      </c>
      <c r="K77" s="25">
        <v>5</v>
      </c>
      <c r="L77" s="25"/>
      <c r="M77" s="25"/>
      <c r="N77" s="29">
        <f t="shared" si="10"/>
        <v>83.333333333333343</v>
      </c>
      <c r="O77" s="30">
        <v>5134.43</v>
      </c>
      <c r="P77" s="30">
        <v>5134.43</v>
      </c>
      <c r="Q77" s="29">
        <f t="shared" si="11"/>
        <v>100</v>
      </c>
      <c r="R77" s="30">
        <v>2527.1</v>
      </c>
      <c r="S77" s="29">
        <f t="shared" si="12"/>
        <v>49.218705873874988</v>
      </c>
      <c r="T77" s="23">
        <f t="shared" si="17"/>
        <v>2607.3300000000004</v>
      </c>
      <c r="U77" s="29">
        <f t="shared" si="13"/>
        <v>50.781294126125012</v>
      </c>
      <c r="V77" s="25"/>
      <c r="W77" s="25"/>
      <c r="X77" s="25"/>
      <c r="Y77" s="29">
        <f t="shared" si="18"/>
        <v>0</v>
      </c>
      <c r="Z77" s="25"/>
      <c r="AA77" s="25"/>
      <c r="AB77" s="29">
        <f t="shared" si="14"/>
        <v>0</v>
      </c>
      <c r="AC77" s="25"/>
      <c r="AD77" s="29">
        <f t="shared" si="15"/>
        <v>0</v>
      </c>
      <c r="AE77" s="25"/>
      <c r="AF77" s="29">
        <f t="shared" si="16"/>
        <v>0</v>
      </c>
    </row>
    <row r="78" spans="1:32" ht="22.5" customHeight="1" x14ac:dyDescent="0.25">
      <c r="A78" s="18">
        <v>72</v>
      </c>
      <c r="B78" s="25"/>
      <c r="C78" s="25"/>
      <c r="D78" s="20" t="s">
        <v>99</v>
      </c>
      <c r="E78" s="18" t="s">
        <v>120</v>
      </c>
      <c r="F78" s="18" t="s">
        <v>214</v>
      </c>
      <c r="G78" s="25"/>
      <c r="H78" s="25">
        <v>11</v>
      </c>
      <c r="I78" s="25">
        <v>3</v>
      </c>
      <c r="J78" s="25">
        <v>8</v>
      </c>
      <c r="K78" s="25">
        <v>9</v>
      </c>
      <c r="L78" s="25"/>
      <c r="M78" s="25"/>
      <c r="N78" s="29">
        <f t="shared" si="10"/>
        <v>81.818181818181827</v>
      </c>
      <c r="O78" s="30">
        <v>8327.77</v>
      </c>
      <c r="P78" s="30">
        <v>8327.77</v>
      </c>
      <c r="Q78" s="29">
        <f t="shared" si="11"/>
        <v>100</v>
      </c>
      <c r="R78" s="30">
        <v>5228.2700000000004</v>
      </c>
      <c r="S78" s="29">
        <f t="shared" si="12"/>
        <v>62.781152697540875</v>
      </c>
      <c r="T78" s="23">
        <f t="shared" si="17"/>
        <v>3099.5</v>
      </c>
      <c r="U78" s="29">
        <f t="shared" si="13"/>
        <v>37.218847302459118</v>
      </c>
      <c r="V78" s="25"/>
      <c r="W78" s="25"/>
      <c r="X78" s="25"/>
      <c r="Y78" s="29">
        <f t="shared" si="18"/>
        <v>0</v>
      </c>
      <c r="Z78" s="25"/>
      <c r="AA78" s="25"/>
      <c r="AB78" s="29">
        <f t="shared" si="14"/>
        <v>0</v>
      </c>
      <c r="AC78" s="25"/>
      <c r="AD78" s="29">
        <f t="shared" si="15"/>
        <v>0</v>
      </c>
      <c r="AE78" s="25"/>
      <c r="AF78" s="29">
        <f t="shared" si="16"/>
        <v>0</v>
      </c>
    </row>
    <row r="79" spans="1:32" ht="22.5" customHeight="1" x14ac:dyDescent="0.25">
      <c r="A79" s="18">
        <v>73</v>
      </c>
      <c r="B79" s="25"/>
      <c r="C79" s="25"/>
      <c r="D79" s="20" t="s">
        <v>100</v>
      </c>
      <c r="E79" s="18" t="s">
        <v>124</v>
      </c>
      <c r="F79" s="18" t="s">
        <v>215</v>
      </c>
      <c r="G79" s="25"/>
      <c r="H79" s="25">
        <v>15</v>
      </c>
      <c r="I79" s="25">
        <v>5</v>
      </c>
      <c r="J79" s="25">
        <v>9</v>
      </c>
      <c r="K79" s="25">
        <v>10</v>
      </c>
      <c r="L79" s="25"/>
      <c r="M79" s="25"/>
      <c r="N79" s="29">
        <f t="shared" si="10"/>
        <v>66.666666666666657</v>
      </c>
      <c r="O79" s="30">
        <v>9950.94</v>
      </c>
      <c r="P79" s="30">
        <v>9950.94</v>
      </c>
      <c r="Q79" s="29">
        <f t="shared" si="11"/>
        <v>100</v>
      </c>
      <c r="R79" s="30">
        <v>8905.5400000000009</v>
      </c>
      <c r="S79" s="29">
        <f t="shared" si="12"/>
        <v>89.494459819876312</v>
      </c>
      <c r="T79" s="23">
        <f t="shared" si="17"/>
        <v>1045.3999999999996</v>
      </c>
      <c r="U79" s="29">
        <f t="shared" si="13"/>
        <v>10.505540180123681</v>
      </c>
      <c r="V79" s="25"/>
      <c r="W79" s="25"/>
      <c r="X79" s="25"/>
      <c r="Y79" s="29">
        <f t="shared" si="18"/>
        <v>0</v>
      </c>
      <c r="Z79" s="25"/>
      <c r="AA79" s="25"/>
      <c r="AB79" s="29">
        <f t="shared" si="14"/>
        <v>0</v>
      </c>
      <c r="AC79" s="25"/>
      <c r="AD79" s="29">
        <f t="shared" si="15"/>
        <v>0</v>
      </c>
      <c r="AE79" s="25"/>
      <c r="AF79" s="29">
        <f t="shared" si="16"/>
        <v>0</v>
      </c>
    </row>
    <row r="80" spans="1:32" ht="22.5" customHeight="1" x14ac:dyDescent="0.25">
      <c r="A80" s="18">
        <v>74</v>
      </c>
      <c r="B80" s="25"/>
      <c r="C80" s="25"/>
      <c r="D80" s="20" t="s">
        <v>101</v>
      </c>
      <c r="E80" s="18" t="s">
        <v>124</v>
      </c>
      <c r="F80" s="18" t="s">
        <v>216</v>
      </c>
      <c r="G80" s="25"/>
      <c r="H80" s="25">
        <v>25</v>
      </c>
      <c r="I80" s="25">
        <v>7</v>
      </c>
      <c r="J80" s="25">
        <v>16</v>
      </c>
      <c r="K80" s="25">
        <v>22</v>
      </c>
      <c r="L80" s="25"/>
      <c r="M80" s="25"/>
      <c r="N80" s="29">
        <f t="shared" si="10"/>
        <v>88</v>
      </c>
      <c r="O80" s="30">
        <v>26626.03</v>
      </c>
      <c r="P80" s="30">
        <v>26626.03</v>
      </c>
      <c r="Q80" s="29">
        <f t="shared" si="11"/>
        <v>100</v>
      </c>
      <c r="R80" s="30">
        <v>11774.2</v>
      </c>
      <c r="S80" s="29">
        <f t="shared" si="12"/>
        <v>44.22063672278594</v>
      </c>
      <c r="T80" s="23">
        <f t="shared" si="17"/>
        <v>14851.829999999998</v>
      </c>
      <c r="U80" s="29">
        <f t="shared" si="13"/>
        <v>55.779363277214053</v>
      </c>
      <c r="V80" s="25"/>
      <c r="W80" s="25"/>
      <c r="X80" s="25"/>
      <c r="Y80" s="29">
        <f t="shared" si="18"/>
        <v>0</v>
      </c>
      <c r="Z80" s="25"/>
      <c r="AA80" s="25"/>
      <c r="AB80" s="29">
        <f t="shared" si="14"/>
        <v>0</v>
      </c>
      <c r="AC80" s="25"/>
      <c r="AD80" s="29">
        <f t="shared" si="15"/>
        <v>0</v>
      </c>
      <c r="AE80" s="25"/>
      <c r="AF80" s="29">
        <f t="shared" si="16"/>
        <v>0</v>
      </c>
    </row>
    <row r="81" spans="1:32" ht="22.5" customHeight="1" x14ac:dyDescent="0.25">
      <c r="A81" s="18">
        <v>75</v>
      </c>
      <c r="B81" s="25"/>
      <c r="C81" s="25"/>
      <c r="D81" s="20" t="s">
        <v>102</v>
      </c>
      <c r="E81" s="18" t="s">
        <v>136</v>
      </c>
      <c r="F81" s="18" t="s">
        <v>217</v>
      </c>
      <c r="G81" s="25"/>
      <c r="H81" s="25">
        <v>14</v>
      </c>
      <c r="I81" s="25">
        <v>6</v>
      </c>
      <c r="J81" s="25">
        <v>8</v>
      </c>
      <c r="K81" s="25">
        <v>11</v>
      </c>
      <c r="L81" s="25"/>
      <c r="M81" s="25"/>
      <c r="N81" s="29">
        <f t="shared" si="10"/>
        <v>78.571428571428569</v>
      </c>
      <c r="O81" s="30">
        <v>18975.900000000001</v>
      </c>
      <c r="P81" s="30">
        <v>18975.900000000001</v>
      </c>
      <c r="Q81" s="29">
        <f t="shared" si="11"/>
        <v>100</v>
      </c>
      <c r="R81" s="30">
        <v>8024.61</v>
      </c>
      <c r="S81" s="29">
        <f t="shared" si="12"/>
        <v>42.288429007319806</v>
      </c>
      <c r="T81" s="23">
        <f t="shared" si="17"/>
        <v>10951.29</v>
      </c>
      <c r="U81" s="29">
        <f t="shared" si="13"/>
        <v>57.711570992680194</v>
      </c>
      <c r="V81" s="25"/>
      <c r="W81" s="25"/>
      <c r="X81" s="25"/>
      <c r="Y81" s="29">
        <f t="shared" si="18"/>
        <v>0</v>
      </c>
      <c r="Z81" s="25"/>
      <c r="AA81" s="25"/>
      <c r="AB81" s="29">
        <f t="shared" si="14"/>
        <v>0</v>
      </c>
      <c r="AC81" s="25"/>
      <c r="AD81" s="29">
        <f t="shared" si="15"/>
        <v>0</v>
      </c>
      <c r="AE81" s="25"/>
      <c r="AF81" s="29">
        <f t="shared" si="16"/>
        <v>0</v>
      </c>
    </row>
    <row r="82" spans="1:32" ht="22.5" customHeight="1" x14ac:dyDescent="0.25">
      <c r="A82" s="18">
        <v>76</v>
      </c>
      <c r="B82" s="25"/>
      <c r="C82" s="25"/>
      <c r="D82" s="20" t="s">
        <v>103</v>
      </c>
      <c r="E82" s="18" t="s">
        <v>136</v>
      </c>
      <c r="F82" s="18" t="s">
        <v>218</v>
      </c>
      <c r="G82" s="25"/>
      <c r="H82" s="25">
        <v>12</v>
      </c>
      <c r="I82" s="25">
        <v>5</v>
      </c>
      <c r="J82" s="25">
        <v>7</v>
      </c>
      <c r="K82" s="25">
        <v>11</v>
      </c>
      <c r="L82" s="25"/>
      <c r="M82" s="25"/>
      <c r="N82" s="29">
        <f t="shared" si="10"/>
        <v>91.666666666666657</v>
      </c>
      <c r="O82" s="30">
        <v>9699.93</v>
      </c>
      <c r="P82" s="30">
        <v>9699.93</v>
      </c>
      <c r="Q82" s="29">
        <f t="shared" si="11"/>
        <v>100</v>
      </c>
      <c r="R82" s="30">
        <v>6707.28</v>
      </c>
      <c r="S82" s="29">
        <f t="shared" si="12"/>
        <v>69.147715498977817</v>
      </c>
      <c r="T82" s="23">
        <f t="shared" si="17"/>
        <v>2992.6500000000005</v>
      </c>
      <c r="U82" s="29">
        <f t="shared" si="13"/>
        <v>30.852284501022176</v>
      </c>
      <c r="V82" s="25"/>
      <c r="W82" s="25"/>
      <c r="X82" s="25"/>
      <c r="Y82" s="29">
        <f t="shared" si="18"/>
        <v>0</v>
      </c>
      <c r="Z82" s="25"/>
      <c r="AA82" s="25"/>
      <c r="AB82" s="29">
        <f t="shared" si="14"/>
        <v>0</v>
      </c>
      <c r="AC82" s="25"/>
      <c r="AD82" s="29">
        <f t="shared" si="15"/>
        <v>0</v>
      </c>
      <c r="AE82" s="25"/>
      <c r="AF82" s="29">
        <f t="shared" si="16"/>
        <v>0</v>
      </c>
    </row>
    <row r="83" spans="1:32" ht="22.5" customHeight="1" x14ac:dyDescent="0.25">
      <c r="A83" s="18">
        <v>77</v>
      </c>
      <c r="B83" s="25"/>
      <c r="C83" s="25"/>
      <c r="D83" s="20" t="s">
        <v>104</v>
      </c>
      <c r="E83" s="18" t="s">
        <v>125</v>
      </c>
      <c r="F83" s="18" t="s">
        <v>219</v>
      </c>
      <c r="G83" s="25"/>
      <c r="H83" s="25">
        <v>11</v>
      </c>
      <c r="I83" s="25">
        <v>3</v>
      </c>
      <c r="J83" s="25">
        <v>8</v>
      </c>
      <c r="K83" s="25">
        <v>10</v>
      </c>
      <c r="L83" s="25"/>
      <c r="M83" s="25"/>
      <c r="N83" s="29">
        <f t="shared" si="10"/>
        <v>90.909090909090907</v>
      </c>
      <c r="O83" s="30">
        <v>10040.950000000001</v>
      </c>
      <c r="P83" s="30">
        <v>10040.950000000001</v>
      </c>
      <c r="Q83" s="29">
        <f t="shared" si="11"/>
        <v>100</v>
      </c>
      <c r="R83" s="30">
        <v>0</v>
      </c>
      <c r="S83" s="29">
        <f t="shared" si="12"/>
        <v>0</v>
      </c>
      <c r="T83" s="23">
        <f t="shared" si="17"/>
        <v>10040.950000000001</v>
      </c>
      <c r="U83" s="29">
        <f t="shared" si="13"/>
        <v>100</v>
      </c>
      <c r="V83" s="25"/>
      <c r="W83" s="25"/>
      <c r="X83" s="25"/>
      <c r="Y83" s="29">
        <f t="shared" si="18"/>
        <v>0</v>
      </c>
      <c r="Z83" s="25"/>
      <c r="AA83" s="25"/>
      <c r="AB83" s="29">
        <f t="shared" si="14"/>
        <v>0</v>
      </c>
      <c r="AC83" s="25"/>
      <c r="AD83" s="29">
        <f t="shared" si="15"/>
        <v>0</v>
      </c>
      <c r="AE83" s="25"/>
      <c r="AF83" s="29">
        <f t="shared" si="16"/>
        <v>0</v>
      </c>
    </row>
    <row r="84" spans="1:32" ht="22.5" customHeight="1" x14ac:dyDescent="0.25">
      <c r="A84" s="18">
        <v>78</v>
      </c>
      <c r="B84" s="25"/>
      <c r="C84" s="25"/>
      <c r="D84" s="20" t="s">
        <v>105</v>
      </c>
      <c r="E84" s="18" t="s">
        <v>124</v>
      </c>
      <c r="F84" s="18" t="s">
        <v>220</v>
      </c>
      <c r="G84" s="25"/>
      <c r="H84" s="25">
        <v>34</v>
      </c>
      <c r="I84" s="25">
        <v>6</v>
      </c>
      <c r="J84" s="25">
        <v>28</v>
      </c>
      <c r="K84" s="25">
        <v>24</v>
      </c>
      <c r="L84" s="25"/>
      <c r="M84" s="25"/>
      <c r="N84" s="29">
        <f t="shared" si="10"/>
        <v>70.588235294117652</v>
      </c>
      <c r="O84" s="30">
        <v>25458.53</v>
      </c>
      <c r="P84" s="30">
        <v>25458.53</v>
      </c>
      <c r="Q84" s="29">
        <f t="shared" si="11"/>
        <v>100</v>
      </c>
      <c r="R84" s="30">
        <v>18516.96</v>
      </c>
      <c r="S84" s="29">
        <f t="shared" si="12"/>
        <v>72.733814560385071</v>
      </c>
      <c r="T84" s="23">
        <f t="shared" si="17"/>
        <v>6941.57</v>
      </c>
      <c r="U84" s="29">
        <f t="shared" si="13"/>
        <v>27.266185439614937</v>
      </c>
      <c r="V84" s="25"/>
      <c r="W84" s="25"/>
      <c r="X84" s="25"/>
      <c r="Y84" s="29">
        <f t="shared" si="18"/>
        <v>0</v>
      </c>
      <c r="Z84" s="25"/>
      <c r="AA84" s="25"/>
      <c r="AB84" s="29">
        <f t="shared" si="14"/>
        <v>0</v>
      </c>
      <c r="AC84" s="25"/>
      <c r="AD84" s="29">
        <f t="shared" si="15"/>
        <v>0</v>
      </c>
      <c r="AE84" s="25"/>
      <c r="AF84" s="29">
        <f t="shared" si="16"/>
        <v>0</v>
      </c>
    </row>
    <row r="85" spans="1:32" ht="22.5" customHeight="1" x14ac:dyDescent="0.25">
      <c r="A85" s="18">
        <v>79</v>
      </c>
      <c r="B85" s="25"/>
      <c r="C85" s="25"/>
      <c r="D85" s="20" t="s">
        <v>106</v>
      </c>
      <c r="E85" s="18" t="s">
        <v>125</v>
      </c>
      <c r="F85" s="18" t="s">
        <v>221</v>
      </c>
      <c r="G85" s="25"/>
      <c r="H85" s="25">
        <v>22</v>
      </c>
      <c r="I85" s="25">
        <v>5</v>
      </c>
      <c r="J85" s="25">
        <v>15</v>
      </c>
      <c r="K85" s="25">
        <v>16</v>
      </c>
      <c r="L85" s="25"/>
      <c r="M85" s="25"/>
      <c r="N85" s="29">
        <f t="shared" si="10"/>
        <v>72.727272727272734</v>
      </c>
      <c r="O85" s="30">
        <v>21681.89</v>
      </c>
      <c r="P85" s="30">
        <v>21681.89</v>
      </c>
      <c r="Q85" s="29">
        <f t="shared" si="11"/>
        <v>100</v>
      </c>
      <c r="R85" s="30">
        <v>16340.029999999999</v>
      </c>
      <c r="S85" s="29">
        <f t="shared" si="12"/>
        <v>75.362572174289227</v>
      </c>
      <c r="T85" s="23">
        <f t="shared" si="17"/>
        <v>5341.8600000000006</v>
      </c>
      <c r="U85" s="29">
        <f t="shared" si="13"/>
        <v>24.63742782571077</v>
      </c>
      <c r="V85" s="25"/>
      <c r="W85" s="25"/>
      <c r="X85" s="25"/>
      <c r="Y85" s="29">
        <f t="shared" si="18"/>
        <v>0</v>
      </c>
      <c r="Z85" s="25"/>
      <c r="AA85" s="25"/>
      <c r="AB85" s="29">
        <f t="shared" si="14"/>
        <v>0</v>
      </c>
      <c r="AC85" s="25"/>
      <c r="AD85" s="29">
        <f t="shared" si="15"/>
        <v>0</v>
      </c>
      <c r="AE85" s="25"/>
      <c r="AF85" s="29">
        <f t="shared" si="16"/>
        <v>0</v>
      </c>
    </row>
    <row r="86" spans="1:32" ht="22.5" customHeight="1" x14ac:dyDescent="0.25">
      <c r="A86" s="18">
        <v>80</v>
      </c>
      <c r="B86" s="25"/>
      <c r="C86" s="25"/>
      <c r="D86" s="20" t="s">
        <v>107</v>
      </c>
      <c r="E86" s="18" t="s">
        <v>130</v>
      </c>
      <c r="F86" s="18" t="s">
        <v>222</v>
      </c>
      <c r="G86" s="25"/>
      <c r="H86" s="25">
        <v>15</v>
      </c>
      <c r="I86" s="25">
        <v>0</v>
      </c>
      <c r="J86" s="25">
        <v>15</v>
      </c>
      <c r="K86" s="25">
        <v>12</v>
      </c>
      <c r="L86" s="25"/>
      <c r="M86" s="25"/>
      <c r="N86" s="29">
        <f t="shared" si="10"/>
        <v>80</v>
      </c>
      <c r="O86" s="30">
        <v>25734.73</v>
      </c>
      <c r="P86" s="30">
        <v>25734.73</v>
      </c>
      <c r="Q86" s="29">
        <f t="shared" si="11"/>
        <v>100</v>
      </c>
      <c r="R86" s="30">
        <v>13814.259999999998</v>
      </c>
      <c r="S86" s="29">
        <f t="shared" si="12"/>
        <v>53.679444081985707</v>
      </c>
      <c r="T86" s="23">
        <f t="shared" si="17"/>
        <v>11920.470000000001</v>
      </c>
      <c r="U86" s="29">
        <f t="shared" si="13"/>
        <v>46.3205559180143</v>
      </c>
      <c r="V86" s="25"/>
      <c r="W86" s="25"/>
      <c r="X86" s="25"/>
      <c r="Y86" s="29">
        <f t="shared" si="18"/>
        <v>0</v>
      </c>
      <c r="Z86" s="25"/>
      <c r="AA86" s="25"/>
      <c r="AB86" s="29">
        <f t="shared" si="14"/>
        <v>0</v>
      </c>
      <c r="AC86" s="25"/>
      <c r="AD86" s="29">
        <f t="shared" si="15"/>
        <v>0</v>
      </c>
      <c r="AE86" s="25"/>
      <c r="AF86" s="29">
        <f t="shared" si="16"/>
        <v>0</v>
      </c>
    </row>
    <row r="87" spans="1:32" ht="22.5" customHeight="1" x14ac:dyDescent="0.25">
      <c r="A87" s="18">
        <v>81</v>
      </c>
      <c r="B87" s="25"/>
      <c r="C87" s="25"/>
      <c r="D87" s="20" t="s">
        <v>108</v>
      </c>
      <c r="E87" s="18" t="s">
        <v>125</v>
      </c>
      <c r="F87" s="18" t="s">
        <v>223</v>
      </c>
      <c r="G87" s="25"/>
      <c r="H87" s="25">
        <v>18</v>
      </c>
      <c r="I87" s="25">
        <v>3</v>
      </c>
      <c r="J87" s="25">
        <v>15</v>
      </c>
      <c r="K87" s="25">
        <v>13</v>
      </c>
      <c r="L87" s="25"/>
      <c r="M87" s="25"/>
      <c r="N87" s="29">
        <f t="shared" si="10"/>
        <v>72.222222222222214</v>
      </c>
      <c r="O87" s="30">
        <v>9574.32</v>
      </c>
      <c r="P87" s="30">
        <v>9574.32</v>
      </c>
      <c r="Q87" s="29">
        <f t="shared" si="11"/>
        <v>100</v>
      </c>
      <c r="R87" s="30">
        <v>5981.86</v>
      </c>
      <c r="S87" s="29">
        <f t="shared" si="12"/>
        <v>62.478170773485743</v>
      </c>
      <c r="T87" s="23">
        <f t="shared" si="17"/>
        <v>3592.46</v>
      </c>
      <c r="U87" s="29">
        <f t="shared" si="13"/>
        <v>37.521829226514257</v>
      </c>
      <c r="V87" s="25"/>
      <c r="W87" s="25"/>
      <c r="X87" s="25"/>
      <c r="Y87" s="29">
        <f t="shared" si="18"/>
        <v>0</v>
      </c>
      <c r="Z87" s="25"/>
      <c r="AA87" s="25"/>
      <c r="AB87" s="29">
        <f t="shared" si="14"/>
        <v>0</v>
      </c>
      <c r="AC87" s="25"/>
      <c r="AD87" s="29">
        <f t="shared" si="15"/>
        <v>0</v>
      </c>
      <c r="AE87" s="25"/>
      <c r="AF87" s="29">
        <f t="shared" si="16"/>
        <v>0</v>
      </c>
    </row>
    <row r="88" spans="1:32" ht="22.5" customHeight="1" x14ac:dyDescent="0.25">
      <c r="A88" s="18">
        <v>82</v>
      </c>
      <c r="B88" s="25"/>
      <c r="C88" s="25"/>
      <c r="D88" s="20" t="s">
        <v>109</v>
      </c>
      <c r="E88" s="18" t="s">
        <v>124</v>
      </c>
      <c r="F88" s="18" t="s">
        <v>224</v>
      </c>
      <c r="G88" s="25"/>
      <c r="H88" s="25">
        <v>19</v>
      </c>
      <c r="I88" s="25">
        <v>2</v>
      </c>
      <c r="J88" s="25">
        <v>15</v>
      </c>
      <c r="K88" s="25">
        <v>15</v>
      </c>
      <c r="L88" s="25"/>
      <c r="M88" s="25"/>
      <c r="N88" s="29">
        <f t="shared" si="10"/>
        <v>78.94736842105263</v>
      </c>
      <c r="O88" s="30">
        <v>16538.98</v>
      </c>
      <c r="P88" s="30">
        <v>16538.98</v>
      </c>
      <c r="Q88" s="29">
        <f t="shared" si="11"/>
        <v>100</v>
      </c>
      <c r="R88" s="30">
        <v>9545.6200000000008</v>
      </c>
      <c r="S88" s="29">
        <f t="shared" si="12"/>
        <v>57.71589299944737</v>
      </c>
      <c r="T88" s="23">
        <f t="shared" si="17"/>
        <v>6993.3599999999988</v>
      </c>
      <c r="U88" s="29">
        <f t="shared" si="13"/>
        <v>42.28410700055263</v>
      </c>
      <c r="V88" s="25"/>
      <c r="W88" s="25"/>
      <c r="X88" s="25"/>
      <c r="Y88" s="29">
        <f t="shared" si="18"/>
        <v>0</v>
      </c>
      <c r="Z88" s="25"/>
      <c r="AA88" s="25"/>
      <c r="AB88" s="29">
        <f t="shared" si="14"/>
        <v>0</v>
      </c>
      <c r="AC88" s="25"/>
      <c r="AD88" s="29">
        <f t="shared" si="15"/>
        <v>0</v>
      </c>
      <c r="AE88" s="25"/>
      <c r="AF88" s="29">
        <f t="shared" si="16"/>
        <v>0</v>
      </c>
    </row>
    <row r="89" spans="1:32" ht="22.5" customHeight="1" x14ac:dyDescent="0.25">
      <c r="A89" s="18">
        <v>83</v>
      </c>
      <c r="B89" s="25"/>
      <c r="C89" s="25"/>
      <c r="D89" s="20" t="s">
        <v>110</v>
      </c>
      <c r="E89" s="18" t="s">
        <v>124</v>
      </c>
      <c r="F89" s="18" t="s">
        <v>225</v>
      </c>
      <c r="G89" s="25"/>
      <c r="H89" s="25">
        <v>11</v>
      </c>
      <c r="I89" s="25">
        <v>2</v>
      </c>
      <c r="J89" s="25">
        <v>8</v>
      </c>
      <c r="K89" s="25">
        <v>8</v>
      </c>
      <c r="L89" s="25"/>
      <c r="M89" s="25"/>
      <c r="N89" s="29">
        <f t="shared" si="10"/>
        <v>72.727272727272734</v>
      </c>
      <c r="O89" s="30">
        <v>5909.3700000000008</v>
      </c>
      <c r="P89" s="30">
        <v>5909.3700000000008</v>
      </c>
      <c r="Q89" s="29">
        <f t="shared" si="11"/>
        <v>100</v>
      </c>
      <c r="R89" s="30">
        <v>1457.9500000000003</v>
      </c>
      <c r="S89" s="29">
        <f t="shared" si="12"/>
        <v>24.671834730267356</v>
      </c>
      <c r="T89" s="23">
        <f t="shared" si="17"/>
        <v>4451.42</v>
      </c>
      <c r="U89" s="29">
        <f t="shared" si="13"/>
        <v>75.328165269732636</v>
      </c>
      <c r="V89" s="25"/>
      <c r="W89" s="25"/>
      <c r="X89" s="25"/>
      <c r="Y89" s="29">
        <f t="shared" si="18"/>
        <v>0</v>
      </c>
      <c r="Z89" s="25"/>
      <c r="AA89" s="25"/>
      <c r="AB89" s="29">
        <f t="shared" si="14"/>
        <v>0</v>
      </c>
      <c r="AC89" s="25"/>
      <c r="AD89" s="29">
        <f t="shared" si="15"/>
        <v>0</v>
      </c>
      <c r="AE89" s="25"/>
      <c r="AF89" s="29">
        <f t="shared" si="16"/>
        <v>0</v>
      </c>
    </row>
    <row r="90" spans="1:32" ht="22.5" customHeight="1" x14ac:dyDescent="0.25">
      <c r="A90" s="18">
        <v>84</v>
      </c>
      <c r="B90" s="25"/>
      <c r="C90" s="25"/>
      <c r="D90" s="20" t="s">
        <v>111</v>
      </c>
      <c r="E90" s="18" t="s">
        <v>141</v>
      </c>
      <c r="F90" s="18" t="s">
        <v>226</v>
      </c>
      <c r="G90" s="25"/>
      <c r="H90" s="25">
        <v>34</v>
      </c>
      <c r="I90" s="25">
        <v>5</v>
      </c>
      <c r="J90" s="25">
        <v>28</v>
      </c>
      <c r="K90" s="25">
        <v>28</v>
      </c>
      <c r="L90" s="25"/>
      <c r="M90" s="25"/>
      <c r="N90" s="29">
        <f t="shared" si="10"/>
        <v>82.35294117647058</v>
      </c>
      <c r="O90" s="30">
        <v>38782.550000000003</v>
      </c>
      <c r="P90" s="30">
        <v>38782.550000000003</v>
      </c>
      <c r="Q90" s="29">
        <f t="shared" si="11"/>
        <v>100</v>
      </c>
      <c r="R90" s="30">
        <v>21791.859999999997</v>
      </c>
      <c r="S90" s="29">
        <f t="shared" si="12"/>
        <v>56.18985858330614</v>
      </c>
      <c r="T90" s="23">
        <f t="shared" si="17"/>
        <v>16990.690000000006</v>
      </c>
      <c r="U90" s="29">
        <f t="shared" si="13"/>
        <v>43.81014141669386</v>
      </c>
      <c r="V90" s="25"/>
      <c r="W90" s="25"/>
      <c r="X90" s="25"/>
      <c r="Y90" s="29">
        <f t="shared" si="18"/>
        <v>0</v>
      </c>
      <c r="Z90" s="25"/>
      <c r="AA90" s="25"/>
      <c r="AB90" s="29">
        <f t="shared" si="14"/>
        <v>0</v>
      </c>
      <c r="AC90" s="25"/>
      <c r="AD90" s="29">
        <f t="shared" si="15"/>
        <v>0</v>
      </c>
      <c r="AE90" s="25"/>
      <c r="AF90" s="29">
        <f t="shared" si="16"/>
        <v>0</v>
      </c>
    </row>
    <row r="91" spans="1:32" ht="22.5" customHeight="1" x14ac:dyDescent="0.25">
      <c r="A91" s="18">
        <v>85</v>
      </c>
      <c r="B91" s="25"/>
      <c r="C91" s="25"/>
      <c r="D91" s="20" t="s">
        <v>112</v>
      </c>
      <c r="E91" s="18" t="s">
        <v>125</v>
      </c>
      <c r="F91" s="18" t="s">
        <v>227</v>
      </c>
      <c r="G91" s="25"/>
      <c r="H91" s="25">
        <v>25</v>
      </c>
      <c r="I91" s="25">
        <v>6</v>
      </c>
      <c r="J91" s="25">
        <v>19</v>
      </c>
      <c r="K91" s="25">
        <v>19</v>
      </c>
      <c r="L91" s="25"/>
      <c r="M91" s="25"/>
      <c r="N91" s="29">
        <f t="shared" si="10"/>
        <v>76</v>
      </c>
      <c r="O91" s="30">
        <v>19710.68</v>
      </c>
      <c r="P91" s="30">
        <v>19710.68</v>
      </c>
      <c r="Q91" s="29">
        <f t="shared" si="11"/>
        <v>100</v>
      </c>
      <c r="R91" s="30">
        <v>10149.52</v>
      </c>
      <c r="S91" s="29">
        <f t="shared" si="12"/>
        <v>51.492490365629195</v>
      </c>
      <c r="T91" s="23">
        <f t="shared" si="17"/>
        <v>9561.16</v>
      </c>
      <c r="U91" s="29">
        <f t="shared" si="13"/>
        <v>48.507509634370805</v>
      </c>
      <c r="V91" s="25"/>
      <c r="W91" s="25"/>
      <c r="X91" s="25"/>
      <c r="Y91" s="29">
        <f t="shared" si="18"/>
        <v>0</v>
      </c>
      <c r="Z91" s="25"/>
      <c r="AA91" s="25"/>
      <c r="AB91" s="29">
        <f t="shared" si="14"/>
        <v>0</v>
      </c>
      <c r="AC91" s="25"/>
      <c r="AD91" s="29">
        <f t="shared" si="15"/>
        <v>0</v>
      </c>
      <c r="AE91" s="25"/>
      <c r="AF91" s="29">
        <f t="shared" si="16"/>
        <v>0</v>
      </c>
    </row>
    <row r="92" spans="1:32" ht="22.5" customHeight="1" x14ac:dyDescent="0.25">
      <c r="A92" s="18">
        <v>86</v>
      </c>
      <c r="B92" s="25"/>
      <c r="C92" s="25"/>
      <c r="D92" s="20" t="s">
        <v>113</v>
      </c>
      <c r="E92" s="18" t="s">
        <v>125</v>
      </c>
      <c r="F92" s="18" t="s">
        <v>228</v>
      </c>
      <c r="G92" s="25"/>
      <c r="H92" s="25">
        <v>22</v>
      </c>
      <c r="I92" s="25">
        <v>5</v>
      </c>
      <c r="J92" s="25">
        <v>17</v>
      </c>
      <c r="K92" s="25">
        <v>18</v>
      </c>
      <c r="L92" s="25"/>
      <c r="M92" s="25"/>
      <c r="N92" s="29">
        <f t="shared" si="10"/>
        <v>81.818181818181827</v>
      </c>
      <c r="O92" s="30">
        <v>21391.43</v>
      </c>
      <c r="P92" s="30">
        <v>21391.43</v>
      </c>
      <c r="Q92" s="29">
        <f t="shared" si="11"/>
        <v>100</v>
      </c>
      <c r="R92" s="30">
        <v>12204.38</v>
      </c>
      <c r="S92" s="29">
        <f t="shared" si="12"/>
        <v>57.052660808557441</v>
      </c>
      <c r="T92" s="23">
        <f t="shared" si="17"/>
        <v>9187.0500000000011</v>
      </c>
      <c r="U92" s="29">
        <f t="shared" si="13"/>
        <v>42.947339191442559</v>
      </c>
      <c r="V92" s="25"/>
      <c r="W92" s="25"/>
      <c r="X92" s="25"/>
      <c r="Y92" s="29">
        <f t="shared" si="18"/>
        <v>0</v>
      </c>
      <c r="Z92" s="25"/>
      <c r="AA92" s="25"/>
      <c r="AB92" s="29">
        <f t="shared" si="14"/>
        <v>0</v>
      </c>
      <c r="AC92" s="25"/>
      <c r="AD92" s="29">
        <f t="shared" si="15"/>
        <v>0</v>
      </c>
      <c r="AE92" s="25"/>
      <c r="AF92" s="29">
        <f t="shared" si="16"/>
        <v>0</v>
      </c>
    </row>
    <row r="93" spans="1:32" ht="22.5" customHeight="1" x14ac:dyDescent="0.25">
      <c r="A93" s="18">
        <v>87</v>
      </c>
      <c r="B93" s="25"/>
      <c r="C93" s="25"/>
      <c r="D93" s="20" t="s">
        <v>114</v>
      </c>
      <c r="E93" s="18" t="s">
        <v>124</v>
      </c>
      <c r="F93" s="18" t="s">
        <v>229</v>
      </c>
      <c r="G93" s="25"/>
      <c r="H93" s="25">
        <v>10</v>
      </c>
      <c r="I93" s="25">
        <v>0</v>
      </c>
      <c r="J93" s="25">
        <v>10</v>
      </c>
      <c r="K93" s="25">
        <v>9</v>
      </c>
      <c r="L93" s="25"/>
      <c r="M93" s="25"/>
      <c r="N93" s="29">
        <f t="shared" si="10"/>
        <v>90</v>
      </c>
      <c r="O93" s="30">
        <v>7105.5900000000011</v>
      </c>
      <c r="P93" s="30">
        <v>7105.5900000000011</v>
      </c>
      <c r="Q93" s="29">
        <f t="shared" si="11"/>
        <v>100</v>
      </c>
      <c r="R93" s="30">
        <v>6307.7400000000007</v>
      </c>
      <c r="S93" s="29">
        <f t="shared" si="12"/>
        <v>88.771516510240517</v>
      </c>
      <c r="T93" s="23">
        <f t="shared" si="17"/>
        <v>797.85000000000036</v>
      </c>
      <c r="U93" s="29">
        <f t="shared" si="13"/>
        <v>11.228483489759475</v>
      </c>
      <c r="V93" s="25"/>
      <c r="W93" s="25"/>
      <c r="X93" s="25"/>
      <c r="Y93" s="29">
        <f t="shared" si="18"/>
        <v>0</v>
      </c>
      <c r="Z93" s="25"/>
      <c r="AA93" s="25"/>
      <c r="AB93" s="29">
        <f t="shared" si="14"/>
        <v>0</v>
      </c>
      <c r="AC93" s="25"/>
      <c r="AD93" s="29">
        <f t="shared" si="15"/>
        <v>0</v>
      </c>
      <c r="AE93" s="25"/>
      <c r="AF93" s="29">
        <f t="shared" si="16"/>
        <v>0</v>
      </c>
    </row>
    <row r="94" spans="1:32" ht="22.5" customHeight="1" x14ac:dyDescent="0.25">
      <c r="A94" s="18">
        <v>88</v>
      </c>
      <c r="B94" s="25"/>
      <c r="C94" s="25"/>
      <c r="D94" s="20" t="s">
        <v>115</v>
      </c>
      <c r="E94" s="18" t="s">
        <v>142</v>
      </c>
      <c r="F94" s="18" t="s">
        <v>230</v>
      </c>
      <c r="G94" s="25"/>
      <c r="H94" s="25">
        <v>24</v>
      </c>
      <c r="I94" s="25">
        <v>4</v>
      </c>
      <c r="J94" s="25">
        <v>20</v>
      </c>
      <c r="K94" s="25">
        <v>18</v>
      </c>
      <c r="L94" s="25"/>
      <c r="M94" s="25"/>
      <c r="N94" s="29">
        <f t="shared" si="10"/>
        <v>75</v>
      </c>
      <c r="O94" s="30">
        <v>24019.38</v>
      </c>
      <c r="P94" s="30">
        <v>24019.38</v>
      </c>
      <c r="Q94" s="29">
        <f t="shared" si="11"/>
        <v>100</v>
      </c>
      <c r="R94" s="30">
        <v>12872.36</v>
      </c>
      <c r="S94" s="29">
        <f t="shared" si="12"/>
        <v>53.591558150127106</v>
      </c>
      <c r="T94" s="23">
        <f t="shared" si="17"/>
        <v>11147.02</v>
      </c>
      <c r="U94" s="29">
        <f t="shared" si="13"/>
        <v>46.408441849872894</v>
      </c>
      <c r="V94" s="25"/>
      <c r="W94" s="25"/>
      <c r="X94" s="25"/>
      <c r="Y94" s="29">
        <f t="shared" si="18"/>
        <v>0</v>
      </c>
      <c r="Z94" s="25"/>
      <c r="AA94" s="25"/>
      <c r="AB94" s="29">
        <f t="shared" si="14"/>
        <v>0</v>
      </c>
      <c r="AC94" s="25"/>
      <c r="AD94" s="29">
        <f t="shared" si="15"/>
        <v>0</v>
      </c>
      <c r="AE94" s="25"/>
      <c r="AF94" s="29">
        <f t="shared" si="16"/>
        <v>0</v>
      </c>
    </row>
    <row r="95" spans="1:32" ht="22.5" customHeight="1" x14ac:dyDescent="0.25">
      <c r="A95" s="18">
        <v>89</v>
      </c>
      <c r="B95" s="25"/>
      <c r="C95" s="25"/>
      <c r="D95" s="20" t="s">
        <v>116</v>
      </c>
      <c r="E95" s="18" t="s">
        <v>124</v>
      </c>
      <c r="F95" s="18" t="s">
        <v>231</v>
      </c>
      <c r="G95" s="25"/>
      <c r="H95" s="25">
        <v>4</v>
      </c>
      <c r="I95" s="25">
        <v>0</v>
      </c>
      <c r="J95" s="25">
        <v>4</v>
      </c>
      <c r="K95" s="25">
        <v>0</v>
      </c>
      <c r="L95" s="25"/>
      <c r="M95" s="25"/>
      <c r="N95" s="29">
        <f t="shared" si="10"/>
        <v>0</v>
      </c>
      <c r="O95" s="30">
        <v>0</v>
      </c>
      <c r="P95" s="30">
        <v>0</v>
      </c>
      <c r="Q95" s="29">
        <f t="shared" si="11"/>
        <v>0</v>
      </c>
      <c r="R95" s="30">
        <v>0</v>
      </c>
      <c r="S95" s="29">
        <f t="shared" si="12"/>
        <v>0</v>
      </c>
      <c r="T95" s="23">
        <f t="shared" si="17"/>
        <v>0</v>
      </c>
      <c r="U95" s="29">
        <f t="shared" si="13"/>
        <v>0</v>
      </c>
      <c r="V95" s="25"/>
      <c r="W95" s="25"/>
      <c r="X95" s="25"/>
      <c r="Y95" s="29">
        <f t="shared" si="18"/>
        <v>0</v>
      </c>
      <c r="Z95" s="25"/>
      <c r="AA95" s="25"/>
      <c r="AB95" s="29">
        <f t="shared" si="14"/>
        <v>0</v>
      </c>
      <c r="AC95" s="25"/>
      <c r="AD95" s="29">
        <f t="shared" si="15"/>
        <v>0</v>
      </c>
      <c r="AE95" s="25"/>
      <c r="AF95" s="29">
        <f t="shared" si="16"/>
        <v>0</v>
      </c>
    </row>
    <row r="96" spans="1:32" ht="22.5" customHeight="1" x14ac:dyDescent="0.25">
      <c r="A96" s="18">
        <v>90</v>
      </c>
      <c r="B96" s="25"/>
      <c r="C96" s="25"/>
      <c r="D96" s="20" t="s">
        <v>117</v>
      </c>
      <c r="E96" s="18" t="s">
        <v>130</v>
      </c>
      <c r="F96" s="18" t="s">
        <v>232</v>
      </c>
      <c r="G96" s="25"/>
      <c r="H96" s="25">
        <v>3</v>
      </c>
      <c r="I96" s="25">
        <v>1</v>
      </c>
      <c r="J96" s="25">
        <v>2</v>
      </c>
      <c r="K96" s="25">
        <v>0</v>
      </c>
      <c r="L96" s="25"/>
      <c r="M96" s="25"/>
      <c r="N96" s="29">
        <f t="shared" si="10"/>
        <v>0</v>
      </c>
      <c r="O96" s="30">
        <v>0</v>
      </c>
      <c r="P96" s="30">
        <v>0</v>
      </c>
      <c r="Q96" s="29">
        <f t="shared" si="11"/>
        <v>0</v>
      </c>
      <c r="R96" s="30">
        <v>0</v>
      </c>
      <c r="S96" s="29">
        <f t="shared" si="12"/>
        <v>0</v>
      </c>
      <c r="T96" s="23">
        <f t="shared" si="17"/>
        <v>0</v>
      </c>
      <c r="U96" s="29">
        <f t="shared" si="13"/>
        <v>0</v>
      </c>
      <c r="V96" s="25"/>
      <c r="W96" s="25"/>
      <c r="X96" s="25"/>
      <c r="Y96" s="29">
        <f t="shared" si="18"/>
        <v>0</v>
      </c>
      <c r="Z96" s="25"/>
      <c r="AA96" s="25"/>
      <c r="AB96" s="29">
        <f t="shared" si="14"/>
        <v>0</v>
      </c>
      <c r="AC96" s="25"/>
      <c r="AD96" s="29">
        <f t="shared" si="15"/>
        <v>0</v>
      </c>
      <c r="AE96" s="25"/>
      <c r="AF96" s="29">
        <f t="shared" si="16"/>
        <v>0</v>
      </c>
    </row>
    <row r="97" spans="1:32" ht="22.5" customHeight="1" x14ac:dyDescent="0.25">
      <c r="A97" s="18">
        <v>91</v>
      </c>
      <c r="B97" s="25"/>
      <c r="C97" s="25"/>
      <c r="D97" s="20" t="s">
        <v>118</v>
      </c>
      <c r="E97" s="18" t="s">
        <v>142</v>
      </c>
      <c r="F97" s="18" t="s">
        <v>233</v>
      </c>
      <c r="G97" s="25"/>
      <c r="H97" s="25">
        <v>1</v>
      </c>
      <c r="I97" s="25">
        <v>1</v>
      </c>
      <c r="J97" s="25">
        <v>0</v>
      </c>
      <c r="K97" s="25">
        <v>0</v>
      </c>
      <c r="L97" s="25"/>
      <c r="M97" s="25"/>
      <c r="N97" s="29">
        <f t="shared" si="10"/>
        <v>0</v>
      </c>
      <c r="O97" s="30">
        <v>0</v>
      </c>
      <c r="P97" s="30">
        <v>0</v>
      </c>
      <c r="Q97" s="29">
        <f t="shared" si="11"/>
        <v>0</v>
      </c>
      <c r="R97" s="30">
        <v>0</v>
      </c>
      <c r="S97" s="29">
        <f t="shared" si="12"/>
        <v>0</v>
      </c>
      <c r="T97" s="23">
        <f t="shared" si="17"/>
        <v>0</v>
      </c>
      <c r="U97" s="29">
        <f t="shared" si="13"/>
        <v>0</v>
      </c>
      <c r="V97" s="25"/>
      <c r="W97" s="25"/>
      <c r="X97" s="25"/>
      <c r="Y97" s="29">
        <f t="shared" si="18"/>
        <v>0</v>
      </c>
      <c r="Z97" s="25"/>
      <c r="AA97" s="25"/>
      <c r="AB97" s="29">
        <f t="shared" si="14"/>
        <v>0</v>
      </c>
      <c r="AC97" s="25"/>
      <c r="AD97" s="29">
        <f t="shared" si="15"/>
        <v>0</v>
      </c>
      <c r="AE97" s="25"/>
      <c r="AF97" s="29">
        <f t="shared" si="16"/>
        <v>0</v>
      </c>
    </row>
    <row r="98" spans="1:32" ht="22.5" customHeight="1" x14ac:dyDescent="0.25">
      <c r="A98" s="19">
        <v>92</v>
      </c>
      <c r="B98" s="25"/>
      <c r="C98" s="25"/>
      <c r="D98" s="22" t="s">
        <v>119</v>
      </c>
      <c r="E98" s="18" t="s">
        <v>140</v>
      </c>
      <c r="F98" s="18" t="s">
        <v>234</v>
      </c>
      <c r="G98" s="25"/>
      <c r="H98" s="25">
        <v>1</v>
      </c>
      <c r="I98" s="25">
        <v>0</v>
      </c>
      <c r="J98" s="25">
        <v>1</v>
      </c>
      <c r="K98" s="25">
        <v>0</v>
      </c>
      <c r="L98" s="25"/>
      <c r="M98" s="25"/>
      <c r="N98" s="29">
        <f t="shared" si="10"/>
        <v>0</v>
      </c>
      <c r="O98" s="30">
        <v>0</v>
      </c>
      <c r="P98" s="30">
        <v>0</v>
      </c>
      <c r="Q98" s="29">
        <f t="shared" si="11"/>
        <v>0</v>
      </c>
      <c r="R98" s="30">
        <v>0</v>
      </c>
      <c r="S98" s="29">
        <f t="shared" si="12"/>
        <v>0</v>
      </c>
      <c r="T98" s="23">
        <f t="shared" si="17"/>
        <v>0</v>
      </c>
      <c r="U98" s="29">
        <f t="shared" si="13"/>
        <v>0</v>
      </c>
      <c r="V98" s="25"/>
      <c r="W98" s="25"/>
      <c r="X98" s="25"/>
      <c r="Y98" s="29">
        <f t="shared" si="18"/>
        <v>0</v>
      </c>
      <c r="Z98" s="25"/>
      <c r="AA98" s="25"/>
      <c r="AB98" s="29">
        <f t="shared" si="14"/>
        <v>0</v>
      </c>
      <c r="AC98" s="25"/>
      <c r="AD98" s="29">
        <f t="shared" si="15"/>
        <v>0</v>
      </c>
      <c r="AE98" s="25"/>
      <c r="AF98" s="29">
        <f t="shared" si="16"/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f>SUM(H7:H98)</f>
        <v>1321</v>
      </c>
      <c r="I99" s="32">
        <f t="shared" ref="I99:K99" si="19">SUM(I7:I98)</f>
        <v>299</v>
      </c>
      <c r="J99" s="32">
        <f t="shared" si="19"/>
        <v>975</v>
      </c>
      <c r="K99" s="32">
        <f t="shared" si="19"/>
        <v>1060</v>
      </c>
      <c r="L99" s="32">
        <f t="shared" ref="L99:M99" si="20">SUM(L94:L98)</f>
        <v>0</v>
      </c>
      <c r="M99" s="32">
        <f t="shared" si="20"/>
        <v>0</v>
      </c>
      <c r="N99" s="29">
        <f t="shared" si="10"/>
        <v>80.242240726722187</v>
      </c>
      <c r="O99" s="33">
        <f>SUM(O7:O98)</f>
        <v>1323070.2399999995</v>
      </c>
      <c r="P99" s="33">
        <f>SUM(P7:P98)</f>
        <v>1323070.2399999995</v>
      </c>
      <c r="Q99" s="29">
        <f t="shared" si="11"/>
        <v>100</v>
      </c>
      <c r="R99" s="33">
        <f>SUM(R7:R98)</f>
        <v>805849.15999999992</v>
      </c>
      <c r="S99" s="29">
        <f t="shared" si="12"/>
        <v>60.907511607244693</v>
      </c>
      <c r="T99" s="33">
        <f>SUM(T7:T98)</f>
        <v>517221.08</v>
      </c>
      <c r="U99" s="29">
        <f t="shared" si="13"/>
        <v>39.092488392755335</v>
      </c>
      <c r="V99" s="32">
        <f>SUM(V7:V98)</f>
        <v>0</v>
      </c>
      <c r="W99" s="32">
        <f t="shared" ref="W99:X99" si="21">SUM(W7:W98)</f>
        <v>0</v>
      </c>
      <c r="X99" s="32">
        <f t="shared" si="21"/>
        <v>0</v>
      </c>
      <c r="Y99" s="29">
        <f>IF(H99=0,0,V99/H99)*100</f>
        <v>0</v>
      </c>
      <c r="Z99" s="33">
        <f>SUM(Z7:Z98)</f>
        <v>0</v>
      </c>
      <c r="AA99" s="33">
        <f>SUM(AA7:AA98)</f>
        <v>0</v>
      </c>
      <c r="AB99" s="29">
        <f t="shared" si="14"/>
        <v>0</v>
      </c>
      <c r="AC99" s="33">
        <f>SUM(AC7:AC98)</f>
        <v>0</v>
      </c>
      <c r="AD99" s="29">
        <f t="shared" si="15"/>
        <v>0</v>
      </c>
      <c r="AE99" s="33">
        <f>SUM(AE7:AE98)</f>
        <v>0</v>
      </c>
      <c r="AF99" s="29">
        <f t="shared" si="16"/>
        <v>0</v>
      </c>
    </row>
  </sheetData>
  <sheetProtection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scale="25" fitToWidth="0" fitToHeight="0" orientation="landscape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topLeftCell="E1" zoomScale="70" zoomScaleNormal="70" workbookViewId="0">
      <selection activeCell="I4" sqref="I4:I5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114" t="s">
        <v>253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</row>
    <row r="2" spans="1:32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</row>
    <row r="3" spans="1:32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</row>
    <row r="4" spans="1:32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</row>
    <row r="5" spans="1:32" ht="202.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</row>
    <row r="7" spans="1:32" ht="22.5" customHeight="1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39">
        <v>17648.77</v>
      </c>
      <c r="H7" s="39">
        <v>14</v>
      </c>
      <c r="I7" s="39">
        <v>3</v>
      </c>
      <c r="J7" s="39">
        <v>6</v>
      </c>
      <c r="K7" s="39">
        <v>12</v>
      </c>
      <c r="L7" s="39">
        <v>12</v>
      </c>
      <c r="M7" s="39">
        <v>0</v>
      </c>
      <c r="N7" s="39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42">
        <v>1</v>
      </c>
      <c r="W7" s="43">
        <v>1</v>
      </c>
      <c r="X7" s="43">
        <v>0</v>
      </c>
      <c r="Y7" s="41">
        <v>7.1428571428571423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</row>
    <row r="8" spans="1:32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39">
        <v>17355.38</v>
      </c>
      <c r="H8" s="39">
        <v>13</v>
      </c>
      <c r="I8" s="39">
        <v>4</v>
      </c>
      <c r="J8" s="39">
        <v>9</v>
      </c>
      <c r="K8" s="39">
        <v>11</v>
      </c>
      <c r="L8" s="39">
        <v>11</v>
      </c>
      <c r="M8" s="39">
        <v>0</v>
      </c>
      <c r="N8" s="39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42">
        <v>1</v>
      </c>
      <c r="W8" s="43">
        <v>1</v>
      </c>
      <c r="X8" s="43">
        <v>0</v>
      </c>
      <c r="Y8" s="41">
        <v>7.6923076923076925</v>
      </c>
      <c r="Z8" s="44">
        <v>3841.52</v>
      </c>
      <c r="AA8" s="41">
        <v>3841.52</v>
      </c>
      <c r="AB8" s="44">
        <v>100</v>
      </c>
      <c r="AC8" s="44">
        <v>3315.04</v>
      </c>
      <c r="AD8" s="44">
        <v>86.295008225910578</v>
      </c>
      <c r="AE8" s="44">
        <v>526.48</v>
      </c>
      <c r="AF8" s="44">
        <v>13.704991774089423</v>
      </c>
    </row>
    <row r="9" spans="1:32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39">
        <v>4194.87</v>
      </c>
      <c r="H9" s="39">
        <v>4</v>
      </c>
      <c r="I9" s="39">
        <v>0</v>
      </c>
      <c r="J9" s="39">
        <v>4</v>
      </c>
      <c r="K9" s="39">
        <v>0</v>
      </c>
      <c r="L9" s="39">
        <v>0</v>
      </c>
      <c r="M9" s="39">
        <v>0</v>
      </c>
      <c r="N9" s="39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42">
        <v>4</v>
      </c>
      <c r="W9" s="43">
        <v>4</v>
      </c>
      <c r="X9" s="43">
        <v>0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</row>
    <row r="10" spans="1:32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39">
        <v>32831.71</v>
      </c>
      <c r="H10" s="39">
        <v>19</v>
      </c>
      <c r="I10" s="39">
        <v>2</v>
      </c>
      <c r="J10" s="39">
        <v>17</v>
      </c>
      <c r="K10" s="39">
        <v>17</v>
      </c>
      <c r="L10" s="39">
        <v>17</v>
      </c>
      <c r="M10" s="39">
        <v>0</v>
      </c>
      <c r="N10" s="39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42">
        <v>2</v>
      </c>
      <c r="W10" s="43">
        <v>2</v>
      </c>
      <c r="X10" s="43">
        <v>0</v>
      </c>
      <c r="Y10" s="41">
        <v>10.526315789473683</v>
      </c>
      <c r="Z10" s="44">
        <v>6817.83</v>
      </c>
      <c r="AA10" s="41">
        <v>6817.83</v>
      </c>
      <c r="AB10" s="44">
        <v>100</v>
      </c>
      <c r="AC10" s="44">
        <v>2056.61</v>
      </c>
      <c r="AD10" s="44">
        <v>30.165169856097911</v>
      </c>
      <c r="AE10" s="44">
        <v>4761.2199999999993</v>
      </c>
      <c r="AF10" s="44">
        <v>69.834830143902082</v>
      </c>
    </row>
    <row r="11" spans="1:32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39">
        <v>10725.08</v>
      </c>
      <c r="H11" s="39">
        <v>10</v>
      </c>
      <c r="I11" s="39">
        <v>3</v>
      </c>
      <c r="J11" s="39">
        <v>6</v>
      </c>
      <c r="K11" s="39">
        <v>8</v>
      </c>
      <c r="L11" s="39">
        <v>8</v>
      </c>
      <c r="M11" s="39">
        <v>0</v>
      </c>
      <c r="N11" s="39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42">
        <v>1</v>
      </c>
      <c r="W11" s="43">
        <v>1</v>
      </c>
      <c r="X11" s="43">
        <v>0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</row>
    <row r="12" spans="1:32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39">
        <v>683.3</v>
      </c>
      <c r="H12" s="39">
        <v>3</v>
      </c>
      <c r="I12" s="39">
        <v>0</v>
      </c>
      <c r="J12" s="39">
        <v>3</v>
      </c>
      <c r="K12" s="39">
        <v>2</v>
      </c>
      <c r="L12" s="39">
        <v>2</v>
      </c>
      <c r="M12" s="39">
        <v>0</v>
      </c>
      <c r="N12" s="39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42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</row>
    <row r="13" spans="1:32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39">
        <v>26690.21</v>
      </c>
      <c r="H13" s="39">
        <v>20</v>
      </c>
      <c r="I13" s="39">
        <v>9</v>
      </c>
      <c r="J13" s="39">
        <v>10</v>
      </c>
      <c r="K13" s="39">
        <v>16</v>
      </c>
      <c r="L13" s="39">
        <v>16</v>
      </c>
      <c r="M13" s="39">
        <v>0</v>
      </c>
      <c r="N13" s="39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42">
        <v>1</v>
      </c>
      <c r="W13" s="43">
        <v>1</v>
      </c>
      <c r="X13" s="43">
        <v>0</v>
      </c>
      <c r="Y13" s="41">
        <v>5</v>
      </c>
      <c r="Z13" s="44">
        <v>1688.85</v>
      </c>
      <c r="AA13" s="41">
        <v>1688.85</v>
      </c>
      <c r="AB13" s="44">
        <v>100</v>
      </c>
      <c r="AC13" s="44">
        <v>1688.85</v>
      </c>
      <c r="AD13" s="44">
        <v>100</v>
      </c>
      <c r="AE13" s="44">
        <v>0</v>
      </c>
      <c r="AF13" s="44">
        <v>0</v>
      </c>
    </row>
    <row r="14" spans="1:32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39">
        <v>44732.36</v>
      </c>
      <c r="H14" s="39">
        <v>30</v>
      </c>
      <c r="I14" s="39">
        <v>14</v>
      </c>
      <c r="J14" s="39">
        <v>16</v>
      </c>
      <c r="K14" s="39">
        <v>27</v>
      </c>
      <c r="L14" s="39">
        <v>27</v>
      </c>
      <c r="M14" s="39">
        <v>0</v>
      </c>
      <c r="N14" s="39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42">
        <v>1</v>
      </c>
      <c r="W14" s="43">
        <v>1</v>
      </c>
      <c r="X14" s="43">
        <v>0</v>
      </c>
      <c r="Y14" s="41">
        <v>3.3333333333333335</v>
      </c>
      <c r="Z14" s="44">
        <v>664.3</v>
      </c>
      <c r="AA14" s="41">
        <v>4967.7100000000037</v>
      </c>
      <c r="AB14" s="44">
        <v>100</v>
      </c>
      <c r="AC14" s="44">
        <v>4967.71</v>
      </c>
      <c r="AD14" s="44">
        <v>99.999999999999929</v>
      </c>
      <c r="AE14" s="44">
        <v>0</v>
      </c>
      <c r="AF14" s="44">
        <v>0</v>
      </c>
    </row>
    <row r="15" spans="1:32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39">
        <v>5731.5</v>
      </c>
      <c r="H15" s="39">
        <v>6</v>
      </c>
      <c r="I15" s="39">
        <v>0</v>
      </c>
      <c r="J15" s="39">
        <v>6</v>
      </c>
      <c r="K15" s="39">
        <v>4</v>
      </c>
      <c r="L15" s="39">
        <v>4</v>
      </c>
      <c r="M15" s="39">
        <v>0</v>
      </c>
      <c r="N15" s="39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42">
        <v>1</v>
      </c>
      <c r="W15" s="43">
        <v>1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</row>
    <row r="16" spans="1:32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39">
        <v>35464.200000000004</v>
      </c>
      <c r="H16" s="39">
        <v>35</v>
      </c>
      <c r="I16" s="39">
        <v>14</v>
      </c>
      <c r="J16" s="39">
        <v>19</v>
      </c>
      <c r="K16" s="39">
        <v>34</v>
      </c>
      <c r="L16" s="39">
        <v>34</v>
      </c>
      <c r="M16" s="39">
        <v>0</v>
      </c>
      <c r="N16" s="39">
        <v>97.142857142857139</v>
      </c>
      <c r="O16" s="40">
        <v>35464.200000000004</v>
      </c>
      <c r="P16" s="40">
        <v>35464.200000000004</v>
      </c>
      <c r="Q16" s="41">
        <v>100</v>
      </c>
      <c r="R16" s="40">
        <v>35464.200000000004</v>
      </c>
      <c r="S16" s="41">
        <v>100</v>
      </c>
      <c r="T16" s="40">
        <v>0</v>
      </c>
      <c r="U16" s="41">
        <v>0</v>
      </c>
      <c r="V16" s="42">
        <v>0</v>
      </c>
      <c r="W16" s="43">
        <v>0</v>
      </c>
      <c r="X16" s="43">
        <v>0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</row>
    <row r="17" spans="1:32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39">
        <v>14981.960000000001</v>
      </c>
      <c r="H17" s="39">
        <v>11</v>
      </c>
      <c r="I17" s="39">
        <v>2</v>
      </c>
      <c r="J17" s="39">
        <v>9</v>
      </c>
      <c r="K17" s="39">
        <v>5</v>
      </c>
      <c r="L17" s="39">
        <v>5</v>
      </c>
      <c r="M17" s="39">
        <v>0</v>
      </c>
      <c r="N17" s="39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42">
        <v>1</v>
      </c>
      <c r="W17" s="43">
        <v>1</v>
      </c>
      <c r="X17" s="43">
        <v>0</v>
      </c>
      <c r="Y17" s="41">
        <v>9.0909090909090917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</row>
    <row r="18" spans="1:32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39">
        <v>8384.7800000000007</v>
      </c>
      <c r="H18" s="39">
        <v>9</v>
      </c>
      <c r="I18" s="39">
        <v>0</v>
      </c>
      <c r="J18" s="39">
        <v>9</v>
      </c>
      <c r="K18" s="39">
        <v>7</v>
      </c>
      <c r="L18" s="39">
        <v>7</v>
      </c>
      <c r="M18" s="39">
        <v>0</v>
      </c>
      <c r="N18" s="39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42">
        <v>0</v>
      </c>
      <c r="W18" s="43">
        <v>0</v>
      </c>
      <c r="X18" s="43">
        <v>0</v>
      </c>
      <c r="Y18" s="41">
        <v>0</v>
      </c>
      <c r="Z18" s="44">
        <v>334.95</v>
      </c>
      <c r="AA18" s="41">
        <v>1069.4000000000008</v>
      </c>
      <c r="AB18" s="44">
        <v>100</v>
      </c>
      <c r="AC18" s="44">
        <v>734.45</v>
      </c>
      <c r="AD18" s="44">
        <v>68.678698335515193</v>
      </c>
      <c r="AE18" s="44">
        <v>334.95000000000073</v>
      </c>
      <c r="AF18" s="44">
        <v>31.321301664484803</v>
      </c>
    </row>
    <row r="19" spans="1:32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39">
        <v>7748.75</v>
      </c>
      <c r="H19" s="39">
        <v>7</v>
      </c>
      <c r="I19" s="39">
        <v>0</v>
      </c>
      <c r="J19" s="39">
        <v>7</v>
      </c>
      <c r="K19" s="39">
        <v>7</v>
      </c>
      <c r="L19" s="39">
        <v>7</v>
      </c>
      <c r="M19" s="39">
        <v>0</v>
      </c>
      <c r="N19" s="39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42">
        <v>1</v>
      </c>
      <c r="W19" s="43">
        <v>1</v>
      </c>
      <c r="X19" s="43">
        <v>0</v>
      </c>
      <c r="Y19" s="41">
        <v>14.285714285714285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</row>
    <row r="20" spans="1:32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39">
        <v>48047.07</v>
      </c>
      <c r="H20" s="39">
        <v>36</v>
      </c>
      <c r="I20" s="39">
        <v>8</v>
      </c>
      <c r="J20" s="39">
        <v>27</v>
      </c>
      <c r="K20" s="39">
        <v>34</v>
      </c>
      <c r="L20" s="39">
        <v>34</v>
      </c>
      <c r="M20" s="39">
        <v>0</v>
      </c>
      <c r="N20" s="39">
        <v>94.444444444444443</v>
      </c>
      <c r="O20" s="40">
        <v>48047.07</v>
      </c>
      <c r="P20" s="40">
        <v>48047.07</v>
      </c>
      <c r="Q20" s="41">
        <v>100</v>
      </c>
      <c r="R20" s="40">
        <v>44618.01</v>
      </c>
      <c r="S20" s="41">
        <v>92.863123599420334</v>
      </c>
      <c r="T20" s="40">
        <v>3429.0599999999977</v>
      </c>
      <c r="U20" s="41">
        <v>7.136876400579677</v>
      </c>
      <c r="V20" s="42">
        <v>3</v>
      </c>
      <c r="W20" s="43">
        <v>3</v>
      </c>
      <c r="X20" s="43">
        <v>0</v>
      </c>
      <c r="Y20" s="41">
        <v>8.3333333333333321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</row>
    <row r="21" spans="1:32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39">
        <v>13314.79</v>
      </c>
      <c r="H21" s="39">
        <v>21</v>
      </c>
      <c r="I21" s="39">
        <v>1</v>
      </c>
      <c r="J21" s="39">
        <v>20</v>
      </c>
      <c r="K21" s="39">
        <v>13</v>
      </c>
      <c r="L21" s="39">
        <v>13</v>
      </c>
      <c r="M21" s="39">
        <v>0</v>
      </c>
      <c r="N21" s="39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42">
        <v>5</v>
      </c>
      <c r="W21" s="43">
        <v>5</v>
      </c>
      <c r="X21" s="43">
        <v>0</v>
      </c>
      <c r="Y21" s="41">
        <v>23.809523809523807</v>
      </c>
      <c r="Z21" s="44">
        <v>9401.33</v>
      </c>
      <c r="AA21" s="41">
        <v>9955.7500000000018</v>
      </c>
      <c r="AB21" s="44">
        <v>100</v>
      </c>
      <c r="AC21" s="44">
        <v>9955.75</v>
      </c>
      <c r="AD21" s="44">
        <v>99.999999999999972</v>
      </c>
      <c r="AE21" s="44">
        <v>0</v>
      </c>
      <c r="AF21" s="44">
        <v>0</v>
      </c>
    </row>
    <row r="22" spans="1:32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39">
        <v>2748.38</v>
      </c>
      <c r="H22" s="39">
        <v>4</v>
      </c>
      <c r="I22" s="39">
        <v>0</v>
      </c>
      <c r="J22" s="39">
        <v>4</v>
      </c>
      <c r="K22" s="39">
        <v>2</v>
      </c>
      <c r="L22" s="39">
        <v>2</v>
      </c>
      <c r="M22" s="39">
        <v>0</v>
      </c>
      <c r="N22" s="39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42">
        <v>0</v>
      </c>
      <c r="W22" s="43">
        <v>0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</row>
    <row r="23" spans="1:32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39">
        <v>2821.83</v>
      </c>
      <c r="H23" s="39">
        <v>10</v>
      </c>
      <c r="I23" s="39">
        <v>2</v>
      </c>
      <c r="J23" s="39">
        <v>8</v>
      </c>
      <c r="K23" s="39">
        <v>5</v>
      </c>
      <c r="L23" s="39">
        <v>5</v>
      </c>
      <c r="M23" s="39">
        <v>0</v>
      </c>
      <c r="N23" s="39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42">
        <v>4</v>
      </c>
      <c r="W23" s="43">
        <v>4</v>
      </c>
      <c r="X23" s="43">
        <v>0</v>
      </c>
      <c r="Y23" s="41">
        <v>40</v>
      </c>
      <c r="Z23" s="44">
        <v>3090.5899999999997</v>
      </c>
      <c r="AA23" s="41">
        <v>3090.5899999999997</v>
      </c>
      <c r="AB23" s="44">
        <v>100</v>
      </c>
      <c r="AC23" s="44">
        <v>2085.7399999999998</v>
      </c>
      <c r="AD23" s="44">
        <v>67.48679054808305</v>
      </c>
      <c r="AE23" s="44">
        <v>1004.8499999999999</v>
      </c>
      <c r="AF23" s="44">
        <v>32.51320945191695</v>
      </c>
    </row>
    <row r="24" spans="1:32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39">
        <v>4470.47</v>
      </c>
      <c r="H24" s="39">
        <v>8</v>
      </c>
      <c r="I24" s="39">
        <v>2</v>
      </c>
      <c r="J24" s="39">
        <v>6</v>
      </c>
      <c r="K24" s="39">
        <v>5</v>
      </c>
      <c r="L24" s="39">
        <v>5</v>
      </c>
      <c r="M24" s="39">
        <v>0</v>
      </c>
      <c r="N24" s="39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42">
        <v>0</v>
      </c>
      <c r="W24" s="43">
        <v>0</v>
      </c>
      <c r="X24" s="43">
        <v>0</v>
      </c>
      <c r="Y24" s="41">
        <v>0</v>
      </c>
      <c r="Z24" s="44">
        <v>1642.49</v>
      </c>
      <c r="AA24" s="41">
        <v>1642.49</v>
      </c>
      <c r="AB24" s="44">
        <v>100</v>
      </c>
      <c r="AC24" s="44">
        <v>1642.49</v>
      </c>
      <c r="AD24" s="44">
        <v>100</v>
      </c>
      <c r="AE24" s="44">
        <v>0</v>
      </c>
      <c r="AF24" s="44">
        <v>0</v>
      </c>
    </row>
    <row r="25" spans="1:32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39">
        <v>7927.77</v>
      </c>
      <c r="H25" s="39">
        <v>9</v>
      </c>
      <c r="I25" s="39">
        <v>2</v>
      </c>
      <c r="J25" s="39">
        <v>7</v>
      </c>
      <c r="K25" s="39">
        <v>7</v>
      </c>
      <c r="L25" s="39">
        <v>7</v>
      </c>
      <c r="M25" s="39">
        <v>0</v>
      </c>
      <c r="N25" s="39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42">
        <v>1</v>
      </c>
      <c r="W25" s="43">
        <v>1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8861.41</v>
      </c>
      <c r="AD25" s="44">
        <v>95.660964985669324</v>
      </c>
      <c r="AE25" s="44">
        <v>401.94000000000051</v>
      </c>
      <c r="AF25" s="44">
        <v>4.3390350143306744</v>
      </c>
    </row>
    <row r="26" spans="1:32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39">
        <v>21296.61</v>
      </c>
      <c r="H26" s="39">
        <v>17</v>
      </c>
      <c r="I26" s="39">
        <v>0</v>
      </c>
      <c r="J26" s="39">
        <v>17</v>
      </c>
      <c r="K26" s="39">
        <v>15</v>
      </c>
      <c r="L26" s="39">
        <v>15</v>
      </c>
      <c r="M26" s="39">
        <v>0</v>
      </c>
      <c r="N26" s="39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42">
        <v>0</v>
      </c>
      <c r="W26" s="43">
        <v>0</v>
      </c>
      <c r="X26" s="43">
        <v>0</v>
      </c>
      <c r="Y26" s="41">
        <v>0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</row>
    <row r="27" spans="1:32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39">
        <v>13793.66</v>
      </c>
      <c r="H27" s="39">
        <v>9</v>
      </c>
      <c r="I27" s="39">
        <v>2</v>
      </c>
      <c r="J27" s="39">
        <v>7</v>
      </c>
      <c r="K27" s="39">
        <v>9</v>
      </c>
      <c r="L27" s="39">
        <v>9</v>
      </c>
      <c r="M27" s="39">
        <v>0</v>
      </c>
      <c r="N27" s="39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42">
        <v>0</v>
      </c>
      <c r="W27" s="43">
        <v>0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0</v>
      </c>
      <c r="AD27" s="44">
        <v>0</v>
      </c>
      <c r="AE27" s="44">
        <v>1438.95</v>
      </c>
      <c r="AF27" s="44">
        <v>100</v>
      </c>
    </row>
    <row r="28" spans="1:32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39">
        <v>18139.88</v>
      </c>
      <c r="H28" s="39">
        <v>21</v>
      </c>
      <c r="I28" s="39">
        <v>3</v>
      </c>
      <c r="J28" s="39">
        <v>18</v>
      </c>
      <c r="K28" s="39">
        <v>20</v>
      </c>
      <c r="L28" s="39">
        <v>20</v>
      </c>
      <c r="M28" s="39">
        <v>0</v>
      </c>
      <c r="N28" s="39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42">
        <v>1</v>
      </c>
      <c r="W28" s="43">
        <v>1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</row>
    <row r="29" spans="1:32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39">
        <v>12730.749999999998</v>
      </c>
      <c r="H29" s="39">
        <v>11</v>
      </c>
      <c r="I29" s="39">
        <v>6</v>
      </c>
      <c r="J29" s="39">
        <v>5</v>
      </c>
      <c r="K29" s="39">
        <v>10</v>
      </c>
      <c r="L29" s="39">
        <v>10</v>
      </c>
      <c r="M29" s="39">
        <v>0</v>
      </c>
      <c r="N29" s="39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42">
        <v>1</v>
      </c>
      <c r="W29" s="43">
        <v>1</v>
      </c>
      <c r="X29" s="43">
        <v>0</v>
      </c>
      <c r="Y29" s="41">
        <v>9.0909090909090917</v>
      </c>
      <c r="Z29" s="44">
        <v>749.05</v>
      </c>
      <c r="AA29" s="41">
        <v>3859.6099999999997</v>
      </c>
      <c r="AB29" s="44">
        <v>100</v>
      </c>
      <c r="AC29" s="44">
        <v>3859.6099999999997</v>
      </c>
      <c r="AD29" s="44">
        <v>100</v>
      </c>
      <c r="AE29" s="44">
        <v>0</v>
      </c>
      <c r="AF29" s="44">
        <v>0</v>
      </c>
    </row>
    <row r="30" spans="1:32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39">
        <v>12457.580000000002</v>
      </c>
      <c r="H30" s="39">
        <v>11</v>
      </c>
      <c r="I30" s="39">
        <v>2</v>
      </c>
      <c r="J30" s="39">
        <v>8</v>
      </c>
      <c r="K30" s="39">
        <v>10</v>
      </c>
      <c r="L30" s="39">
        <v>10</v>
      </c>
      <c r="M30" s="39">
        <v>0</v>
      </c>
      <c r="N30" s="39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42">
        <v>0</v>
      </c>
      <c r="W30" s="43">
        <v>0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</row>
    <row r="31" spans="1:32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39">
        <v>0</v>
      </c>
      <c r="H31" s="39">
        <v>3</v>
      </c>
      <c r="I31" s="39">
        <v>0</v>
      </c>
      <c r="J31" s="39">
        <v>3</v>
      </c>
      <c r="K31" s="39">
        <v>0</v>
      </c>
      <c r="L31" s="39">
        <v>0</v>
      </c>
      <c r="M31" s="39">
        <v>0</v>
      </c>
      <c r="N31" s="39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42">
        <v>0</v>
      </c>
      <c r="W31" s="43">
        <v>0</v>
      </c>
      <c r="X31" s="43">
        <v>0</v>
      </c>
      <c r="Y31" s="41">
        <v>0</v>
      </c>
      <c r="Z31" s="44">
        <v>607.95000000000005</v>
      </c>
      <c r="AA31" s="41">
        <v>607.95000000000005</v>
      </c>
      <c r="AB31" s="44">
        <v>100</v>
      </c>
      <c r="AC31" s="44">
        <v>607.95000000000005</v>
      </c>
      <c r="AD31" s="44">
        <v>100</v>
      </c>
      <c r="AE31" s="44">
        <v>0</v>
      </c>
      <c r="AF31" s="44">
        <v>0</v>
      </c>
    </row>
    <row r="32" spans="1:32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39">
        <v>2981.6600000000003</v>
      </c>
      <c r="H32" s="39">
        <v>8</v>
      </c>
      <c r="I32" s="39">
        <v>1</v>
      </c>
      <c r="J32" s="39">
        <v>6</v>
      </c>
      <c r="K32" s="39">
        <v>4</v>
      </c>
      <c r="L32" s="39">
        <v>4</v>
      </c>
      <c r="M32" s="39">
        <v>0</v>
      </c>
      <c r="N32" s="39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42">
        <v>0</v>
      </c>
      <c r="W32" s="43">
        <v>0</v>
      </c>
      <c r="X32" s="43">
        <v>0</v>
      </c>
      <c r="Y32" s="41">
        <v>0</v>
      </c>
      <c r="Z32" s="44">
        <v>0</v>
      </c>
      <c r="AA32" s="41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</row>
    <row r="33" spans="1:32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39">
        <v>7486.82</v>
      </c>
      <c r="H33" s="39">
        <v>11</v>
      </c>
      <c r="I33" s="39">
        <v>1</v>
      </c>
      <c r="J33" s="39">
        <v>10</v>
      </c>
      <c r="K33" s="39">
        <v>7</v>
      </c>
      <c r="L33" s="39">
        <v>7</v>
      </c>
      <c r="M33" s="39">
        <v>0</v>
      </c>
      <c r="N33" s="39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42">
        <v>0</v>
      </c>
      <c r="W33" s="43">
        <v>0</v>
      </c>
      <c r="X33" s="43">
        <v>0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</row>
    <row r="34" spans="1:32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39">
        <v>25268.97</v>
      </c>
      <c r="H34" s="39">
        <v>15</v>
      </c>
      <c r="I34" s="39">
        <v>3</v>
      </c>
      <c r="J34" s="39">
        <v>12</v>
      </c>
      <c r="K34" s="39">
        <v>13</v>
      </c>
      <c r="L34" s="39">
        <v>13</v>
      </c>
      <c r="M34" s="39">
        <v>0</v>
      </c>
      <c r="N34" s="39">
        <v>86.666666666666671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42">
        <v>2</v>
      </c>
      <c r="W34" s="43">
        <v>2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</row>
    <row r="35" spans="1:32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39">
        <v>13844.35</v>
      </c>
      <c r="H35" s="39">
        <v>12</v>
      </c>
      <c r="I35" s="39">
        <v>1</v>
      </c>
      <c r="J35" s="39">
        <v>11</v>
      </c>
      <c r="K35" s="39">
        <v>9</v>
      </c>
      <c r="L35" s="39">
        <v>9</v>
      </c>
      <c r="M35" s="39">
        <v>0</v>
      </c>
      <c r="N35" s="39">
        <v>75</v>
      </c>
      <c r="O35" s="40">
        <v>13844.35</v>
      </c>
      <c r="P35" s="40">
        <v>13844.35</v>
      </c>
      <c r="Q35" s="41">
        <v>100</v>
      </c>
      <c r="R35" s="40">
        <v>13844.35</v>
      </c>
      <c r="S35" s="41">
        <v>100</v>
      </c>
      <c r="T35" s="40">
        <v>0</v>
      </c>
      <c r="U35" s="41">
        <v>0</v>
      </c>
      <c r="V35" s="42">
        <v>3</v>
      </c>
      <c r="W35" s="43">
        <v>3</v>
      </c>
      <c r="X35" s="43">
        <v>0</v>
      </c>
      <c r="Y35" s="41">
        <v>25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</row>
    <row r="36" spans="1:32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39">
        <v>2492.34</v>
      </c>
      <c r="H36" s="39">
        <v>7</v>
      </c>
      <c r="I36" s="39">
        <v>3</v>
      </c>
      <c r="J36" s="39">
        <v>3</v>
      </c>
      <c r="K36" s="39">
        <v>0</v>
      </c>
      <c r="L36" s="39">
        <v>0</v>
      </c>
      <c r="M36" s="39">
        <v>0</v>
      </c>
      <c r="N36" s="39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42">
        <v>0</v>
      </c>
      <c r="W36" s="43">
        <v>0</v>
      </c>
      <c r="X36" s="43">
        <v>0</v>
      </c>
      <c r="Y36" s="41">
        <v>0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</row>
    <row r="37" spans="1:32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39">
        <v>3019.75</v>
      </c>
      <c r="H37" s="39">
        <v>9</v>
      </c>
      <c r="I37" s="39">
        <v>3</v>
      </c>
      <c r="J37" s="39">
        <v>6</v>
      </c>
      <c r="K37" s="39">
        <v>5</v>
      </c>
      <c r="L37" s="39">
        <v>5</v>
      </c>
      <c r="M37" s="39">
        <v>0</v>
      </c>
      <c r="N37" s="39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42">
        <v>6</v>
      </c>
      <c r="W37" s="43">
        <v>6</v>
      </c>
      <c r="X37" s="43">
        <v>0</v>
      </c>
      <c r="Y37" s="41">
        <v>66.666666666666657</v>
      </c>
      <c r="Z37" s="44">
        <v>8857.43</v>
      </c>
      <c r="AA37" s="41">
        <v>8857.43</v>
      </c>
      <c r="AB37" s="44">
        <v>100</v>
      </c>
      <c r="AC37" s="44">
        <v>2514.25</v>
      </c>
      <c r="AD37" s="44">
        <v>28.385773299930111</v>
      </c>
      <c r="AE37" s="44">
        <v>6343.18</v>
      </c>
      <c r="AF37" s="44">
        <v>71.614226700069878</v>
      </c>
    </row>
    <row r="38" spans="1:32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39">
        <v>0</v>
      </c>
      <c r="H38" s="39">
        <v>2</v>
      </c>
      <c r="I38" s="39">
        <v>1</v>
      </c>
      <c r="J38" s="39">
        <v>1</v>
      </c>
      <c r="K38" s="39">
        <v>0</v>
      </c>
      <c r="L38" s="39">
        <v>0</v>
      </c>
      <c r="M38" s="39">
        <v>0</v>
      </c>
      <c r="N38" s="39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42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</row>
    <row r="39" spans="1:32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39">
        <v>19435.18</v>
      </c>
      <c r="H39" s="39">
        <v>20</v>
      </c>
      <c r="I39" s="39">
        <v>2</v>
      </c>
      <c r="J39" s="39">
        <v>18</v>
      </c>
      <c r="K39" s="39">
        <v>16</v>
      </c>
      <c r="L39" s="39">
        <v>16</v>
      </c>
      <c r="M39" s="39">
        <v>0</v>
      </c>
      <c r="N39" s="39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42">
        <v>2</v>
      </c>
      <c r="W39" s="43">
        <v>2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</row>
    <row r="40" spans="1:32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39">
        <v>15098.460000000001</v>
      </c>
      <c r="H40" s="39">
        <v>17</v>
      </c>
      <c r="I40" s="39">
        <v>6</v>
      </c>
      <c r="J40" s="39">
        <v>9</v>
      </c>
      <c r="K40" s="39">
        <v>15</v>
      </c>
      <c r="L40" s="39">
        <v>15</v>
      </c>
      <c r="M40" s="39">
        <v>0</v>
      </c>
      <c r="N40" s="39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42">
        <v>2</v>
      </c>
      <c r="W40" s="43">
        <v>2</v>
      </c>
      <c r="X40" s="43">
        <v>0</v>
      </c>
      <c r="Y40" s="41">
        <v>11.76470588235294</v>
      </c>
      <c r="Z40" s="44">
        <v>0</v>
      </c>
      <c r="AA40" s="41">
        <v>243.60000000000218</v>
      </c>
      <c r="AB40" s="44">
        <v>100</v>
      </c>
      <c r="AC40" s="44">
        <v>243.60000000000218</v>
      </c>
      <c r="AD40" s="44">
        <v>100</v>
      </c>
      <c r="AE40" s="44">
        <v>0</v>
      </c>
      <c r="AF40" s="44">
        <v>0</v>
      </c>
    </row>
    <row r="41" spans="1:32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39">
        <v>27168.720000000001</v>
      </c>
      <c r="H41" s="39">
        <v>26</v>
      </c>
      <c r="I41" s="39">
        <v>8</v>
      </c>
      <c r="J41" s="39">
        <v>15</v>
      </c>
      <c r="K41" s="39">
        <v>22</v>
      </c>
      <c r="L41" s="39">
        <v>22</v>
      </c>
      <c r="M41" s="39">
        <v>0</v>
      </c>
      <c r="N41" s="39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42">
        <v>2</v>
      </c>
      <c r="W41" s="43">
        <v>2</v>
      </c>
      <c r="X41" s="43">
        <v>0</v>
      </c>
      <c r="Y41" s="41">
        <v>7.6923076923076925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</row>
    <row r="42" spans="1:32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39">
        <v>9538.17</v>
      </c>
      <c r="H42" s="39">
        <v>10</v>
      </c>
      <c r="I42" s="39">
        <v>4</v>
      </c>
      <c r="J42" s="39">
        <v>6</v>
      </c>
      <c r="K42" s="39">
        <v>10</v>
      </c>
      <c r="L42" s="39">
        <v>10</v>
      </c>
      <c r="M42" s="39">
        <v>0</v>
      </c>
      <c r="N42" s="39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42">
        <v>0</v>
      </c>
      <c r="W42" s="43">
        <v>0</v>
      </c>
      <c r="X42" s="43">
        <v>0</v>
      </c>
      <c r="Y42" s="41">
        <v>0</v>
      </c>
      <c r="Z42" s="44">
        <v>0</v>
      </c>
      <c r="AA42" s="41">
        <v>1507.2799999999997</v>
      </c>
      <c r="AB42" s="44">
        <v>100</v>
      </c>
      <c r="AC42" s="44">
        <v>1507.28</v>
      </c>
      <c r="AD42" s="44">
        <v>100.00000000000003</v>
      </c>
      <c r="AE42" s="44">
        <v>0</v>
      </c>
      <c r="AF42" s="44">
        <v>0</v>
      </c>
    </row>
    <row r="43" spans="1:32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39">
        <v>15784.42</v>
      </c>
      <c r="H43" s="39">
        <v>15</v>
      </c>
      <c r="I43" s="39">
        <v>3</v>
      </c>
      <c r="J43" s="39">
        <v>12</v>
      </c>
      <c r="K43" s="39">
        <v>12</v>
      </c>
      <c r="L43" s="39">
        <v>12</v>
      </c>
      <c r="M43" s="39">
        <v>0</v>
      </c>
      <c r="N43" s="39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42">
        <v>2</v>
      </c>
      <c r="W43" s="43">
        <v>2</v>
      </c>
      <c r="X43" s="43">
        <v>0</v>
      </c>
      <c r="Y43" s="41">
        <v>13.333333333333334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</row>
    <row r="44" spans="1:32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39">
        <v>0</v>
      </c>
      <c r="H44" s="39">
        <v>2</v>
      </c>
      <c r="I44" s="39">
        <v>0</v>
      </c>
      <c r="J44" s="39">
        <v>2</v>
      </c>
      <c r="K44" s="39">
        <v>0</v>
      </c>
      <c r="L44" s="39">
        <v>0</v>
      </c>
      <c r="M44" s="39">
        <v>0</v>
      </c>
      <c r="N44" s="39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42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</row>
    <row r="45" spans="1:32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39">
        <v>624.23</v>
      </c>
      <c r="H45" s="39">
        <v>2</v>
      </c>
      <c r="I45" s="39">
        <v>1</v>
      </c>
      <c r="J45" s="39">
        <v>1</v>
      </c>
      <c r="K45" s="39">
        <v>2</v>
      </c>
      <c r="L45" s="39">
        <v>2</v>
      </c>
      <c r="M45" s="39">
        <v>0</v>
      </c>
      <c r="N45" s="39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42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</row>
    <row r="46" spans="1:32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39">
        <v>9181.1</v>
      </c>
      <c r="H46" s="39">
        <v>14</v>
      </c>
      <c r="I46" s="39">
        <v>2</v>
      </c>
      <c r="J46" s="39">
        <v>12</v>
      </c>
      <c r="K46" s="39">
        <v>13</v>
      </c>
      <c r="L46" s="39">
        <v>13</v>
      </c>
      <c r="M46" s="39">
        <v>0</v>
      </c>
      <c r="N46" s="39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42">
        <v>1</v>
      </c>
      <c r="W46" s="43">
        <v>1</v>
      </c>
      <c r="X46" s="43">
        <v>0</v>
      </c>
      <c r="Y46" s="41">
        <v>7.1428571428571423</v>
      </c>
      <c r="Z46" s="44">
        <v>9575.85</v>
      </c>
      <c r="AA46" s="41">
        <v>9575.85</v>
      </c>
      <c r="AB46" s="44">
        <v>100</v>
      </c>
      <c r="AC46" s="44">
        <v>9575.85</v>
      </c>
      <c r="AD46" s="44">
        <v>100</v>
      </c>
      <c r="AE46" s="44">
        <v>0</v>
      </c>
      <c r="AF46" s="44">
        <v>0</v>
      </c>
    </row>
    <row r="47" spans="1:32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39">
        <v>68842.7</v>
      </c>
      <c r="H47" s="39">
        <v>34</v>
      </c>
      <c r="I47" s="39">
        <v>11</v>
      </c>
      <c r="J47" s="39">
        <v>23</v>
      </c>
      <c r="K47" s="39">
        <v>30</v>
      </c>
      <c r="L47" s="39">
        <v>30</v>
      </c>
      <c r="M47" s="39">
        <v>0</v>
      </c>
      <c r="N47" s="39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42">
        <v>4</v>
      </c>
      <c r="W47" s="43">
        <v>4</v>
      </c>
      <c r="X47" s="43">
        <v>0</v>
      </c>
      <c r="Y47" s="41">
        <v>11.76470588235294</v>
      </c>
      <c r="Z47" s="44">
        <v>2498.7199999999998</v>
      </c>
      <c r="AA47" s="41">
        <v>15285.910000000002</v>
      </c>
      <c r="AB47" s="44">
        <v>100</v>
      </c>
      <c r="AC47" s="44">
        <v>15285.910000000002</v>
      </c>
      <c r="AD47" s="44">
        <v>100</v>
      </c>
      <c r="AE47" s="44">
        <v>0</v>
      </c>
      <c r="AF47" s="44">
        <v>0</v>
      </c>
    </row>
    <row r="48" spans="1:32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39">
        <v>13438.82</v>
      </c>
      <c r="H48" s="39">
        <v>16</v>
      </c>
      <c r="I48" s="39">
        <v>6</v>
      </c>
      <c r="J48" s="39">
        <v>9</v>
      </c>
      <c r="K48" s="39">
        <v>11</v>
      </c>
      <c r="L48" s="39">
        <v>11</v>
      </c>
      <c r="M48" s="39">
        <v>0</v>
      </c>
      <c r="N48" s="39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42">
        <v>0</v>
      </c>
      <c r="W48" s="43">
        <v>0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</row>
    <row r="49" spans="1:32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39">
        <v>20641.310000000001</v>
      </c>
      <c r="H49" s="39">
        <v>16</v>
      </c>
      <c r="I49" s="39">
        <v>2</v>
      </c>
      <c r="J49" s="39">
        <v>14</v>
      </c>
      <c r="K49" s="39">
        <v>11</v>
      </c>
      <c r="L49" s="39">
        <v>11</v>
      </c>
      <c r="M49" s="39">
        <v>0</v>
      </c>
      <c r="N49" s="39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42">
        <v>0</v>
      </c>
      <c r="W49" s="43">
        <v>0</v>
      </c>
      <c r="X49" s="43">
        <v>0</v>
      </c>
      <c r="Y49" s="41">
        <v>0</v>
      </c>
      <c r="Z49" s="44">
        <v>3581.44</v>
      </c>
      <c r="AA49" s="41">
        <v>3581.44</v>
      </c>
      <c r="AB49" s="44">
        <v>100</v>
      </c>
      <c r="AC49" s="44">
        <v>3581.44</v>
      </c>
      <c r="AD49" s="44">
        <v>100</v>
      </c>
      <c r="AE49" s="44">
        <v>0</v>
      </c>
      <c r="AF49" s="44">
        <v>0</v>
      </c>
    </row>
    <row r="50" spans="1:32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39">
        <v>20509.350000000002</v>
      </c>
      <c r="H50" s="39">
        <v>12</v>
      </c>
      <c r="I50" s="39">
        <v>2</v>
      </c>
      <c r="J50" s="39">
        <v>10</v>
      </c>
      <c r="K50" s="39">
        <v>9</v>
      </c>
      <c r="L50" s="39">
        <v>9</v>
      </c>
      <c r="M50" s="39">
        <v>0</v>
      </c>
      <c r="N50" s="39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42">
        <v>3</v>
      </c>
      <c r="W50" s="43">
        <v>3</v>
      </c>
      <c r="X50" s="43">
        <v>0</v>
      </c>
      <c r="Y50" s="41">
        <v>25</v>
      </c>
      <c r="Z50" s="44">
        <v>6389.5300000000007</v>
      </c>
      <c r="AA50" s="41">
        <v>11691.670000000002</v>
      </c>
      <c r="AB50" s="44">
        <v>100</v>
      </c>
      <c r="AC50" s="44">
        <v>8848.1600000000017</v>
      </c>
      <c r="AD50" s="44">
        <v>75.679180134232325</v>
      </c>
      <c r="AE50" s="44">
        <v>2843.51</v>
      </c>
      <c r="AF50" s="44">
        <v>24.320819865767675</v>
      </c>
    </row>
    <row r="51" spans="1:32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39">
        <v>9576.4699999999993</v>
      </c>
      <c r="H51" s="39">
        <v>10</v>
      </c>
      <c r="I51" s="39">
        <v>2</v>
      </c>
      <c r="J51" s="39">
        <v>8</v>
      </c>
      <c r="K51" s="39">
        <v>7</v>
      </c>
      <c r="L51" s="39">
        <v>7</v>
      </c>
      <c r="M51" s="39">
        <v>0</v>
      </c>
      <c r="N51" s="39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42">
        <v>1</v>
      </c>
      <c r="W51" s="43">
        <v>1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</row>
    <row r="52" spans="1:32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39">
        <v>21145.85</v>
      </c>
      <c r="H52" s="39">
        <v>24</v>
      </c>
      <c r="I52" s="39">
        <v>10</v>
      </c>
      <c r="J52" s="39">
        <v>12</v>
      </c>
      <c r="K52" s="39">
        <v>22</v>
      </c>
      <c r="L52" s="39">
        <v>22</v>
      </c>
      <c r="M52" s="39">
        <v>0</v>
      </c>
      <c r="N52" s="39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42">
        <v>3</v>
      </c>
      <c r="W52" s="43">
        <v>3</v>
      </c>
      <c r="X52" s="43">
        <v>0</v>
      </c>
      <c r="Y52" s="41">
        <v>12.5</v>
      </c>
      <c r="Z52" s="44">
        <v>2435.46</v>
      </c>
      <c r="AA52" s="41">
        <v>2837.3999999999987</v>
      </c>
      <c r="AB52" s="44">
        <v>100</v>
      </c>
      <c r="AC52" s="44">
        <v>2837.4</v>
      </c>
      <c r="AD52" s="44">
        <v>100.00000000000004</v>
      </c>
      <c r="AE52" s="44">
        <v>0</v>
      </c>
      <c r="AF52" s="44">
        <v>0</v>
      </c>
    </row>
    <row r="53" spans="1:32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39">
        <v>14149.42</v>
      </c>
      <c r="H53" s="39">
        <v>16</v>
      </c>
      <c r="I53" s="39">
        <v>0</v>
      </c>
      <c r="J53" s="39">
        <v>16</v>
      </c>
      <c r="K53" s="39">
        <v>13</v>
      </c>
      <c r="L53" s="39">
        <v>13</v>
      </c>
      <c r="M53" s="39">
        <v>0</v>
      </c>
      <c r="N53" s="39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42">
        <v>0</v>
      </c>
      <c r="W53" s="43">
        <v>0</v>
      </c>
      <c r="X53" s="43">
        <v>0</v>
      </c>
      <c r="Y53" s="41">
        <v>0</v>
      </c>
      <c r="Z53" s="44">
        <v>0</v>
      </c>
      <c r="AA53" s="41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</row>
    <row r="54" spans="1:32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39">
        <v>19513.129999999997</v>
      </c>
      <c r="H54" s="39">
        <v>15</v>
      </c>
      <c r="I54" s="39">
        <v>2</v>
      </c>
      <c r="J54" s="39">
        <v>12</v>
      </c>
      <c r="K54" s="39">
        <v>11</v>
      </c>
      <c r="L54" s="39">
        <v>11</v>
      </c>
      <c r="M54" s="39">
        <v>0</v>
      </c>
      <c r="N54" s="39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42">
        <v>1</v>
      </c>
      <c r="W54" s="43">
        <v>1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</row>
    <row r="55" spans="1:32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39">
        <v>7872.8899999999994</v>
      </c>
      <c r="H55" s="39">
        <v>18</v>
      </c>
      <c r="I55" s="39">
        <v>5</v>
      </c>
      <c r="J55" s="39">
        <v>13</v>
      </c>
      <c r="K55" s="39">
        <v>14</v>
      </c>
      <c r="L55" s="39">
        <v>14</v>
      </c>
      <c r="M55" s="39">
        <v>0</v>
      </c>
      <c r="N55" s="39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42">
        <v>0</v>
      </c>
      <c r="W55" s="43">
        <v>0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</row>
    <row r="56" spans="1:32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39">
        <v>901.85</v>
      </c>
      <c r="H56" s="39">
        <v>9</v>
      </c>
      <c r="I56" s="39">
        <v>3</v>
      </c>
      <c r="J56" s="39">
        <v>5</v>
      </c>
      <c r="K56" s="39">
        <v>2</v>
      </c>
      <c r="L56" s="39">
        <v>2</v>
      </c>
      <c r="M56" s="39">
        <v>0</v>
      </c>
      <c r="N56" s="39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42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</row>
    <row r="57" spans="1:32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39">
        <v>22560.63</v>
      </c>
      <c r="H57" s="39">
        <v>17</v>
      </c>
      <c r="I57" s="39">
        <v>1</v>
      </c>
      <c r="J57" s="39">
        <v>16</v>
      </c>
      <c r="K57" s="39">
        <v>14</v>
      </c>
      <c r="L57" s="39">
        <v>14</v>
      </c>
      <c r="M57" s="39">
        <v>0</v>
      </c>
      <c r="N57" s="39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42">
        <v>1</v>
      </c>
      <c r="W57" s="43">
        <v>1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</row>
    <row r="58" spans="1:32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39">
        <v>5829.1</v>
      </c>
      <c r="H58" s="39">
        <v>9</v>
      </c>
      <c r="I58" s="39">
        <v>3</v>
      </c>
      <c r="J58" s="39">
        <v>6</v>
      </c>
      <c r="K58" s="39">
        <v>8</v>
      </c>
      <c r="L58" s="39">
        <v>8</v>
      </c>
      <c r="M58" s="39">
        <v>0</v>
      </c>
      <c r="N58" s="39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42">
        <v>1</v>
      </c>
      <c r="W58" s="43">
        <v>1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</row>
    <row r="59" spans="1:32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39">
        <v>20164.23</v>
      </c>
      <c r="H59" s="39">
        <v>19</v>
      </c>
      <c r="I59" s="39">
        <v>5</v>
      </c>
      <c r="J59" s="39">
        <v>14</v>
      </c>
      <c r="K59" s="39">
        <v>15</v>
      </c>
      <c r="L59" s="39">
        <v>15</v>
      </c>
      <c r="M59" s="39">
        <v>0</v>
      </c>
      <c r="N59" s="39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42">
        <v>2</v>
      </c>
      <c r="W59" s="43">
        <v>2</v>
      </c>
      <c r="X59" s="43">
        <v>0</v>
      </c>
      <c r="Y59" s="41">
        <v>10.526315789473683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</row>
    <row r="60" spans="1:32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39">
        <v>22001.93</v>
      </c>
      <c r="H60" s="39">
        <v>16</v>
      </c>
      <c r="I60" s="39">
        <v>3</v>
      </c>
      <c r="J60" s="39">
        <v>12</v>
      </c>
      <c r="K60" s="39">
        <v>14</v>
      </c>
      <c r="L60" s="39">
        <v>14</v>
      </c>
      <c r="M60" s="39">
        <v>0</v>
      </c>
      <c r="N60" s="39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42">
        <v>3</v>
      </c>
      <c r="W60" s="43">
        <v>3</v>
      </c>
      <c r="X60" s="43">
        <v>0</v>
      </c>
      <c r="Y60" s="41">
        <v>18.75</v>
      </c>
      <c r="Z60" s="44">
        <v>12858.52</v>
      </c>
      <c r="AA60" s="41">
        <v>13593.57</v>
      </c>
      <c r="AB60" s="44">
        <v>100</v>
      </c>
      <c r="AC60" s="44">
        <v>13593.57</v>
      </c>
      <c r="AD60" s="44">
        <v>100</v>
      </c>
      <c r="AE60" s="44">
        <v>0</v>
      </c>
      <c r="AF60" s="44">
        <v>0</v>
      </c>
    </row>
    <row r="61" spans="1:32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39">
        <v>13311.29</v>
      </c>
      <c r="H61" s="39">
        <v>16</v>
      </c>
      <c r="I61" s="39">
        <v>0</v>
      </c>
      <c r="J61" s="39">
        <v>16</v>
      </c>
      <c r="K61" s="39">
        <v>14</v>
      </c>
      <c r="L61" s="39">
        <v>14</v>
      </c>
      <c r="M61" s="39">
        <v>0</v>
      </c>
      <c r="N61" s="39">
        <v>87.5</v>
      </c>
      <c r="O61" s="40">
        <v>13311.29</v>
      </c>
      <c r="P61" s="40">
        <v>13311.29</v>
      </c>
      <c r="Q61" s="41">
        <v>100</v>
      </c>
      <c r="R61" s="40">
        <v>11290.26</v>
      </c>
      <c r="S61" s="41">
        <v>84.817173992903761</v>
      </c>
      <c r="T61" s="40">
        <v>2021.0300000000007</v>
      </c>
      <c r="U61" s="41">
        <v>15.182826007096237</v>
      </c>
      <c r="V61" s="42">
        <v>0</v>
      </c>
      <c r="W61" s="43">
        <v>0</v>
      </c>
      <c r="X61" s="43">
        <v>0</v>
      </c>
      <c r="Y61" s="41">
        <v>0</v>
      </c>
      <c r="Z61" s="44">
        <v>0</v>
      </c>
      <c r="AA61" s="41">
        <v>2021.0300000000007</v>
      </c>
      <c r="AB61" s="44">
        <v>100</v>
      </c>
      <c r="AC61" s="44">
        <v>2021.03</v>
      </c>
      <c r="AD61" s="44">
        <v>99.999999999999972</v>
      </c>
      <c r="AE61" s="44">
        <v>0</v>
      </c>
      <c r="AF61" s="44">
        <v>0</v>
      </c>
    </row>
    <row r="62" spans="1:32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39">
        <v>6508.0399999999991</v>
      </c>
      <c r="H62" s="39">
        <v>5</v>
      </c>
      <c r="I62" s="39">
        <v>0</v>
      </c>
      <c r="J62" s="39">
        <v>5</v>
      </c>
      <c r="K62" s="39">
        <v>5</v>
      </c>
      <c r="L62" s="39">
        <v>5</v>
      </c>
      <c r="M62" s="39">
        <v>0</v>
      </c>
      <c r="N62" s="39">
        <v>100</v>
      </c>
      <c r="O62" s="40">
        <v>6508.0399999999991</v>
      </c>
      <c r="P62" s="40">
        <v>6508.0399999999991</v>
      </c>
      <c r="Q62" s="41">
        <v>100</v>
      </c>
      <c r="R62" s="40">
        <v>4865.3099999999995</v>
      </c>
      <c r="S62" s="41">
        <v>74.758452621680263</v>
      </c>
      <c r="T62" s="40">
        <v>1642.7299999999996</v>
      </c>
      <c r="U62" s="41">
        <v>25.241547378319733</v>
      </c>
      <c r="V62" s="42">
        <v>0</v>
      </c>
      <c r="W62" s="43">
        <v>0</v>
      </c>
      <c r="X62" s="43">
        <v>0</v>
      </c>
      <c r="Y62" s="41">
        <v>0</v>
      </c>
      <c r="Z62" s="44">
        <v>0</v>
      </c>
      <c r="AA62" s="41">
        <v>1642.7299999999996</v>
      </c>
      <c r="AB62" s="44">
        <v>100</v>
      </c>
      <c r="AC62" s="44">
        <v>1642.73</v>
      </c>
      <c r="AD62" s="44">
        <v>100.00000000000003</v>
      </c>
      <c r="AE62" s="44">
        <v>0</v>
      </c>
      <c r="AF62" s="44">
        <v>0</v>
      </c>
    </row>
    <row r="63" spans="1:32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39">
        <v>15259.9</v>
      </c>
      <c r="H63" s="39">
        <v>14</v>
      </c>
      <c r="I63" s="39">
        <v>1</v>
      </c>
      <c r="J63" s="39">
        <v>12</v>
      </c>
      <c r="K63" s="39">
        <v>12</v>
      </c>
      <c r="L63" s="39">
        <v>12</v>
      </c>
      <c r="M63" s="39">
        <v>0</v>
      </c>
      <c r="N63" s="39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42">
        <v>2</v>
      </c>
      <c r="W63" s="43">
        <v>2</v>
      </c>
      <c r="X63" s="43">
        <v>0</v>
      </c>
      <c r="Y63" s="41">
        <v>14.285714285714285</v>
      </c>
      <c r="Z63" s="44">
        <v>1664.25</v>
      </c>
      <c r="AA63" s="41">
        <v>1664.25</v>
      </c>
      <c r="AB63" s="44">
        <v>100</v>
      </c>
      <c r="AC63" s="44">
        <v>1664.25</v>
      </c>
      <c r="AD63" s="44">
        <v>100</v>
      </c>
      <c r="AE63" s="44">
        <v>0</v>
      </c>
      <c r="AF63" s="44">
        <v>0</v>
      </c>
    </row>
    <row r="64" spans="1:32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39">
        <v>9876.69</v>
      </c>
      <c r="H64" s="39">
        <v>15</v>
      </c>
      <c r="I64" s="39">
        <v>4</v>
      </c>
      <c r="J64" s="39">
        <v>10</v>
      </c>
      <c r="K64" s="39">
        <v>15</v>
      </c>
      <c r="L64" s="39">
        <v>15</v>
      </c>
      <c r="M64" s="39">
        <v>0</v>
      </c>
      <c r="N64" s="39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42">
        <v>1</v>
      </c>
      <c r="W64" s="43">
        <v>1</v>
      </c>
      <c r="X64" s="43">
        <v>0</v>
      </c>
      <c r="Y64" s="41">
        <v>6.666666666666667</v>
      </c>
      <c r="Z64" s="44">
        <v>990.94</v>
      </c>
      <c r="AA64" s="41">
        <v>990.94</v>
      </c>
      <c r="AB64" s="44">
        <v>100</v>
      </c>
      <c r="AC64" s="44">
        <v>990.93999999999994</v>
      </c>
      <c r="AD64" s="44">
        <v>99.999999999999986</v>
      </c>
      <c r="AE64" s="44">
        <v>0</v>
      </c>
      <c r="AF64" s="44">
        <v>0</v>
      </c>
    </row>
    <row r="65" spans="1:32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39">
        <v>29474.7</v>
      </c>
      <c r="H65" s="39">
        <v>30</v>
      </c>
      <c r="I65" s="39">
        <v>11</v>
      </c>
      <c r="J65" s="39">
        <v>17</v>
      </c>
      <c r="K65" s="39">
        <v>23</v>
      </c>
      <c r="L65" s="39">
        <v>23</v>
      </c>
      <c r="M65" s="39">
        <v>0</v>
      </c>
      <c r="N65" s="39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42">
        <v>3</v>
      </c>
      <c r="W65" s="43">
        <v>3</v>
      </c>
      <c r="X65" s="43">
        <v>0</v>
      </c>
      <c r="Y65" s="41">
        <v>10</v>
      </c>
      <c r="Z65" s="44">
        <v>10287.120000000001</v>
      </c>
      <c r="AA65" s="41">
        <v>13783.330000000004</v>
      </c>
      <c r="AB65" s="44">
        <v>100</v>
      </c>
      <c r="AC65" s="44">
        <v>13783.330000000004</v>
      </c>
      <c r="AD65" s="44">
        <v>100</v>
      </c>
      <c r="AE65" s="44">
        <v>0</v>
      </c>
      <c r="AF65" s="44">
        <v>0</v>
      </c>
    </row>
    <row r="66" spans="1:32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39">
        <v>31860.29</v>
      </c>
      <c r="H66" s="39">
        <v>22</v>
      </c>
      <c r="I66" s="39">
        <v>8</v>
      </c>
      <c r="J66" s="39">
        <v>14</v>
      </c>
      <c r="K66" s="39">
        <v>22</v>
      </c>
      <c r="L66" s="39">
        <v>22</v>
      </c>
      <c r="M66" s="39">
        <v>0</v>
      </c>
      <c r="N66" s="39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42">
        <v>1</v>
      </c>
      <c r="W66" s="43">
        <v>1</v>
      </c>
      <c r="X66" s="43">
        <v>0</v>
      </c>
      <c r="Y66" s="41">
        <v>4.5454545454545459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</row>
    <row r="67" spans="1:32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39">
        <v>7417.12</v>
      </c>
      <c r="H67" s="39">
        <v>9</v>
      </c>
      <c r="I67" s="39">
        <v>2</v>
      </c>
      <c r="J67" s="39">
        <v>6</v>
      </c>
      <c r="K67" s="39">
        <v>9</v>
      </c>
      <c r="L67" s="39">
        <v>9</v>
      </c>
      <c r="M67" s="39">
        <v>0</v>
      </c>
      <c r="N67" s="39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42">
        <v>0</v>
      </c>
      <c r="W67" s="43">
        <v>0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</row>
    <row r="68" spans="1:32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39">
        <v>24949.09</v>
      </c>
      <c r="H68" s="39">
        <v>21</v>
      </c>
      <c r="I68" s="39">
        <v>4</v>
      </c>
      <c r="J68" s="39">
        <v>15</v>
      </c>
      <c r="K68" s="39">
        <v>13</v>
      </c>
      <c r="L68" s="39">
        <v>13</v>
      </c>
      <c r="M68" s="39">
        <v>0</v>
      </c>
      <c r="N68" s="39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42">
        <v>7</v>
      </c>
      <c r="W68" s="43">
        <v>7</v>
      </c>
      <c r="X68" s="43">
        <v>0</v>
      </c>
      <c r="Y68" s="41">
        <v>33.333333333333329</v>
      </c>
      <c r="Z68" s="44">
        <v>13008.55</v>
      </c>
      <c r="AA68" s="41">
        <v>13008.55</v>
      </c>
      <c r="AB68" s="44">
        <v>100</v>
      </c>
      <c r="AC68" s="44">
        <v>13008.55</v>
      </c>
      <c r="AD68" s="44">
        <v>100</v>
      </c>
      <c r="AE68" s="44">
        <v>0</v>
      </c>
      <c r="AF68" s="44">
        <v>0</v>
      </c>
    </row>
    <row r="69" spans="1:32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39">
        <v>24297.279999999999</v>
      </c>
      <c r="H69" s="39">
        <v>26</v>
      </c>
      <c r="I69" s="39">
        <v>1</v>
      </c>
      <c r="J69" s="39">
        <v>25</v>
      </c>
      <c r="K69" s="39">
        <v>24</v>
      </c>
      <c r="L69" s="39">
        <v>24</v>
      </c>
      <c r="M69" s="39">
        <v>0</v>
      </c>
      <c r="N69" s="39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42">
        <v>1</v>
      </c>
      <c r="W69" s="43">
        <v>1</v>
      </c>
      <c r="X69" s="43">
        <v>0</v>
      </c>
      <c r="Y69" s="41">
        <v>3.8461538461538463</v>
      </c>
      <c r="Z69" s="44">
        <v>4259.84</v>
      </c>
      <c r="AA69" s="41">
        <v>4819.7099999999955</v>
      </c>
      <c r="AB69" s="44">
        <v>100</v>
      </c>
      <c r="AC69" s="44">
        <v>4819.71</v>
      </c>
      <c r="AD69" s="44">
        <v>100.00000000000009</v>
      </c>
      <c r="AE69" s="44">
        <v>0</v>
      </c>
      <c r="AF69" s="44">
        <v>0</v>
      </c>
    </row>
    <row r="70" spans="1:32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39">
        <v>17054.46</v>
      </c>
      <c r="H70" s="39">
        <v>11</v>
      </c>
      <c r="I70" s="39">
        <v>6</v>
      </c>
      <c r="J70" s="39">
        <v>5</v>
      </c>
      <c r="K70" s="39">
        <v>7</v>
      </c>
      <c r="L70" s="39">
        <v>7</v>
      </c>
      <c r="M70" s="39">
        <v>0</v>
      </c>
      <c r="N70" s="39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42">
        <v>5</v>
      </c>
      <c r="W70" s="43">
        <v>5</v>
      </c>
      <c r="X70" s="43">
        <v>0</v>
      </c>
      <c r="Y70" s="41">
        <v>45.454545454545453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</row>
    <row r="71" spans="1:32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39">
        <v>10032.36</v>
      </c>
      <c r="H71" s="39">
        <v>17</v>
      </c>
      <c r="I71" s="39">
        <v>5</v>
      </c>
      <c r="J71" s="39">
        <v>11</v>
      </c>
      <c r="K71" s="39">
        <v>16</v>
      </c>
      <c r="L71" s="39">
        <v>16</v>
      </c>
      <c r="M71" s="39">
        <v>0</v>
      </c>
      <c r="N71" s="39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42">
        <v>0</v>
      </c>
      <c r="W71" s="43">
        <v>0</v>
      </c>
      <c r="X71" s="43">
        <v>0</v>
      </c>
      <c r="Y71" s="41">
        <v>0</v>
      </c>
      <c r="Z71" s="44">
        <v>2153.19</v>
      </c>
      <c r="AA71" s="41">
        <v>2518.5899999999997</v>
      </c>
      <c r="AB71" s="44">
        <v>100</v>
      </c>
      <c r="AC71" s="44">
        <v>2518.59</v>
      </c>
      <c r="AD71" s="44">
        <v>100.00000000000003</v>
      </c>
      <c r="AE71" s="44">
        <v>0</v>
      </c>
      <c r="AF71" s="44">
        <v>0</v>
      </c>
    </row>
    <row r="72" spans="1:32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39">
        <v>9317.619999999999</v>
      </c>
      <c r="H72" s="39">
        <v>8</v>
      </c>
      <c r="I72" s="39">
        <v>1</v>
      </c>
      <c r="J72" s="39">
        <v>6</v>
      </c>
      <c r="K72" s="39">
        <v>6</v>
      </c>
      <c r="L72" s="39">
        <v>6</v>
      </c>
      <c r="M72" s="39">
        <v>0</v>
      </c>
      <c r="N72" s="39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42">
        <v>1</v>
      </c>
      <c r="W72" s="43">
        <v>1</v>
      </c>
      <c r="X72" s="43">
        <v>0</v>
      </c>
      <c r="Y72" s="41">
        <v>12.5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</row>
    <row r="73" spans="1:32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39">
        <v>8861.92</v>
      </c>
      <c r="H73" s="39">
        <v>14</v>
      </c>
      <c r="I73" s="39">
        <v>3</v>
      </c>
      <c r="J73" s="39">
        <v>8</v>
      </c>
      <c r="K73" s="39">
        <v>11</v>
      </c>
      <c r="L73" s="39">
        <v>11</v>
      </c>
      <c r="M73" s="39">
        <v>0</v>
      </c>
      <c r="N73" s="39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42">
        <v>1</v>
      </c>
      <c r="W73" s="43">
        <v>1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5087.67</v>
      </c>
      <c r="AD73" s="44">
        <v>74.09138238613609</v>
      </c>
      <c r="AE73" s="44">
        <v>1779.08</v>
      </c>
      <c r="AF73" s="44">
        <v>25.90861761386391</v>
      </c>
    </row>
    <row r="74" spans="1:32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39">
        <v>29258.73</v>
      </c>
      <c r="H74" s="39">
        <v>20</v>
      </c>
      <c r="I74" s="39">
        <v>6</v>
      </c>
      <c r="J74" s="39">
        <v>12</v>
      </c>
      <c r="K74" s="39">
        <v>13</v>
      </c>
      <c r="L74" s="39">
        <v>13</v>
      </c>
      <c r="M74" s="39">
        <v>0</v>
      </c>
      <c r="N74" s="39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42">
        <v>7</v>
      </c>
      <c r="W74" s="43">
        <v>7</v>
      </c>
      <c r="X74" s="43">
        <v>0</v>
      </c>
      <c r="Y74" s="41">
        <v>35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</row>
    <row r="75" spans="1:32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39">
        <v>12980.09</v>
      </c>
      <c r="H75" s="39">
        <v>12</v>
      </c>
      <c r="I75" s="39">
        <v>3</v>
      </c>
      <c r="J75" s="39">
        <v>9</v>
      </c>
      <c r="K75" s="39">
        <v>8</v>
      </c>
      <c r="L75" s="39">
        <v>8</v>
      </c>
      <c r="M75" s="39">
        <v>0</v>
      </c>
      <c r="N75" s="39">
        <v>66.666666666666657</v>
      </c>
      <c r="O75" s="40">
        <v>12980.09</v>
      </c>
      <c r="P75" s="40">
        <v>12980.09</v>
      </c>
      <c r="Q75" s="41">
        <v>100</v>
      </c>
      <c r="R75" s="40">
        <v>12980.09</v>
      </c>
      <c r="S75" s="41">
        <v>100</v>
      </c>
      <c r="T75" s="40">
        <v>0</v>
      </c>
      <c r="U75" s="41">
        <v>0</v>
      </c>
      <c r="V75" s="42">
        <v>0</v>
      </c>
      <c r="W75" s="43">
        <v>0</v>
      </c>
      <c r="X75" s="43">
        <v>0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</row>
    <row r="76" spans="1:32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39">
        <v>2227.91</v>
      </c>
      <c r="H76" s="39">
        <v>1</v>
      </c>
      <c r="I76" s="39">
        <v>0</v>
      </c>
      <c r="J76" s="39">
        <v>1</v>
      </c>
      <c r="K76" s="39">
        <v>1</v>
      </c>
      <c r="L76" s="39">
        <v>1</v>
      </c>
      <c r="M76" s="39">
        <v>0</v>
      </c>
      <c r="N76" s="39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42">
        <v>0</v>
      </c>
      <c r="W76" s="43">
        <v>0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</row>
    <row r="77" spans="1:32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39">
        <v>91.35</v>
      </c>
      <c r="H77" s="39">
        <v>1</v>
      </c>
      <c r="I77" s="39">
        <v>1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42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</row>
    <row r="78" spans="1:32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39">
        <v>0</v>
      </c>
      <c r="H78" s="39">
        <v>3</v>
      </c>
      <c r="I78" s="39">
        <v>1</v>
      </c>
      <c r="J78" s="39">
        <v>2</v>
      </c>
      <c r="K78" s="39">
        <v>0</v>
      </c>
      <c r="L78" s="39">
        <v>0</v>
      </c>
      <c r="M78" s="39">
        <v>0</v>
      </c>
      <c r="N78" s="39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2">
        <v>2</v>
      </c>
      <c r="W78" s="43">
        <v>2</v>
      </c>
      <c r="X78" s="43">
        <v>0</v>
      </c>
      <c r="Y78" s="41">
        <v>66.666666666666657</v>
      </c>
      <c r="Z78" s="44">
        <v>306.02</v>
      </c>
      <c r="AA78" s="41">
        <v>306.02</v>
      </c>
      <c r="AB78" s="44">
        <v>100</v>
      </c>
      <c r="AC78" s="44">
        <v>306.02</v>
      </c>
      <c r="AD78" s="44">
        <v>100</v>
      </c>
      <c r="AE78" s="44">
        <v>0</v>
      </c>
      <c r="AF78" s="44">
        <v>0</v>
      </c>
    </row>
    <row r="79" spans="1:32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39">
        <v>11847.22</v>
      </c>
      <c r="H79" s="39">
        <v>10</v>
      </c>
      <c r="I79" s="39">
        <v>2</v>
      </c>
      <c r="J79" s="39">
        <v>7</v>
      </c>
      <c r="K79" s="39">
        <v>8</v>
      </c>
      <c r="L79" s="39">
        <v>8</v>
      </c>
      <c r="M79" s="39">
        <v>0</v>
      </c>
      <c r="N79" s="39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42">
        <v>1</v>
      </c>
      <c r="W79" s="43">
        <v>1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</row>
    <row r="80" spans="1:32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39">
        <v>5134.43</v>
      </c>
      <c r="H80" s="39">
        <v>6</v>
      </c>
      <c r="I80" s="39">
        <v>1</v>
      </c>
      <c r="J80" s="39">
        <v>5</v>
      </c>
      <c r="K80" s="39">
        <v>5</v>
      </c>
      <c r="L80" s="39">
        <v>5</v>
      </c>
      <c r="M80" s="39">
        <v>0</v>
      </c>
      <c r="N80" s="39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42">
        <v>0</v>
      </c>
      <c r="W80" s="43">
        <v>0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</row>
    <row r="81" spans="1:32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39">
        <v>0</v>
      </c>
      <c r="H81" s="39">
        <v>1</v>
      </c>
      <c r="I81" s="39">
        <v>0</v>
      </c>
      <c r="J81" s="39">
        <v>1</v>
      </c>
      <c r="K81" s="39">
        <v>0</v>
      </c>
      <c r="L81" s="39">
        <v>0</v>
      </c>
      <c r="M81" s="39">
        <v>0</v>
      </c>
      <c r="N81" s="39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2">
        <v>0</v>
      </c>
      <c r="W81" s="43">
        <v>0</v>
      </c>
      <c r="X81" s="43">
        <v>0</v>
      </c>
      <c r="Y81" s="41">
        <v>0</v>
      </c>
      <c r="Z81" s="44">
        <v>0</v>
      </c>
      <c r="AA81" s="41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</row>
    <row r="82" spans="1:32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39">
        <v>12091.150000000001</v>
      </c>
      <c r="H82" s="39">
        <v>11</v>
      </c>
      <c r="I82" s="39">
        <v>3</v>
      </c>
      <c r="J82" s="39">
        <v>8</v>
      </c>
      <c r="K82" s="39">
        <v>9</v>
      </c>
      <c r="L82" s="39">
        <v>9</v>
      </c>
      <c r="M82" s="39">
        <v>0</v>
      </c>
      <c r="N82" s="39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42">
        <v>2</v>
      </c>
      <c r="W82" s="43">
        <v>2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</row>
    <row r="83" spans="1:32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39">
        <v>10392.470000000001</v>
      </c>
      <c r="H83" s="39">
        <v>15</v>
      </c>
      <c r="I83" s="39">
        <v>5</v>
      </c>
      <c r="J83" s="39">
        <v>9</v>
      </c>
      <c r="K83" s="39">
        <v>10</v>
      </c>
      <c r="L83" s="39">
        <v>10</v>
      </c>
      <c r="M83" s="39">
        <v>0</v>
      </c>
      <c r="N83" s="39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42">
        <v>1</v>
      </c>
      <c r="W83" s="43">
        <v>1</v>
      </c>
      <c r="X83" s="43">
        <v>0</v>
      </c>
      <c r="Y83" s="41">
        <v>6.666666666666667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</row>
    <row r="84" spans="1:32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39">
        <v>28780.43</v>
      </c>
      <c r="H84" s="39">
        <v>25</v>
      </c>
      <c r="I84" s="39">
        <v>7</v>
      </c>
      <c r="J84" s="39">
        <v>16</v>
      </c>
      <c r="K84" s="39">
        <v>22</v>
      </c>
      <c r="L84" s="39">
        <v>22</v>
      </c>
      <c r="M84" s="39">
        <v>0</v>
      </c>
      <c r="N84" s="39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42">
        <v>2</v>
      </c>
      <c r="W84" s="43">
        <v>2</v>
      </c>
      <c r="X84" s="43">
        <v>0</v>
      </c>
      <c r="Y84" s="41">
        <v>8</v>
      </c>
      <c r="Z84" s="44">
        <v>5233.2199999999993</v>
      </c>
      <c r="AA84" s="41">
        <v>15231.039999999999</v>
      </c>
      <c r="AB84" s="44">
        <v>100</v>
      </c>
      <c r="AC84" s="44">
        <v>15231.039999999999</v>
      </c>
      <c r="AD84" s="44">
        <v>100</v>
      </c>
      <c r="AE84" s="44">
        <v>0</v>
      </c>
      <c r="AF84" s="44">
        <v>0</v>
      </c>
    </row>
    <row r="85" spans="1:32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39">
        <v>18975.900000000001</v>
      </c>
      <c r="H85" s="39">
        <v>14</v>
      </c>
      <c r="I85" s="39">
        <v>6</v>
      </c>
      <c r="J85" s="39">
        <v>8</v>
      </c>
      <c r="K85" s="39">
        <v>11</v>
      </c>
      <c r="L85" s="39">
        <v>11</v>
      </c>
      <c r="M85" s="39">
        <v>0</v>
      </c>
      <c r="N85" s="39">
        <v>78.571428571428569</v>
      </c>
      <c r="O85" s="40">
        <v>18975.900000000001</v>
      </c>
      <c r="P85" s="40">
        <v>18975.900000000001</v>
      </c>
      <c r="Q85" s="41">
        <v>100</v>
      </c>
      <c r="R85" s="40">
        <v>18975.900000000001</v>
      </c>
      <c r="S85" s="41">
        <v>100</v>
      </c>
      <c r="T85" s="40">
        <v>0</v>
      </c>
      <c r="U85" s="41">
        <v>0</v>
      </c>
      <c r="V85" s="42">
        <v>1</v>
      </c>
      <c r="W85" s="43">
        <v>1</v>
      </c>
      <c r="X85" s="43">
        <v>0</v>
      </c>
      <c r="Y85" s="41">
        <v>7.1428571428571423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</row>
    <row r="86" spans="1:32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39">
        <v>11423.86</v>
      </c>
      <c r="H86" s="39">
        <v>12</v>
      </c>
      <c r="I86" s="39">
        <v>5</v>
      </c>
      <c r="J86" s="39">
        <v>7</v>
      </c>
      <c r="K86" s="39">
        <v>11</v>
      </c>
      <c r="L86" s="39">
        <v>11</v>
      </c>
      <c r="M86" s="39">
        <v>0</v>
      </c>
      <c r="N86" s="39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42">
        <v>2</v>
      </c>
      <c r="W86" s="43">
        <v>2</v>
      </c>
      <c r="X86" s="43">
        <v>0</v>
      </c>
      <c r="Y86" s="41">
        <v>16.666666666666664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</row>
    <row r="87" spans="1:32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39">
        <v>10040.950000000001</v>
      </c>
      <c r="H87" s="39">
        <v>12</v>
      </c>
      <c r="I87" s="39">
        <v>4</v>
      </c>
      <c r="J87" s="39">
        <v>8</v>
      </c>
      <c r="K87" s="39">
        <v>10</v>
      </c>
      <c r="L87" s="39">
        <v>10</v>
      </c>
      <c r="M87" s="39">
        <v>0</v>
      </c>
      <c r="N87" s="39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42">
        <v>0</v>
      </c>
      <c r="W87" s="43">
        <v>0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</row>
    <row r="88" spans="1:32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39">
        <v>25458.53</v>
      </c>
      <c r="H88" s="39">
        <v>34</v>
      </c>
      <c r="I88" s="39">
        <v>6</v>
      </c>
      <c r="J88" s="39">
        <v>28</v>
      </c>
      <c r="K88" s="39">
        <v>24</v>
      </c>
      <c r="L88" s="39">
        <v>24</v>
      </c>
      <c r="M88" s="39">
        <v>0</v>
      </c>
      <c r="N88" s="39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42">
        <v>8</v>
      </c>
      <c r="W88" s="43">
        <v>8</v>
      </c>
      <c r="X88" s="43">
        <v>0</v>
      </c>
      <c r="Y88" s="41">
        <v>23.52941176470588</v>
      </c>
      <c r="Z88" s="44">
        <v>4009.29</v>
      </c>
      <c r="AA88" s="41">
        <v>4009.29</v>
      </c>
      <c r="AB88" s="44">
        <v>100</v>
      </c>
      <c r="AC88" s="44">
        <v>3529.7</v>
      </c>
      <c r="AD88" s="44">
        <v>88.038031671443079</v>
      </c>
      <c r="AE88" s="44">
        <v>479.59000000000015</v>
      </c>
      <c r="AF88" s="44">
        <v>11.961968328556932</v>
      </c>
    </row>
    <row r="89" spans="1:32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39">
        <v>24316.61</v>
      </c>
      <c r="H89" s="39">
        <v>22</v>
      </c>
      <c r="I89" s="39">
        <v>5</v>
      </c>
      <c r="J89" s="39">
        <v>15</v>
      </c>
      <c r="K89" s="39">
        <v>16</v>
      </c>
      <c r="L89" s="39">
        <v>16</v>
      </c>
      <c r="M89" s="39">
        <v>0</v>
      </c>
      <c r="N89" s="39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42">
        <v>0</v>
      </c>
      <c r="W89" s="43">
        <v>0</v>
      </c>
      <c r="X89" s="43">
        <v>0</v>
      </c>
      <c r="Y89" s="41">
        <v>0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</row>
    <row r="90" spans="1:32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39">
        <v>25734.73</v>
      </c>
      <c r="H90" s="39">
        <v>15</v>
      </c>
      <c r="I90" s="39">
        <v>0</v>
      </c>
      <c r="J90" s="39">
        <v>15</v>
      </c>
      <c r="K90" s="39">
        <v>12</v>
      </c>
      <c r="L90" s="39">
        <v>12</v>
      </c>
      <c r="M90" s="39">
        <v>0</v>
      </c>
      <c r="N90" s="39">
        <v>80</v>
      </c>
      <c r="O90" s="40">
        <v>25734.73</v>
      </c>
      <c r="P90" s="40">
        <v>25734.73</v>
      </c>
      <c r="Q90" s="41">
        <v>100</v>
      </c>
      <c r="R90" s="40">
        <v>25734.729999999996</v>
      </c>
      <c r="S90" s="41">
        <v>99.999999999999986</v>
      </c>
      <c r="T90" s="40">
        <v>0</v>
      </c>
      <c r="U90" s="41">
        <v>0</v>
      </c>
      <c r="V90" s="42">
        <v>0</v>
      </c>
      <c r="W90" s="43">
        <v>0</v>
      </c>
      <c r="X90" s="43">
        <v>0</v>
      </c>
      <c r="Y90" s="41">
        <v>0</v>
      </c>
      <c r="Z90" s="44">
        <v>0</v>
      </c>
      <c r="AA90" s="41"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v>0</v>
      </c>
    </row>
    <row r="91" spans="1:32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39">
        <v>9574.32</v>
      </c>
      <c r="H91" s="39">
        <v>19</v>
      </c>
      <c r="I91" s="39">
        <v>3</v>
      </c>
      <c r="J91" s="39">
        <v>16</v>
      </c>
      <c r="K91" s="39">
        <v>13</v>
      </c>
      <c r="L91" s="39">
        <v>13</v>
      </c>
      <c r="M91" s="39">
        <v>0</v>
      </c>
      <c r="N91" s="39">
        <v>68.421052631578945</v>
      </c>
      <c r="O91" s="40">
        <v>9574.32</v>
      </c>
      <c r="P91" s="40">
        <v>9574.32</v>
      </c>
      <c r="Q91" s="41">
        <v>100</v>
      </c>
      <c r="R91" s="40">
        <v>9574.32</v>
      </c>
      <c r="S91" s="41">
        <v>100</v>
      </c>
      <c r="T91" s="40">
        <v>0</v>
      </c>
      <c r="U91" s="41">
        <v>0</v>
      </c>
      <c r="V91" s="42">
        <v>0</v>
      </c>
      <c r="W91" s="43">
        <v>0</v>
      </c>
      <c r="X91" s="43">
        <v>0</v>
      </c>
      <c r="Y91" s="41">
        <v>0</v>
      </c>
      <c r="Z91" s="44">
        <v>0</v>
      </c>
      <c r="AA91" s="41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</row>
    <row r="92" spans="1:32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39">
        <v>16538.98</v>
      </c>
      <c r="H92" s="39">
        <v>19</v>
      </c>
      <c r="I92" s="39">
        <v>2</v>
      </c>
      <c r="J92" s="39">
        <v>15</v>
      </c>
      <c r="K92" s="39">
        <v>15</v>
      </c>
      <c r="L92" s="39">
        <v>15</v>
      </c>
      <c r="M92" s="39">
        <v>0</v>
      </c>
      <c r="N92" s="39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42">
        <v>6</v>
      </c>
      <c r="W92" s="43">
        <v>6</v>
      </c>
      <c r="X92" s="43">
        <v>0</v>
      </c>
      <c r="Y92" s="41">
        <v>31.578947368421051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</row>
    <row r="93" spans="1:32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39">
        <v>5909.3700000000008</v>
      </c>
      <c r="H93" s="39">
        <v>11</v>
      </c>
      <c r="I93" s="39">
        <v>2</v>
      </c>
      <c r="J93" s="39">
        <v>8</v>
      </c>
      <c r="K93" s="39">
        <v>8</v>
      </c>
      <c r="L93" s="39">
        <v>8</v>
      </c>
      <c r="M93" s="39">
        <v>0</v>
      </c>
      <c r="N93" s="39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42">
        <v>0</v>
      </c>
      <c r="W93" s="43">
        <v>0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</row>
    <row r="94" spans="1:32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39">
        <v>38782.550000000003</v>
      </c>
      <c r="H94" s="39">
        <v>34</v>
      </c>
      <c r="I94" s="39">
        <v>5</v>
      </c>
      <c r="J94" s="39">
        <v>28</v>
      </c>
      <c r="K94" s="39">
        <v>28</v>
      </c>
      <c r="L94" s="39">
        <v>28</v>
      </c>
      <c r="M94" s="39">
        <v>0</v>
      </c>
      <c r="N94" s="39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42">
        <v>0</v>
      </c>
      <c r="W94" s="43">
        <v>0</v>
      </c>
      <c r="X94" s="43">
        <v>0</v>
      </c>
      <c r="Y94" s="41">
        <v>0</v>
      </c>
      <c r="Z94" s="44">
        <v>1514.02</v>
      </c>
      <c r="AA94" s="41">
        <v>1514.02</v>
      </c>
      <c r="AB94" s="44">
        <v>100</v>
      </c>
      <c r="AC94" s="44">
        <v>1514.02</v>
      </c>
      <c r="AD94" s="44">
        <v>100</v>
      </c>
      <c r="AE94" s="44">
        <v>0</v>
      </c>
      <c r="AF94" s="44">
        <v>0</v>
      </c>
    </row>
    <row r="95" spans="1:32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39">
        <v>21121.99</v>
      </c>
      <c r="H95" s="39">
        <v>25</v>
      </c>
      <c r="I95" s="39">
        <v>6</v>
      </c>
      <c r="J95" s="39">
        <v>19</v>
      </c>
      <c r="K95" s="39">
        <v>19</v>
      </c>
      <c r="L95" s="39">
        <v>19</v>
      </c>
      <c r="M95" s="39">
        <v>0</v>
      </c>
      <c r="N95" s="39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42">
        <v>3</v>
      </c>
      <c r="W95" s="43">
        <v>3</v>
      </c>
      <c r="X95" s="43">
        <v>0</v>
      </c>
      <c r="Y95" s="41">
        <v>12</v>
      </c>
      <c r="Z95" s="44">
        <v>2532.9899999999998</v>
      </c>
      <c r="AA95" s="41">
        <v>5497.2500000000018</v>
      </c>
      <c r="AB95" s="44">
        <v>100</v>
      </c>
      <c r="AC95" s="44">
        <v>5497.2500000000018</v>
      </c>
      <c r="AD95" s="44">
        <v>100</v>
      </c>
      <c r="AE95" s="44">
        <v>0</v>
      </c>
      <c r="AF95" s="44">
        <v>0</v>
      </c>
    </row>
    <row r="96" spans="1:32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39">
        <v>21391.43</v>
      </c>
      <c r="H96" s="39">
        <v>23</v>
      </c>
      <c r="I96" s="39">
        <v>5</v>
      </c>
      <c r="J96" s="39">
        <v>18</v>
      </c>
      <c r="K96" s="39">
        <v>18</v>
      </c>
      <c r="L96" s="39">
        <v>18</v>
      </c>
      <c r="M96" s="39">
        <v>0</v>
      </c>
      <c r="N96" s="39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42">
        <v>0</v>
      </c>
      <c r="W96" s="43">
        <v>0</v>
      </c>
      <c r="X96" s="43">
        <v>0</v>
      </c>
      <c r="Y96" s="41">
        <v>0</v>
      </c>
      <c r="Z96" s="44">
        <v>0</v>
      </c>
      <c r="AA96" s="41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</row>
    <row r="97" spans="1:32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39">
        <v>7105.5900000000011</v>
      </c>
      <c r="H97" s="39">
        <v>10</v>
      </c>
      <c r="I97" s="39">
        <v>0</v>
      </c>
      <c r="J97" s="39">
        <v>10</v>
      </c>
      <c r="K97" s="39">
        <v>9</v>
      </c>
      <c r="L97" s="39">
        <v>9</v>
      </c>
      <c r="M97" s="39">
        <v>0</v>
      </c>
      <c r="N97" s="39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42">
        <v>1</v>
      </c>
      <c r="W97" s="43">
        <v>1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</row>
    <row r="98" spans="1:32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39">
        <v>24019.38</v>
      </c>
      <c r="H98" s="39">
        <v>24</v>
      </c>
      <c r="I98" s="39">
        <v>4</v>
      </c>
      <c r="J98" s="39">
        <v>20</v>
      </c>
      <c r="K98" s="39">
        <v>18</v>
      </c>
      <c r="L98" s="39">
        <v>18</v>
      </c>
      <c r="M98" s="39">
        <v>0</v>
      </c>
      <c r="N98" s="39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42">
        <v>0</v>
      </c>
      <c r="W98" s="43">
        <v>0</v>
      </c>
      <c r="X98" s="43">
        <v>0</v>
      </c>
      <c r="Y98" s="41">
        <v>0</v>
      </c>
      <c r="Z98" s="44">
        <v>2126.8000000000002</v>
      </c>
      <c r="AA98" s="41">
        <v>2126.8000000000002</v>
      </c>
      <c r="AB98" s="44">
        <v>100</v>
      </c>
      <c r="AC98" s="44">
        <v>2126.8000000000002</v>
      </c>
      <c r="AD98" s="44">
        <v>100</v>
      </c>
      <c r="AE98" s="44">
        <v>0</v>
      </c>
      <c r="AF98" s="44">
        <v>0</v>
      </c>
    </row>
    <row r="99" spans="1:32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1054</v>
      </c>
      <c r="L99" s="45">
        <v>1054</v>
      </c>
      <c r="M99" s="45">
        <v>0</v>
      </c>
      <c r="N99" s="41">
        <v>79.307750188111356</v>
      </c>
      <c r="O99" s="46">
        <v>1385412.2399999998</v>
      </c>
      <c r="P99" s="46">
        <v>1385412.2399999998</v>
      </c>
      <c r="Q99" s="41">
        <v>100</v>
      </c>
      <c r="R99" s="46">
        <v>1278218.78</v>
      </c>
      <c r="S99" s="41">
        <v>92.262702977129777</v>
      </c>
      <c r="T99" s="46">
        <v>107193.46000000005</v>
      </c>
      <c r="U99" s="41">
        <v>7.7372970228702513</v>
      </c>
      <c r="V99" s="45">
        <v>127</v>
      </c>
      <c r="W99" s="47">
        <v>127</v>
      </c>
      <c r="X99" s="47">
        <v>0</v>
      </c>
      <c r="Y99" s="41">
        <v>9.5560571858540246</v>
      </c>
      <c r="Z99" s="48">
        <v>236072.46999999997</v>
      </c>
      <c r="AA99" s="46">
        <v>343265.93</v>
      </c>
      <c r="AB99" s="44">
        <v>99.999999999999972</v>
      </c>
      <c r="AC99" s="48">
        <v>323352.18000000005</v>
      </c>
      <c r="AD99" s="44">
        <v>94.198739735108589</v>
      </c>
      <c r="AE99" s="48">
        <v>19913.750000000004</v>
      </c>
      <c r="AF99" s="44">
        <v>5.8012602648914227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topLeftCell="H4" zoomScale="90" zoomScaleNormal="90" workbookViewId="0">
      <selection activeCell="AG4" sqref="AG1:AJ1048576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customWidth="1"/>
    <col min="16" max="16" width="12.7109375" style="31" customWidth="1"/>
    <col min="17" max="17" width="9.7109375" style="27" customWidth="1"/>
    <col min="18" max="18" width="9.710937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710937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7109375" style="27"/>
  </cols>
  <sheetData>
    <row r="1" spans="1:36" s="26" customFormat="1" ht="60" customHeight="1" x14ac:dyDescent="0.25">
      <c r="A1" s="114" t="s">
        <v>254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J1" s="52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J2" s="52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J5" s="52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</row>
    <row r="7" spans="1:36" x14ac:dyDescent="0.25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</row>
    <row r="8" spans="1:36" ht="22.5" customHeight="1" x14ac:dyDescent="0.25">
      <c r="A8" s="37">
        <v>1</v>
      </c>
      <c r="B8" s="38" t="s">
        <v>244</v>
      </c>
      <c r="C8" s="38"/>
      <c r="D8" s="36" t="s">
        <v>28</v>
      </c>
      <c r="E8" s="37" t="s">
        <v>120</v>
      </c>
      <c r="F8" s="37" t="s">
        <v>143</v>
      </c>
      <c r="G8" s="39">
        <v>17648.77</v>
      </c>
      <c r="H8" s="39">
        <v>14</v>
      </c>
      <c r="I8" s="39">
        <v>3</v>
      </c>
      <c r="J8" s="39">
        <v>6</v>
      </c>
      <c r="K8" s="39">
        <v>12</v>
      </c>
      <c r="L8" s="39">
        <v>12</v>
      </c>
      <c r="M8" s="39">
        <v>0</v>
      </c>
      <c r="N8" s="39">
        <v>85.714285714285708</v>
      </c>
      <c r="O8" s="40">
        <v>17648.77</v>
      </c>
      <c r="P8" s="40">
        <v>17648.77</v>
      </c>
      <c r="Q8" s="41">
        <v>100</v>
      </c>
      <c r="R8" s="40">
        <v>17648.77</v>
      </c>
      <c r="S8" s="41">
        <v>100</v>
      </c>
      <c r="T8" s="40">
        <v>0</v>
      </c>
      <c r="U8" s="41">
        <v>0</v>
      </c>
      <c r="V8" s="39">
        <f>AG8-K8</f>
        <v>2</v>
      </c>
      <c r="W8" s="43">
        <f>AH8-L8</f>
        <v>9</v>
      </c>
      <c r="X8" s="43">
        <v>0</v>
      </c>
      <c r="Y8" s="41">
        <v>7.1428571428571423</v>
      </c>
      <c r="Z8" s="44">
        <v>1033.73</v>
      </c>
      <c r="AA8" s="41">
        <v>1033.73</v>
      </c>
      <c r="AB8" s="44">
        <v>100</v>
      </c>
      <c r="AC8" s="44">
        <v>1033.73</v>
      </c>
      <c r="AD8" s="44">
        <v>100</v>
      </c>
      <c r="AE8" s="44">
        <v>0</v>
      </c>
      <c r="AF8" s="44">
        <v>0</v>
      </c>
      <c r="AG8" s="27">
        <v>14</v>
      </c>
      <c r="AH8" s="27">
        <v>21</v>
      </c>
      <c r="AI8" s="51">
        <f>H8-AG8</f>
        <v>0</v>
      </c>
      <c r="AJ8" s="51">
        <f>AG8/H8*100</f>
        <v>100</v>
      </c>
    </row>
    <row r="9" spans="1:36" ht="22.5" customHeight="1" x14ac:dyDescent="0.25">
      <c r="A9" s="37">
        <v>2</v>
      </c>
      <c r="B9" s="38" t="s">
        <v>244</v>
      </c>
      <c r="C9" s="38"/>
      <c r="D9" s="36" t="s">
        <v>29</v>
      </c>
      <c r="E9" s="37" t="s">
        <v>121</v>
      </c>
      <c r="F9" s="37" t="s">
        <v>144</v>
      </c>
      <c r="G9" s="39">
        <v>17355.38</v>
      </c>
      <c r="H9" s="39">
        <v>13</v>
      </c>
      <c r="I9" s="39">
        <v>4</v>
      </c>
      <c r="J9" s="39">
        <v>9</v>
      </c>
      <c r="K9" s="39">
        <v>11</v>
      </c>
      <c r="L9" s="39">
        <v>11</v>
      </c>
      <c r="M9" s="39">
        <v>0</v>
      </c>
      <c r="N9" s="39">
        <v>84.615384615384613</v>
      </c>
      <c r="O9" s="40">
        <v>17355.38</v>
      </c>
      <c r="P9" s="40">
        <v>17355.38</v>
      </c>
      <c r="Q9" s="41">
        <v>100</v>
      </c>
      <c r="R9" s="40">
        <v>17355.38</v>
      </c>
      <c r="S9" s="41">
        <v>100</v>
      </c>
      <c r="T9" s="40">
        <v>0</v>
      </c>
      <c r="U9" s="41">
        <v>0</v>
      </c>
      <c r="V9" s="39">
        <f t="shared" ref="V9:V72" si="1">AG9-K9</f>
        <v>2</v>
      </c>
      <c r="W9" s="43">
        <f t="shared" ref="W9:W72" si="2">AH9-L9</f>
        <v>10</v>
      </c>
      <c r="X9" s="43">
        <v>0</v>
      </c>
      <c r="Y9" s="41">
        <v>7.6923076923076925</v>
      </c>
      <c r="Z9" s="44">
        <v>3841.52</v>
      </c>
      <c r="AA9" s="41">
        <v>3841.52</v>
      </c>
      <c r="AB9" s="44">
        <v>100</v>
      </c>
      <c r="AC9" s="44">
        <v>3841.52</v>
      </c>
      <c r="AD9" s="44">
        <v>100</v>
      </c>
      <c r="AE9" s="44">
        <v>0</v>
      </c>
      <c r="AF9" s="44">
        <v>0</v>
      </c>
      <c r="AG9" s="27">
        <v>13</v>
      </c>
      <c r="AH9" s="27">
        <v>21</v>
      </c>
      <c r="AI9" s="51">
        <f t="shared" ref="AI9:AI72" si="3">H9-AG9</f>
        <v>0</v>
      </c>
      <c r="AJ9" s="51">
        <f t="shared" ref="AJ9:AJ72" si="4">AG9/H9*100</f>
        <v>100</v>
      </c>
    </row>
    <row r="10" spans="1:36" ht="22.5" customHeight="1" x14ac:dyDescent="0.25">
      <c r="A10" s="37">
        <v>3</v>
      </c>
      <c r="B10" s="38" t="s">
        <v>244</v>
      </c>
      <c r="C10" s="38"/>
      <c r="D10" s="36" t="s">
        <v>116</v>
      </c>
      <c r="E10" s="37" t="s">
        <v>124</v>
      </c>
      <c r="F10" s="37" t="s">
        <v>231</v>
      </c>
      <c r="G10" s="39">
        <v>4194.87</v>
      </c>
      <c r="H10" s="39">
        <v>4</v>
      </c>
      <c r="I10" s="39">
        <v>0</v>
      </c>
      <c r="J10" s="39">
        <v>4</v>
      </c>
      <c r="K10" s="39">
        <v>0</v>
      </c>
      <c r="L10" s="39">
        <v>0</v>
      </c>
      <c r="M10" s="39">
        <v>0</v>
      </c>
      <c r="N10" s="39">
        <v>0</v>
      </c>
      <c r="O10" s="40">
        <v>4194.87</v>
      </c>
      <c r="P10" s="40">
        <v>4194.87</v>
      </c>
      <c r="Q10" s="41">
        <v>100</v>
      </c>
      <c r="R10" s="40">
        <v>0</v>
      </c>
      <c r="S10" s="41">
        <v>0</v>
      </c>
      <c r="T10" s="40">
        <v>4194.87</v>
      </c>
      <c r="U10" s="41">
        <v>100</v>
      </c>
      <c r="V10" s="39">
        <f t="shared" si="1"/>
        <v>4</v>
      </c>
      <c r="W10" s="43">
        <f t="shared" si="2"/>
        <v>7</v>
      </c>
      <c r="X10" s="43">
        <v>0</v>
      </c>
      <c r="Y10" s="41">
        <v>100</v>
      </c>
      <c r="Z10" s="44">
        <v>4757.3</v>
      </c>
      <c r="AA10" s="41">
        <v>8952.17</v>
      </c>
      <c r="AB10" s="44">
        <v>100</v>
      </c>
      <c r="AC10" s="44">
        <v>8952.17</v>
      </c>
      <c r="AD10" s="44">
        <v>100</v>
      </c>
      <c r="AE10" s="44">
        <v>0</v>
      </c>
      <c r="AF10" s="44">
        <v>0</v>
      </c>
      <c r="AG10" s="27">
        <v>4</v>
      </c>
      <c r="AH10" s="27">
        <v>7</v>
      </c>
      <c r="AI10" s="51">
        <f t="shared" si="3"/>
        <v>0</v>
      </c>
      <c r="AJ10" s="51">
        <f t="shared" si="4"/>
        <v>100</v>
      </c>
    </row>
    <row r="11" spans="1:36" ht="22.5" customHeight="1" x14ac:dyDescent="0.25">
      <c r="A11" s="37">
        <v>4</v>
      </c>
      <c r="B11" s="38" t="s">
        <v>244</v>
      </c>
      <c r="C11" s="38"/>
      <c r="D11" s="36" t="s">
        <v>30</v>
      </c>
      <c r="E11" s="37" t="s">
        <v>122</v>
      </c>
      <c r="F11" s="37" t="s">
        <v>145</v>
      </c>
      <c r="G11" s="39">
        <v>32831.71</v>
      </c>
      <c r="H11" s="39">
        <v>19</v>
      </c>
      <c r="I11" s="39">
        <v>2</v>
      </c>
      <c r="J11" s="39">
        <v>17</v>
      </c>
      <c r="K11" s="39">
        <v>17</v>
      </c>
      <c r="L11" s="39">
        <v>17</v>
      </c>
      <c r="M11" s="39">
        <v>0</v>
      </c>
      <c r="N11" s="39">
        <v>89.473684210526315</v>
      </c>
      <c r="O11" s="40">
        <v>32831.71</v>
      </c>
      <c r="P11" s="40">
        <v>32831.71</v>
      </c>
      <c r="Q11" s="41">
        <v>100</v>
      </c>
      <c r="R11" s="40">
        <v>32831.71</v>
      </c>
      <c r="S11" s="41">
        <v>100</v>
      </c>
      <c r="T11" s="40">
        <v>0</v>
      </c>
      <c r="U11" s="41">
        <v>0</v>
      </c>
      <c r="V11" s="39">
        <f t="shared" si="1"/>
        <v>2</v>
      </c>
      <c r="W11" s="43">
        <f t="shared" si="2"/>
        <v>18</v>
      </c>
      <c r="X11" s="43">
        <v>0</v>
      </c>
      <c r="Y11" s="41">
        <v>10.526315789473683</v>
      </c>
      <c r="Z11" s="44">
        <v>6817.83</v>
      </c>
      <c r="AA11" s="41">
        <v>6817.83</v>
      </c>
      <c r="AB11" s="44">
        <v>100</v>
      </c>
      <c r="AC11" s="44">
        <v>2056.61</v>
      </c>
      <c r="AD11" s="44">
        <v>30.165169856097911</v>
      </c>
      <c r="AE11" s="44">
        <v>4761.2199999999993</v>
      </c>
      <c r="AF11" s="44">
        <v>69.834830143902082</v>
      </c>
      <c r="AG11" s="27">
        <v>19</v>
      </c>
      <c r="AH11" s="27">
        <v>35</v>
      </c>
      <c r="AI11" s="51">
        <f t="shared" si="3"/>
        <v>0</v>
      </c>
      <c r="AJ11" s="51">
        <f t="shared" si="4"/>
        <v>100</v>
      </c>
    </row>
    <row r="12" spans="1:36" ht="22.5" customHeight="1" x14ac:dyDescent="0.25">
      <c r="A12" s="37">
        <v>5</v>
      </c>
      <c r="B12" s="38" t="s">
        <v>244</v>
      </c>
      <c r="C12" s="38"/>
      <c r="D12" s="36" t="s">
        <v>32</v>
      </c>
      <c r="E12" s="37" t="s">
        <v>124</v>
      </c>
      <c r="F12" s="37" t="s">
        <v>147</v>
      </c>
      <c r="G12" s="39">
        <v>10725.08</v>
      </c>
      <c r="H12" s="39">
        <v>10</v>
      </c>
      <c r="I12" s="39">
        <v>3</v>
      </c>
      <c r="J12" s="39">
        <v>6</v>
      </c>
      <c r="K12" s="39">
        <v>8</v>
      </c>
      <c r="L12" s="39">
        <v>8</v>
      </c>
      <c r="M12" s="39">
        <v>0</v>
      </c>
      <c r="N12" s="39">
        <v>80</v>
      </c>
      <c r="O12" s="40">
        <v>10725.08</v>
      </c>
      <c r="P12" s="40">
        <v>10725.08</v>
      </c>
      <c r="Q12" s="41">
        <v>100</v>
      </c>
      <c r="R12" s="40">
        <v>6615.71</v>
      </c>
      <c r="S12" s="41">
        <v>61.684481607596396</v>
      </c>
      <c r="T12" s="40">
        <v>4109.37</v>
      </c>
      <c r="U12" s="41">
        <v>38.315518392403597</v>
      </c>
      <c r="V12" s="39">
        <f t="shared" si="1"/>
        <v>1</v>
      </c>
      <c r="W12" s="43">
        <f t="shared" si="2"/>
        <v>2</v>
      </c>
      <c r="X12" s="43">
        <v>0</v>
      </c>
      <c r="Y12" s="41">
        <v>10</v>
      </c>
      <c r="Z12" s="44">
        <v>137.03</v>
      </c>
      <c r="AA12" s="41">
        <v>4246.3999999999996</v>
      </c>
      <c r="AB12" s="44">
        <v>100</v>
      </c>
      <c r="AC12" s="44">
        <v>4246.3999999999996</v>
      </c>
      <c r="AD12" s="44">
        <v>100</v>
      </c>
      <c r="AE12" s="44">
        <v>0</v>
      </c>
      <c r="AF12" s="44">
        <v>0</v>
      </c>
      <c r="AG12" s="27">
        <v>9</v>
      </c>
      <c r="AH12" s="27">
        <v>10</v>
      </c>
      <c r="AI12" s="51">
        <f t="shared" si="3"/>
        <v>1</v>
      </c>
      <c r="AJ12" s="51">
        <f t="shared" si="4"/>
        <v>90</v>
      </c>
    </row>
    <row r="13" spans="1:36" ht="22.5" customHeight="1" x14ac:dyDescent="0.25">
      <c r="A13" s="37">
        <v>6</v>
      </c>
      <c r="B13" s="38" t="s">
        <v>244</v>
      </c>
      <c r="C13" s="38"/>
      <c r="D13" s="36" t="s">
        <v>31</v>
      </c>
      <c r="E13" s="37" t="s">
        <v>123</v>
      </c>
      <c r="F13" s="37" t="s">
        <v>146</v>
      </c>
      <c r="G13" s="39">
        <v>683.3</v>
      </c>
      <c r="H13" s="39">
        <v>3</v>
      </c>
      <c r="I13" s="39">
        <v>0</v>
      </c>
      <c r="J13" s="39">
        <v>3</v>
      </c>
      <c r="K13" s="39">
        <v>2</v>
      </c>
      <c r="L13" s="39">
        <v>2</v>
      </c>
      <c r="M13" s="39">
        <v>0</v>
      </c>
      <c r="N13" s="39">
        <v>66.666666666666657</v>
      </c>
      <c r="O13" s="40">
        <v>683.3</v>
      </c>
      <c r="P13" s="40">
        <v>683.3</v>
      </c>
      <c r="Q13" s="41">
        <v>100</v>
      </c>
      <c r="R13" s="40">
        <v>683.3</v>
      </c>
      <c r="S13" s="41">
        <v>100</v>
      </c>
      <c r="T13" s="40">
        <v>0</v>
      </c>
      <c r="U13" s="41">
        <v>0</v>
      </c>
      <c r="V13" s="39">
        <f t="shared" si="1"/>
        <v>0</v>
      </c>
      <c r="W13" s="43">
        <f t="shared" si="2"/>
        <v>0</v>
      </c>
      <c r="X13" s="43">
        <v>0</v>
      </c>
      <c r="Y13" s="41">
        <v>0</v>
      </c>
      <c r="Z13" s="44">
        <v>0</v>
      </c>
      <c r="AA13" s="41">
        <v>0</v>
      </c>
      <c r="AB13" s="44">
        <v>0</v>
      </c>
      <c r="AC13" s="44">
        <v>0</v>
      </c>
      <c r="AD13" s="44">
        <v>0</v>
      </c>
      <c r="AE13" s="44">
        <v>0</v>
      </c>
      <c r="AF13" s="44">
        <v>0</v>
      </c>
      <c r="AG13" s="27">
        <v>2</v>
      </c>
      <c r="AH13" s="27">
        <v>2</v>
      </c>
      <c r="AI13" s="51">
        <f t="shared" si="3"/>
        <v>1</v>
      </c>
      <c r="AJ13" s="51">
        <f t="shared" si="4"/>
        <v>66.666666666666657</v>
      </c>
    </row>
    <row r="14" spans="1:36" ht="22.5" customHeight="1" x14ac:dyDescent="0.25">
      <c r="A14" s="37">
        <v>7</v>
      </c>
      <c r="B14" s="38" t="s">
        <v>244</v>
      </c>
      <c r="C14" s="38"/>
      <c r="D14" s="36" t="s">
        <v>33</v>
      </c>
      <c r="E14" s="37" t="s">
        <v>124</v>
      </c>
      <c r="F14" s="37" t="s">
        <v>148</v>
      </c>
      <c r="G14" s="39">
        <v>26690.21</v>
      </c>
      <c r="H14" s="39">
        <v>20</v>
      </c>
      <c r="I14" s="39">
        <v>9</v>
      </c>
      <c r="J14" s="39">
        <v>10</v>
      </c>
      <c r="K14" s="39">
        <v>16</v>
      </c>
      <c r="L14" s="39">
        <v>16</v>
      </c>
      <c r="M14" s="39">
        <v>0</v>
      </c>
      <c r="N14" s="39">
        <v>80</v>
      </c>
      <c r="O14" s="40">
        <v>26690.21</v>
      </c>
      <c r="P14" s="40">
        <v>26690.21</v>
      </c>
      <c r="Q14" s="41">
        <v>100</v>
      </c>
      <c r="R14" s="40">
        <v>26690.21</v>
      </c>
      <c r="S14" s="41">
        <v>100</v>
      </c>
      <c r="T14" s="40">
        <v>0</v>
      </c>
      <c r="U14" s="41">
        <v>0</v>
      </c>
      <c r="V14" s="39">
        <f t="shared" si="1"/>
        <v>1</v>
      </c>
      <c r="W14" s="43">
        <f t="shared" si="2"/>
        <v>7</v>
      </c>
      <c r="X14" s="43">
        <v>0</v>
      </c>
      <c r="Y14" s="41">
        <v>5</v>
      </c>
      <c r="Z14" s="44">
        <v>1688.85</v>
      </c>
      <c r="AA14" s="41">
        <v>1688.85</v>
      </c>
      <c r="AB14" s="44">
        <v>100</v>
      </c>
      <c r="AC14" s="44">
        <v>1688.85</v>
      </c>
      <c r="AD14" s="44">
        <v>100</v>
      </c>
      <c r="AE14" s="44">
        <v>0</v>
      </c>
      <c r="AF14" s="44">
        <v>0</v>
      </c>
      <c r="AG14" s="27">
        <v>17</v>
      </c>
      <c r="AH14" s="27">
        <v>23</v>
      </c>
      <c r="AI14" s="51">
        <f t="shared" si="3"/>
        <v>3</v>
      </c>
      <c r="AJ14" s="51">
        <f t="shared" si="4"/>
        <v>85</v>
      </c>
    </row>
    <row r="15" spans="1:36" ht="22.5" customHeight="1" x14ac:dyDescent="0.25">
      <c r="A15" s="37">
        <v>8</v>
      </c>
      <c r="B15" s="38" t="s">
        <v>244</v>
      </c>
      <c r="C15" s="38"/>
      <c r="D15" s="36" t="s">
        <v>34</v>
      </c>
      <c r="E15" s="37" t="s">
        <v>125</v>
      </c>
      <c r="F15" s="37" t="s">
        <v>149</v>
      </c>
      <c r="G15" s="39">
        <v>44732.36</v>
      </c>
      <c r="H15" s="39">
        <v>30</v>
      </c>
      <c r="I15" s="39">
        <v>14</v>
      </c>
      <c r="J15" s="39">
        <v>16</v>
      </c>
      <c r="K15" s="39">
        <v>27</v>
      </c>
      <c r="L15" s="39">
        <v>27</v>
      </c>
      <c r="M15" s="39">
        <v>0</v>
      </c>
      <c r="N15" s="39">
        <v>90</v>
      </c>
      <c r="O15" s="40">
        <v>44732.36</v>
      </c>
      <c r="P15" s="40">
        <v>44732.36</v>
      </c>
      <c r="Q15" s="41">
        <v>100</v>
      </c>
      <c r="R15" s="40">
        <v>40428.949999999997</v>
      </c>
      <c r="S15" s="41">
        <v>90.379649095196399</v>
      </c>
      <c r="T15" s="40">
        <v>4303.4100000000035</v>
      </c>
      <c r="U15" s="41">
        <v>9.6203509048035993</v>
      </c>
      <c r="V15" s="39">
        <f t="shared" si="1"/>
        <v>0</v>
      </c>
      <c r="W15" s="43">
        <f t="shared" si="2"/>
        <v>14</v>
      </c>
      <c r="X15" s="43">
        <v>0</v>
      </c>
      <c r="Y15" s="41">
        <v>3.3333333333333335</v>
      </c>
      <c r="Z15" s="44">
        <v>664.3</v>
      </c>
      <c r="AA15" s="41">
        <v>4967.7100000000037</v>
      </c>
      <c r="AB15" s="44">
        <v>100</v>
      </c>
      <c r="AC15" s="44">
        <v>4967.71</v>
      </c>
      <c r="AD15" s="44">
        <v>99.999999999999929</v>
      </c>
      <c r="AE15" s="44">
        <v>0</v>
      </c>
      <c r="AF15" s="44">
        <v>0</v>
      </c>
      <c r="AG15" s="27">
        <v>27</v>
      </c>
      <c r="AH15" s="27">
        <v>41</v>
      </c>
      <c r="AI15" s="51">
        <f t="shared" si="3"/>
        <v>3</v>
      </c>
      <c r="AJ15" s="51">
        <f t="shared" si="4"/>
        <v>90</v>
      </c>
    </row>
    <row r="16" spans="1:36" ht="22.5" customHeight="1" x14ac:dyDescent="0.25">
      <c r="A16" s="37">
        <v>9</v>
      </c>
      <c r="B16" s="38" t="s">
        <v>244</v>
      </c>
      <c r="C16" s="38"/>
      <c r="D16" s="36" t="s">
        <v>35</v>
      </c>
      <c r="E16" s="37" t="s">
        <v>125</v>
      </c>
      <c r="F16" s="37" t="s">
        <v>150</v>
      </c>
      <c r="G16" s="39">
        <v>5731.5</v>
      </c>
      <c r="H16" s="39">
        <v>6</v>
      </c>
      <c r="I16" s="39">
        <v>0</v>
      </c>
      <c r="J16" s="39">
        <v>6</v>
      </c>
      <c r="K16" s="39">
        <v>4</v>
      </c>
      <c r="L16" s="39">
        <v>4</v>
      </c>
      <c r="M16" s="39">
        <v>0</v>
      </c>
      <c r="N16" s="39">
        <v>66.666666666666657</v>
      </c>
      <c r="O16" s="40">
        <v>5731.5</v>
      </c>
      <c r="P16" s="40">
        <v>5731.5</v>
      </c>
      <c r="Q16" s="41">
        <v>100</v>
      </c>
      <c r="R16" s="40">
        <v>4659.66</v>
      </c>
      <c r="S16" s="41">
        <v>81.299136351740373</v>
      </c>
      <c r="T16" s="40">
        <v>1071.8400000000001</v>
      </c>
      <c r="U16" s="41">
        <v>18.70086364825962</v>
      </c>
      <c r="V16" s="39">
        <f t="shared" si="1"/>
        <v>1</v>
      </c>
      <c r="W16" s="43">
        <f t="shared" si="2"/>
        <v>5</v>
      </c>
      <c r="X16" s="43">
        <v>0</v>
      </c>
      <c r="Y16" s="41">
        <v>16.666666666666664</v>
      </c>
      <c r="Z16" s="44">
        <v>0</v>
      </c>
      <c r="AA16" s="41">
        <v>1071.8400000000001</v>
      </c>
      <c r="AB16" s="44">
        <v>100</v>
      </c>
      <c r="AC16" s="44">
        <v>1071.8399999999999</v>
      </c>
      <c r="AD16" s="44">
        <v>99.999999999999972</v>
      </c>
      <c r="AE16" s="44">
        <v>0</v>
      </c>
      <c r="AF16" s="44">
        <v>0</v>
      </c>
      <c r="AG16" s="27">
        <v>5</v>
      </c>
      <c r="AH16" s="27">
        <v>9</v>
      </c>
      <c r="AI16" s="51">
        <f t="shared" si="3"/>
        <v>1</v>
      </c>
      <c r="AJ16" s="51">
        <f t="shared" si="4"/>
        <v>83.333333333333343</v>
      </c>
    </row>
    <row r="17" spans="1:36" ht="22.5" customHeight="1" x14ac:dyDescent="0.25">
      <c r="A17" s="37">
        <v>10</v>
      </c>
      <c r="B17" s="38" t="s">
        <v>244</v>
      </c>
      <c r="C17" s="38"/>
      <c r="D17" s="36" t="s">
        <v>36</v>
      </c>
      <c r="E17" s="37" t="s">
        <v>124</v>
      </c>
      <c r="F17" s="37" t="s">
        <v>151</v>
      </c>
      <c r="G17" s="39">
        <v>35464.200000000004</v>
      </c>
      <c r="H17" s="39">
        <v>35</v>
      </c>
      <c r="I17" s="39">
        <v>14</v>
      </c>
      <c r="J17" s="39">
        <v>19</v>
      </c>
      <c r="K17" s="39">
        <v>34</v>
      </c>
      <c r="L17" s="39">
        <v>34</v>
      </c>
      <c r="M17" s="39">
        <v>0</v>
      </c>
      <c r="N17" s="39">
        <v>97.142857142857139</v>
      </c>
      <c r="O17" s="40">
        <v>35464.200000000004</v>
      </c>
      <c r="P17" s="40">
        <v>35464.200000000004</v>
      </c>
      <c r="Q17" s="41">
        <v>100</v>
      </c>
      <c r="R17" s="40">
        <v>35464.200000000004</v>
      </c>
      <c r="S17" s="41">
        <v>100</v>
      </c>
      <c r="T17" s="40">
        <v>0</v>
      </c>
      <c r="U17" s="41">
        <v>0</v>
      </c>
      <c r="V17" s="39">
        <f t="shared" si="1"/>
        <v>0</v>
      </c>
      <c r="W17" s="43">
        <f t="shared" si="2"/>
        <v>12</v>
      </c>
      <c r="X17" s="43">
        <v>0</v>
      </c>
      <c r="Y17" s="41">
        <v>0</v>
      </c>
      <c r="Z17" s="44">
        <v>0</v>
      </c>
      <c r="AA17" s="41">
        <v>0</v>
      </c>
      <c r="AB17" s="44">
        <v>0</v>
      </c>
      <c r="AC17" s="44">
        <v>0</v>
      </c>
      <c r="AD17" s="44">
        <v>0</v>
      </c>
      <c r="AE17" s="44">
        <v>0</v>
      </c>
      <c r="AF17" s="44">
        <v>0</v>
      </c>
      <c r="AG17" s="27">
        <v>34</v>
      </c>
      <c r="AH17" s="27">
        <v>46</v>
      </c>
      <c r="AI17" s="51">
        <f t="shared" si="3"/>
        <v>1</v>
      </c>
      <c r="AJ17" s="51">
        <f t="shared" si="4"/>
        <v>97.142857142857139</v>
      </c>
    </row>
    <row r="18" spans="1:36" ht="22.5" customHeight="1" x14ac:dyDescent="0.25">
      <c r="A18" s="37">
        <v>11</v>
      </c>
      <c r="B18" s="38" t="s">
        <v>244</v>
      </c>
      <c r="C18" s="38"/>
      <c r="D18" s="36" t="s">
        <v>37</v>
      </c>
      <c r="E18" s="37" t="s">
        <v>121</v>
      </c>
      <c r="F18" s="37" t="s">
        <v>152</v>
      </c>
      <c r="G18" s="39">
        <v>14981.960000000001</v>
      </c>
      <c r="H18" s="39">
        <v>11</v>
      </c>
      <c r="I18" s="39">
        <v>2</v>
      </c>
      <c r="J18" s="39">
        <v>9</v>
      </c>
      <c r="K18" s="39">
        <v>5</v>
      </c>
      <c r="L18" s="39">
        <v>5</v>
      </c>
      <c r="M18" s="39">
        <v>0</v>
      </c>
      <c r="N18" s="39">
        <v>45.454545454545453</v>
      </c>
      <c r="O18" s="40">
        <v>14981.960000000001</v>
      </c>
      <c r="P18" s="40">
        <v>14981.960000000001</v>
      </c>
      <c r="Q18" s="41">
        <v>100</v>
      </c>
      <c r="R18" s="40">
        <v>14981.960000000001</v>
      </c>
      <c r="S18" s="41">
        <v>100</v>
      </c>
      <c r="T18" s="40">
        <v>0</v>
      </c>
      <c r="U18" s="41">
        <v>0</v>
      </c>
      <c r="V18" s="39">
        <f t="shared" si="1"/>
        <v>6</v>
      </c>
      <c r="W18" s="43">
        <f t="shared" si="2"/>
        <v>13</v>
      </c>
      <c r="X18" s="43">
        <v>0</v>
      </c>
      <c r="Y18" s="41">
        <v>9.0909090909090917</v>
      </c>
      <c r="Z18" s="44">
        <v>1550.03</v>
      </c>
      <c r="AA18" s="41">
        <v>1550.03</v>
      </c>
      <c r="AB18" s="44">
        <v>100</v>
      </c>
      <c r="AC18" s="44">
        <v>1550.03</v>
      </c>
      <c r="AD18" s="44">
        <v>100</v>
      </c>
      <c r="AE18" s="44">
        <v>0</v>
      </c>
      <c r="AF18" s="44">
        <v>0</v>
      </c>
      <c r="AG18" s="27">
        <v>11</v>
      </c>
      <c r="AH18" s="27">
        <v>18</v>
      </c>
      <c r="AI18" s="51">
        <f t="shared" si="3"/>
        <v>0</v>
      </c>
      <c r="AJ18" s="51">
        <f t="shared" si="4"/>
        <v>100</v>
      </c>
    </row>
    <row r="19" spans="1:36" ht="22.5" customHeight="1" x14ac:dyDescent="0.25">
      <c r="A19" s="37">
        <v>12</v>
      </c>
      <c r="B19" s="38" t="s">
        <v>244</v>
      </c>
      <c r="C19" s="38"/>
      <c r="D19" s="36" t="s">
        <v>38</v>
      </c>
      <c r="E19" s="37" t="s">
        <v>125</v>
      </c>
      <c r="F19" s="37" t="s">
        <v>153</v>
      </c>
      <c r="G19" s="39">
        <v>8384.7800000000007</v>
      </c>
      <c r="H19" s="39">
        <v>9</v>
      </c>
      <c r="I19" s="39">
        <v>0</v>
      </c>
      <c r="J19" s="39">
        <v>9</v>
      </c>
      <c r="K19" s="39">
        <v>7</v>
      </c>
      <c r="L19" s="39">
        <v>7</v>
      </c>
      <c r="M19" s="39">
        <v>0</v>
      </c>
      <c r="N19" s="39">
        <v>77.777777777777786</v>
      </c>
      <c r="O19" s="40">
        <v>8384.7800000000007</v>
      </c>
      <c r="P19" s="40">
        <v>8384.7800000000007</v>
      </c>
      <c r="Q19" s="41">
        <v>100</v>
      </c>
      <c r="R19" s="40">
        <v>7650.33</v>
      </c>
      <c r="S19" s="41">
        <v>91.240676559194156</v>
      </c>
      <c r="T19" s="40">
        <v>734.45000000000073</v>
      </c>
      <c r="U19" s="41">
        <v>8.7593234408058489</v>
      </c>
      <c r="V19" s="39">
        <f t="shared" si="1"/>
        <v>1</v>
      </c>
      <c r="W19" s="43">
        <f t="shared" si="2"/>
        <v>9</v>
      </c>
      <c r="X19" s="43">
        <v>0</v>
      </c>
      <c r="Y19" s="41">
        <v>0</v>
      </c>
      <c r="Z19" s="44">
        <v>334.95</v>
      </c>
      <c r="AA19" s="41">
        <v>1069.4000000000008</v>
      </c>
      <c r="AB19" s="44">
        <v>100</v>
      </c>
      <c r="AC19" s="44">
        <v>734.45</v>
      </c>
      <c r="AD19" s="44">
        <v>68.678698335515193</v>
      </c>
      <c r="AE19" s="44">
        <v>334.95000000000073</v>
      </c>
      <c r="AF19" s="44">
        <v>31.321301664484803</v>
      </c>
      <c r="AG19" s="27">
        <v>8</v>
      </c>
      <c r="AH19" s="27">
        <v>16</v>
      </c>
      <c r="AI19" s="51">
        <f t="shared" si="3"/>
        <v>1</v>
      </c>
      <c r="AJ19" s="51">
        <f t="shared" si="4"/>
        <v>88.888888888888886</v>
      </c>
    </row>
    <row r="20" spans="1:36" ht="22.5" customHeight="1" x14ac:dyDescent="0.25">
      <c r="A20" s="37">
        <v>13</v>
      </c>
      <c r="B20" s="38" t="s">
        <v>244</v>
      </c>
      <c r="C20" s="38"/>
      <c r="D20" s="36" t="s">
        <v>39</v>
      </c>
      <c r="E20" s="37" t="s">
        <v>126</v>
      </c>
      <c r="F20" s="37" t="s">
        <v>154</v>
      </c>
      <c r="G20" s="39">
        <v>7748.75</v>
      </c>
      <c r="H20" s="39">
        <v>7</v>
      </c>
      <c r="I20" s="39">
        <v>0</v>
      </c>
      <c r="J20" s="39">
        <v>7</v>
      </c>
      <c r="K20" s="39">
        <v>7</v>
      </c>
      <c r="L20" s="39">
        <v>7</v>
      </c>
      <c r="M20" s="39">
        <v>0</v>
      </c>
      <c r="N20" s="39">
        <v>100</v>
      </c>
      <c r="O20" s="40">
        <v>7748.75</v>
      </c>
      <c r="P20" s="40">
        <v>7748.75</v>
      </c>
      <c r="Q20" s="41">
        <v>100</v>
      </c>
      <c r="R20" s="40">
        <v>7060.58</v>
      </c>
      <c r="S20" s="41">
        <v>91.118954670108081</v>
      </c>
      <c r="T20" s="40">
        <v>688.17000000000007</v>
      </c>
      <c r="U20" s="41">
        <v>8.8810453298919185</v>
      </c>
      <c r="V20" s="39">
        <f t="shared" si="1"/>
        <v>0</v>
      </c>
      <c r="W20" s="43">
        <f t="shared" si="2"/>
        <v>9</v>
      </c>
      <c r="X20" s="43">
        <v>0</v>
      </c>
      <c r="Y20" s="41">
        <v>14.285714285714285</v>
      </c>
      <c r="Z20" s="44">
        <v>2682.66</v>
      </c>
      <c r="AA20" s="41">
        <v>3370.83</v>
      </c>
      <c r="AB20" s="44">
        <v>100</v>
      </c>
      <c r="AC20" s="44">
        <v>3370.83</v>
      </c>
      <c r="AD20" s="44">
        <v>100</v>
      </c>
      <c r="AE20" s="44">
        <v>0</v>
      </c>
      <c r="AF20" s="44">
        <v>0</v>
      </c>
      <c r="AG20" s="27">
        <v>7</v>
      </c>
      <c r="AH20" s="27">
        <v>16</v>
      </c>
      <c r="AI20" s="51">
        <f t="shared" si="3"/>
        <v>0</v>
      </c>
      <c r="AJ20" s="51">
        <f t="shared" si="4"/>
        <v>100</v>
      </c>
    </row>
    <row r="21" spans="1:36" ht="22.5" customHeight="1" x14ac:dyDescent="0.25">
      <c r="A21" s="37">
        <v>14</v>
      </c>
      <c r="B21" s="38" t="s">
        <v>244</v>
      </c>
      <c r="C21" s="38"/>
      <c r="D21" s="36" t="s">
        <v>40</v>
      </c>
      <c r="E21" s="37" t="s">
        <v>124</v>
      </c>
      <c r="F21" s="37" t="s">
        <v>155</v>
      </c>
      <c r="G21" s="39">
        <v>48047.07</v>
      </c>
      <c r="H21" s="39">
        <v>36</v>
      </c>
      <c r="I21" s="39">
        <v>8</v>
      </c>
      <c r="J21" s="39">
        <v>27</v>
      </c>
      <c r="K21" s="39">
        <v>34</v>
      </c>
      <c r="L21" s="39">
        <v>34</v>
      </c>
      <c r="M21" s="39">
        <v>0</v>
      </c>
      <c r="N21" s="39">
        <v>94.444444444444443</v>
      </c>
      <c r="O21" s="40">
        <v>48047.07</v>
      </c>
      <c r="P21" s="40">
        <v>48047.07</v>
      </c>
      <c r="Q21" s="41">
        <v>100</v>
      </c>
      <c r="R21" s="40">
        <v>44618.01</v>
      </c>
      <c r="S21" s="41">
        <v>92.863123599420334</v>
      </c>
      <c r="T21" s="40">
        <v>3429.0599999999977</v>
      </c>
      <c r="U21" s="41">
        <v>7.136876400579677</v>
      </c>
      <c r="V21" s="39">
        <f t="shared" si="1"/>
        <v>2</v>
      </c>
      <c r="W21" s="43">
        <f t="shared" si="2"/>
        <v>30</v>
      </c>
      <c r="X21" s="43">
        <v>0</v>
      </c>
      <c r="Y21" s="41">
        <v>8.3333333333333321</v>
      </c>
      <c r="Z21" s="44">
        <v>3482.3399999999997</v>
      </c>
      <c r="AA21" s="41">
        <v>6911.3999999999978</v>
      </c>
      <c r="AB21" s="44">
        <v>100</v>
      </c>
      <c r="AC21" s="44">
        <v>6911.4</v>
      </c>
      <c r="AD21" s="44">
        <v>100.00000000000003</v>
      </c>
      <c r="AE21" s="44">
        <v>0</v>
      </c>
      <c r="AF21" s="44">
        <v>0</v>
      </c>
      <c r="AG21" s="27">
        <v>36</v>
      </c>
      <c r="AH21" s="27">
        <v>64</v>
      </c>
      <c r="AI21" s="51">
        <f t="shared" si="3"/>
        <v>0</v>
      </c>
      <c r="AJ21" s="51">
        <f t="shared" si="4"/>
        <v>100</v>
      </c>
    </row>
    <row r="22" spans="1:36" ht="22.5" customHeight="1" x14ac:dyDescent="0.25">
      <c r="A22" s="37">
        <v>15</v>
      </c>
      <c r="B22" s="38" t="s">
        <v>244</v>
      </c>
      <c r="C22" s="38"/>
      <c r="D22" s="36" t="s">
        <v>42</v>
      </c>
      <c r="E22" s="37" t="s">
        <v>127</v>
      </c>
      <c r="F22" s="37" t="s">
        <v>157</v>
      </c>
      <c r="G22" s="39">
        <v>13314.79</v>
      </c>
      <c r="H22" s="39">
        <v>21</v>
      </c>
      <c r="I22" s="39">
        <v>1</v>
      </c>
      <c r="J22" s="39">
        <v>20</v>
      </c>
      <c r="K22" s="39">
        <v>13</v>
      </c>
      <c r="L22" s="39">
        <v>13</v>
      </c>
      <c r="M22" s="39">
        <v>0</v>
      </c>
      <c r="N22" s="39">
        <v>61.904761904761905</v>
      </c>
      <c r="O22" s="40">
        <v>13314.79</v>
      </c>
      <c r="P22" s="40">
        <v>13314.79</v>
      </c>
      <c r="Q22" s="41">
        <v>100</v>
      </c>
      <c r="R22" s="40">
        <v>12760.369999999999</v>
      </c>
      <c r="S22" s="41">
        <v>95.836058999052923</v>
      </c>
      <c r="T22" s="40">
        <v>554.42000000000189</v>
      </c>
      <c r="U22" s="41">
        <v>4.163941000947081</v>
      </c>
      <c r="V22" s="39">
        <f t="shared" si="1"/>
        <v>5</v>
      </c>
      <c r="W22" s="43">
        <f t="shared" si="2"/>
        <v>15</v>
      </c>
      <c r="X22" s="43">
        <v>0</v>
      </c>
      <c r="Y22" s="41">
        <v>23.809523809523807</v>
      </c>
      <c r="Z22" s="44">
        <v>9401.33</v>
      </c>
      <c r="AA22" s="41">
        <v>9955.7500000000018</v>
      </c>
      <c r="AB22" s="44">
        <v>100</v>
      </c>
      <c r="AC22" s="44">
        <v>9955.75</v>
      </c>
      <c r="AD22" s="44">
        <v>99.999999999999972</v>
      </c>
      <c r="AE22" s="44">
        <v>0</v>
      </c>
      <c r="AF22" s="44">
        <v>0</v>
      </c>
      <c r="AG22" s="27">
        <v>18</v>
      </c>
      <c r="AH22" s="27">
        <v>28</v>
      </c>
      <c r="AI22" s="51">
        <f t="shared" si="3"/>
        <v>3</v>
      </c>
      <c r="AJ22" s="51">
        <f t="shared" si="4"/>
        <v>85.714285714285708</v>
      </c>
    </row>
    <row r="23" spans="1:36" ht="22.5" customHeight="1" x14ac:dyDescent="0.25">
      <c r="A23" s="37">
        <v>16</v>
      </c>
      <c r="B23" s="38" t="s">
        <v>244</v>
      </c>
      <c r="C23" s="38"/>
      <c r="D23" s="36" t="s">
        <v>41</v>
      </c>
      <c r="E23" s="37" t="s">
        <v>127</v>
      </c>
      <c r="F23" s="37" t="s">
        <v>156</v>
      </c>
      <c r="G23" s="39">
        <v>2748.38</v>
      </c>
      <c r="H23" s="39">
        <v>4</v>
      </c>
      <c r="I23" s="39">
        <v>0</v>
      </c>
      <c r="J23" s="39">
        <v>4</v>
      </c>
      <c r="K23" s="39">
        <v>2</v>
      </c>
      <c r="L23" s="39">
        <v>2</v>
      </c>
      <c r="M23" s="39">
        <v>0</v>
      </c>
      <c r="N23" s="39">
        <v>50</v>
      </c>
      <c r="O23" s="40">
        <v>2748.38</v>
      </c>
      <c r="P23" s="40">
        <v>2748.38</v>
      </c>
      <c r="Q23" s="41">
        <v>100</v>
      </c>
      <c r="R23" s="40">
        <v>2748.38</v>
      </c>
      <c r="S23" s="41">
        <v>100</v>
      </c>
      <c r="T23" s="40">
        <v>0</v>
      </c>
      <c r="U23" s="41">
        <v>0</v>
      </c>
      <c r="V23" s="39">
        <f t="shared" si="1"/>
        <v>0</v>
      </c>
      <c r="W23" s="43">
        <f t="shared" si="2"/>
        <v>1</v>
      </c>
      <c r="X23" s="43">
        <v>0</v>
      </c>
      <c r="Y23" s="41">
        <v>0</v>
      </c>
      <c r="Z23" s="44">
        <v>0</v>
      </c>
      <c r="AA23" s="41">
        <v>0</v>
      </c>
      <c r="AB23" s="44">
        <v>0</v>
      </c>
      <c r="AC23" s="44">
        <v>0</v>
      </c>
      <c r="AD23" s="44">
        <v>0</v>
      </c>
      <c r="AE23" s="44">
        <v>0</v>
      </c>
      <c r="AF23" s="44">
        <v>0</v>
      </c>
      <c r="AG23" s="27">
        <v>2</v>
      </c>
      <c r="AH23" s="27">
        <v>3</v>
      </c>
      <c r="AI23" s="51">
        <f t="shared" si="3"/>
        <v>2</v>
      </c>
      <c r="AJ23" s="51">
        <f t="shared" si="4"/>
        <v>50</v>
      </c>
    </row>
    <row r="24" spans="1:36" ht="22.5" customHeight="1" x14ac:dyDescent="0.25">
      <c r="A24" s="37">
        <v>17</v>
      </c>
      <c r="B24" s="38" t="s">
        <v>244</v>
      </c>
      <c r="C24" s="38"/>
      <c r="D24" s="36" t="s">
        <v>43</v>
      </c>
      <c r="E24" s="37" t="s">
        <v>124</v>
      </c>
      <c r="F24" s="37" t="s">
        <v>158</v>
      </c>
      <c r="G24" s="39">
        <v>2821.83</v>
      </c>
      <c r="H24" s="39">
        <v>10</v>
      </c>
      <c r="I24" s="39">
        <v>2</v>
      </c>
      <c r="J24" s="39">
        <v>8</v>
      </c>
      <c r="K24" s="39">
        <v>5</v>
      </c>
      <c r="L24" s="39">
        <v>5</v>
      </c>
      <c r="M24" s="39">
        <v>0</v>
      </c>
      <c r="N24" s="39">
        <v>50</v>
      </c>
      <c r="O24" s="40">
        <v>2821.83</v>
      </c>
      <c r="P24" s="40">
        <v>2821.83</v>
      </c>
      <c r="Q24" s="41">
        <v>100</v>
      </c>
      <c r="R24" s="40">
        <v>2821.83</v>
      </c>
      <c r="S24" s="41">
        <v>100</v>
      </c>
      <c r="T24" s="40">
        <v>0</v>
      </c>
      <c r="U24" s="41">
        <v>0</v>
      </c>
      <c r="V24" s="39">
        <f t="shared" si="1"/>
        <v>3</v>
      </c>
      <c r="W24" s="43">
        <f t="shared" si="2"/>
        <v>5</v>
      </c>
      <c r="X24" s="43">
        <v>0</v>
      </c>
      <c r="Y24" s="41">
        <v>40</v>
      </c>
      <c r="Z24" s="44">
        <v>3090.5899999999997</v>
      </c>
      <c r="AA24" s="41">
        <v>3090.5899999999997</v>
      </c>
      <c r="AB24" s="44">
        <v>100</v>
      </c>
      <c r="AC24" s="44">
        <v>2085.7399999999998</v>
      </c>
      <c r="AD24" s="44">
        <v>67.48679054808305</v>
      </c>
      <c r="AE24" s="44">
        <v>1004.8499999999999</v>
      </c>
      <c r="AF24" s="44">
        <v>32.51320945191695</v>
      </c>
      <c r="AG24" s="27">
        <v>8</v>
      </c>
      <c r="AH24" s="27">
        <v>10</v>
      </c>
      <c r="AI24" s="51">
        <f t="shared" si="3"/>
        <v>2</v>
      </c>
      <c r="AJ24" s="51">
        <f t="shared" si="4"/>
        <v>80</v>
      </c>
    </row>
    <row r="25" spans="1:36" ht="22.5" customHeight="1" x14ac:dyDescent="0.25">
      <c r="A25" s="37">
        <v>18</v>
      </c>
      <c r="B25" s="38" t="s">
        <v>244</v>
      </c>
      <c r="C25" s="38"/>
      <c r="D25" s="36" t="s">
        <v>44</v>
      </c>
      <c r="E25" s="37" t="s">
        <v>124</v>
      </c>
      <c r="F25" s="37" t="s">
        <v>159</v>
      </c>
      <c r="G25" s="39">
        <v>4470.47</v>
      </c>
      <c r="H25" s="39">
        <v>8</v>
      </c>
      <c r="I25" s="39">
        <v>2</v>
      </c>
      <c r="J25" s="39">
        <v>6</v>
      </c>
      <c r="K25" s="39">
        <v>5</v>
      </c>
      <c r="L25" s="39">
        <v>5</v>
      </c>
      <c r="M25" s="39">
        <v>0</v>
      </c>
      <c r="N25" s="39">
        <v>62.5</v>
      </c>
      <c r="O25" s="40">
        <v>4470.47</v>
      </c>
      <c r="P25" s="40">
        <v>4470.47</v>
      </c>
      <c r="Q25" s="41">
        <v>100</v>
      </c>
      <c r="R25" s="40">
        <v>4470.47</v>
      </c>
      <c r="S25" s="41">
        <v>100</v>
      </c>
      <c r="T25" s="40">
        <v>0</v>
      </c>
      <c r="U25" s="41">
        <v>0</v>
      </c>
      <c r="V25" s="39">
        <f t="shared" si="1"/>
        <v>3</v>
      </c>
      <c r="W25" s="43">
        <f t="shared" si="2"/>
        <v>7</v>
      </c>
      <c r="X25" s="43">
        <v>0</v>
      </c>
      <c r="Y25" s="41">
        <v>0</v>
      </c>
      <c r="Z25" s="44">
        <v>1642.49</v>
      </c>
      <c r="AA25" s="41">
        <v>1642.49</v>
      </c>
      <c r="AB25" s="44">
        <v>100</v>
      </c>
      <c r="AC25" s="44">
        <v>1642.49</v>
      </c>
      <c r="AD25" s="44">
        <v>100</v>
      </c>
      <c r="AE25" s="44">
        <v>0</v>
      </c>
      <c r="AF25" s="44">
        <v>0</v>
      </c>
      <c r="AG25" s="27">
        <v>8</v>
      </c>
      <c r="AH25" s="27">
        <v>12</v>
      </c>
      <c r="AI25" s="51">
        <f t="shared" si="3"/>
        <v>0</v>
      </c>
      <c r="AJ25" s="51">
        <f t="shared" si="4"/>
        <v>100</v>
      </c>
    </row>
    <row r="26" spans="1:36" ht="22.5" customHeight="1" x14ac:dyDescent="0.25">
      <c r="A26" s="37">
        <v>19</v>
      </c>
      <c r="B26" s="38" t="s">
        <v>244</v>
      </c>
      <c r="C26" s="38"/>
      <c r="D26" s="36" t="s">
        <v>45</v>
      </c>
      <c r="E26" s="37" t="s">
        <v>124</v>
      </c>
      <c r="F26" s="37" t="s">
        <v>160</v>
      </c>
      <c r="G26" s="39">
        <v>7927.77</v>
      </c>
      <c r="H26" s="39">
        <v>9</v>
      </c>
      <c r="I26" s="39">
        <v>2</v>
      </c>
      <c r="J26" s="39">
        <v>7</v>
      </c>
      <c r="K26" s="39">
        <v>7</v>
      </c>
      <c r="L26" s="39">
        <v>7</v>
      </c>
      <c r="M26" s="39">
        <v>0</v>
      </c>
      <c r="N26" s="39">
        <v>77.777777777777786</v>
      </c>
      <c r="O26" s="40">
        <v>7927.77</v>
      </c>
      <c r="P26" s="40">
        <v>7927.77</v>
      </c>
      <c r="Q26" s="41">
        <v>100</v>
      </c>
      <c r="R26" s="40">
        <v>6572.83</v>
      </c>
      <c r="S26" s="41">
        <v>82.908939083752415</v>
      </c>
      <c r="T26" s="40">
        <v>1354.9400000000005</v>
      </c>
      <c r="U26" s="41">
        <v>17.091060916247574</v>
      </c>
      <c r="V26" s="39">
        <f t="shared" si="1"/>
        <v>1</v>
      </c>
      <c r="W26" s="43">
        <f t="shared" si="2"/>
        <v>8</v>
      </c>
      <c r="X26" s="43">
        <v>0</v>
      </c>
      <c r="Y26" s="41">
        <v>11.111111111111111</v>
      </c>
      <c r="Z26" s="44">
        <v>7908.41</v>
      </c>
      <c r="AA26" s="41">
        <v>9263.35</v>
      </c>
      <c r="AB26" s="44">
        <v>100</v>
      </c>
      <c r="AC26" s="44">
        <v>8861.41</v>
      </c>
      <c r="AD26" s="44">
        <v>95.660964985669324</v>
      </c>
      <c r="AE26" s="44">
        <v>401.94000000000051</v>
      </c>
      <c r="AF26" s="44">
        <v>4.3390350143306744</v>
      </c>
      <c r="AG26" s="27">
        <v>8</v>
      </c>
      <c r="AH26" s="27">
        <v>15</v>
      </c>
      <c r="AI26" s="51">
        <f t="shared" si="3"/>
        <v>1</v>
      </c>
      <c r="AJ26" s="51">
        <f t="shared" si="4"/>
        <v>88.888888888888886</v>
      </c>
    </row>
    <row r="27" spans="1:36" ht="22.5" customHeight="1" x14ac:dyDescent="0.25">
      <c r="A27" s="37">
        <v>20</v>
      </c>
      <c r="B27" s="38" t="s">
        <v>244</v>
      </c>
      <c r="C27" s="38"/>
      <c r="D27" s="36" t="s">
        <v>46</v>
      </c>
      <c r="E27" s="37" t="s">
        <v>128</v>
      </c>
      <c r="F27" s="37" t="s">
        <v>161</v>
      </c>
      <c r="G27" s="39">
        <v>21296.61</v>
      </c>
      <c r="H27" s="39">
        <v>17</v>
      </c>
      <c r="I27" s="39">
        <v>0</v>
      </c>
      <c r="J27" s="39">
        <v>17</v>
      </c>
      <c r="K27" s="39">
        <v>15</v>
      </c>
      <c r="L27" s="39">
        <v>15</v>
      </c>
      <c r="M27" s="39">
        <v>0</v>
      </c>
      <c r="N27" s="39">
        <v>88.235294117647058</v>
      </c>
      <c r="O27" s="40">
        <v>21296.61</v>
      </c>
      <c r="P27" s="40">
        <v>21296.61</v>
      </c>
      <c r="Q27" s="41">
        <v>100</v>
      </c>
      <c r="R27" s="40">
        <v>17319.839999999997</v>
      </c>
      <c r="S27" s="41">
        <v>81.326746369492582</v>
      </c>
      <c r="T27" s="40">
        <v>3976.7700000000041</v>
      </c>
      <c r="U27" s="41">
        <v>18.673253630507407</v>
      </c>
      <c r="V27" s="39">
        <f t="shared" si="1"/>
        <v>2</v>
      </c>
      <c r="W27" s="43">
        <f t="shared" si="2"/>
        <v>16</v>
      </c>
      <c r="X27" s="43">
        <v>0</v>
      </c>
      <c r="Y27" s="41">
        <v>0</v>
      </c>
      <c r="Z27" s="44">
        <v>5410.48</v>
      </c>
      <c r="AA27" s="41">
        <v>9387.2500000000036</v>
      </c>
      <c r="AB27" s="44">
        <v>100</v>
      </c>
      <c r="AC27" s="44">
        <v>9387.25</v>
      </c>
      <c r="AD27" s="44">
        <v>99.999999999999972</v>
      </c>
      <c r="AE27" s="44">
        <v>0</v>
      </c>
      <c r="AF27" s="44">
        <v>0</v>
      </c>
      <c r="AG27" s="27">
        <v>17</v>
      </c>
      <c r="AH27" s="27">
        <v>31</v>
      </c>
      <c r="AI27" s="51">
        <f t="shared" si="3"/>
        <v>0</v>
      </c>
      <c r="AJ27" s="51">
        <f t="shared" si="4"/>
        <v>100</v>
      </c>
    </row>
    <row r="28" spans="1:36" ht="22.5" customHeight="1" x14ac:dyDescent="0.25">
      <c r="A28" s="37">
        <v>21</v>
      </c>
      <c r="B28" s="38" t="s">
        <v>244</v>
      </c>
      <c r="C28" s="38"/>
      <c r="D28" s="36" t="s">
        <v>47</v>
      </c>
      <c r="E28" s="37" t="s">
        <v>124</v>
      </c>
      <c r="F28" s="37" t="s">
        <v>162</v>
      </c>
      <c r="G28" s="39">
        <v>13793.66</v>
      </c>
      <c r="H28" s="39">
        <v>9</v>
      </c>
      <c r="I28" s="39">
        <v>2</v>
      </c>
      <c r="J28" s="39">
        <v>7</v>
      </c>
      <c r="K28" s="39">
        <v>9</v>
      </c>
      <c r="L28" s="39">
        <v>9</v>
      </c>
      <c r="M28" s="39">
        <v>0</v>
      </c>
      <c r="N28" s="39">
        <v>100</v>
      </c>
      <c r="O28" s="40">
        <v>13793.66</v>
      </c>
      <c r="P28" s="40">
        <v>13793.66</v>
      </c>
      <c r="Q28" s="41">
        <v>100</v>
      </c>
      <c r="R28" s="40">
        <v>13793.66</v>
      </c>
      <c r="S28" s="41">
        <v>100</v>
      </c>
      <c r="T28" s="40">
        <v>0</v>
      </c>
      <c r="U28" s="41">
        <v>0</v>
      </c>
      <c r="V28" s="39">
        <f t="shared" si="1"/>
        <v>0</v>
      </c>
      <c r="W28" s="43">
        <f t="shared" si="2"/>
        <v>4</v>
      </c>
      <c r="X28" s="43">
        <v>0</v>
      </c>
      <c r="Y28" s="41">
        <v>0</v>
      </c>
      <c r="Z28" s="44">
        <v>1438.95</v>
      </c>
      <c r="AA28" s="41">
        <v>1438.95</v>
      </c>
      <c r="AB28" s="44">
        <v>100</v>
      </c>
      <c r="AC28" s="44">
        <v>1438.95</v>
      </c>
      <c r="AD28" s="44">
        <v>100</v>
      </c>
      <c r="AE28" s="44">
        <v>0</v>
      </c>
      <c r="AF28" s="44">
        <v>0</v>
      </c>
      <c r="AG28" s="27">
        <v>9</v>
      </c>
      <c r="AH28" s="27">
        <v>13</v>
      </c>
      <c r="AI28" s="51">
        <f t="shared" si="3"/>
        <v>0</v>
      </c>
      <c r="AJ28" s="51">
        <f t="shared" si="4"/>
        <v>100</v>
      </c>
    </row>
    <row r="29" spans="1:36" ht="22.5" customHeight="1" x14ac:dyDescent="0.25">
      <c r="A29" s="37">
        <v>22</v>
      </c>
      <c r="B29" s="38" t="s">
        <v>244</v>
      </c>
      <c r="C29" s="38"/>
      <c r="D29" s="36" t="s">
        <v>48</v>
      </c>
      <c r="E29" s="37" t="s">
        <v>129</v>
      </c>
      <c r="F29" s="37" t="s">
        <v>163</v>
      </c>
      <c r="G29" s="39">
        <v>18139.88</v>
      </c>
      <c r="H29" s="39">
        <v>21</v>
      </c>
      <c r="I29" s="39">
        <v>3</v>
      </c>
      <c r="J29" s="39">
        <v>18</v>
      </c>
      <c r="K29" s="39">
        <v>20</v>
      </c>
      <c r="L29" s="39">
        <v>20</v>
      </c>
      <c r="M29" s="39">
        <v>0</v>
      </c>
      <c r="N29" s="39">
        <v>95.238095238095227</v>
      </c>
      <c r="O29" s="40">
        <v>18139.88</v>
      </c>
      <c r="P29" s="40">
        <v>18139.88</v>
      </c>
      <c r="Q29" s="41">
        <v>100</v>
      </c>
      <c r="R29" s="40">
        <v>16884.419999999998</v>
      </c>
      <c r="S29" s="41">
        <v>93.079006035321058</v>
      </c>
      <c r="T29" s="40">
        <v>1255.4600000000028</v>
      </c>
      <c r="U29" s="41">
        <v>6.920993964678944</v>
      </c>
      <c r="V29" s="39">
        <f t="shared" si="1"/>
        <v>1</v>
      </c>
      <c r="W29" s="43">
        <f t="shared" si="2"/>
        <v>16</v>
      </c>
      <c r="X29" s="43">
        <v>0</v>
      </c>
      <c r="Y29" s="41">
        <v>4.7619047619047619</v>
      </c>
      <c r="Z29" s="44">
        <v>1487.82</v>
      </c>
      <c r="AA29" s="41">
        <v>2743.2800000000025</v>
      </c>
      <c r="AB29" s="44">
        <v>100</v>
      </c>
      <c r="AC29" s="44">
        <v>2743.2799999999997</v>
      </c>
      <c r="AD29" s="44">
        <v>99.999999999999901</v>
      </c>
      <c r="AE29" s="44">
        <v>0</v>
      </c>
      <c r="AF29" s="44">
        <v>0</v>
      </c>
      <c r="AG29" s="27">
        <v>21</v>
      </c>
      <c r="AH29" s="27">
        <v>36</v>
      </c>
      <c r="AI29" s="51">
        <f t="shared" si="3"/>
        <v>0</v>
      </c>
      <c r="AJ29" s="51">
        <f t="shared" si="4"/>
        <v>100</v>
      </c>
    </row>
    <row r="30" spans="1:36" ht="22.5" customHeight="1" x14ac:dyDescent="0.25">
      <c r="A30" s="37">
        <v>23</v>
      </c>
      <c r="B30" s="38" t="s">
        <v>244</v>
      </c>
      <c r="C30" s="38"/>
      <c r="D30" s="36" t="s">
        <v>49</v>
      </c>
      <c r="E30" s="37" t="s">
        <v>120</v>
      </c>
      <c r="F30" s="37" t="s">
        <v>164</v>
      </c>
      <c r="G30" s="39">
        <v>12730.749999999998</v>
      </c>
      <c r="H30" s="39">
        <v>11</v>
      </c>
      <c r="I30" s="39">
        <v>6</v>
      </c>
      <c r="J30" s="39">
        <v>5</v>
      </c>
      <c r="K30" s="39">
        <v>10</v>
      </c>
      <c r="L30" s="39">
        <v>10</v>
      </c>
      <c r="M30" s="39">
        <v>0</v>
      </c>
      <c r="N30" s="39">
        <v>90.909090909090907</v>
      </c>
      <c r="O30" s="40">
        <v>12730.749999999998</v>
      </c>
      <c r="P30" s="40">
        <v>12730.749999999998</v>
      </c>
      <c r="Q30" s="41">
        <v>100</v>
      </c>
      <c r="R30" s="40">
        <v>9620.1899999999987</v>
      </c>
      <c r="S30" s="41">
        <v>75.566561278793472</v>
      </c>
      <c r="T30" s="40">
        <v>3110.5599999999995</v>
      </c>
      <c r="U30" s="41">
        <v>24.433438721206528</v>
      </c>
      <c r="V30" s="39">
        <f t="shared" si="1"/>
        <v>1</v>
      </c>
      <c r="W30" s="43">
        <f t="shared" si="2"/>
        <v>6</v>
      </c>
      <c r="X30" s="43">
        <v>0</v>
      </c>
      <c r="Y30" s="41">
        <v>9.0909090909090917</v>
      </c>
      <c r="Z30" s="44">
        <v>749.05</v>
      </c>
      <c r="AA30" s="41">
        <v>3859.6099999999997</v>
      </c>
      <c r="AB30" s="44">
        <v>100</v>
      </c>
      <c r="AC30" s="44">
        <v>3859.6099999999997</v>
      </c>
      <c r="AD30" s="44">
        <v>100</v>
      </c>
      <c r="AE30" s="44">
        <v>0</v>
      </c>
      <c r="AF30" s="44">
        <v>0</v>
      </c>
      <c r="AG30" s="27">
        <v>11</v>
      </c>
      <c r="AH30" s="27">
        <v>16</v>
      </c>
      <c r="AI30" s="51">
        <f t="shared" si="3"/>
        <v>0</v>
      </c>
      <c r="AJ30" s="51">
        <f t="shared" si="4"/>
        <v>100</v>
      </c>
    </row>
    <row r="31" spans="1:36" ht="22.5" customHeight="1" x14ac:dyDescent="0.25">
      <c r="A31" s="37">
        <v>24</v>
      </c>
      <c r="B31" s="38" t="s">
        <v>244</v>
      </c>
      <c r="C31" s="38"/>
      <c r="D31" s="36" t="s">
        <v>50</v>
      </c>
      <c r="E31" s="37" t="s">
        <v>122</v>
      </c>
      <c r="F31" s="37" t="s">
        <v>165</v>
      </c>
      <c r="G31" s="39">
        <v>12457.580000000002</v>
      </c>
      <c r="H31" s="39">
        <v>11</v>
      </c>
      <c r="I31" s="39">
        <v>2</v>
      </c>
      <c r="J31" s="39">
        <v>8</v>
      </c>
      <c r="K31" s="39">
        <v>10</v>
      </c>
      <c r="L31" s="39">
        <v>10</v>
      </c>
      <c r="M31" s="39">
        <v>0</v>
      </c>
      <c r="N31" s="39">
        <v>90.909090909090907</v>
      </c>
      <c r="O31" s="40">
        <v>12457.580000000002</v>
      </c>
      <c r="P31" s="40">
        <v>12457.580000000002</v>
      </c>
      <c r="Q31" s="41">
        <v>100</v>
      </c>
      <c r="R31" s="40">
        <v>12457.580000000002</v>
      </c>
      <c r="S31" s="41">
        <v>100</v>
      </c>
      <c r="T31" s="40">
        <v>0</v>
      </c>
      <c r="U31" s="41">
        <v>0</v>
      </c>
      <c r="V31" s="39">
        <f t="shared" si="1"/>
        <v>0</v>
      </c>
      <c r="W31" s="43">
        <f t="shared" si="2"/>
        <v>7</v>
      </c>
      <c r="X31" s="43">
        <v>0</v>
      </c>
      <c r="Y31" s="41">
        <v>0</v>
      </c>
      <c r="Z31" s="44">
        <v>0</v>
      </c>
      <c r="AA31" s="41">
        <v>0</v>
      </c>
      <c r="AB31" s="44">
        <v>0</v>
      </c>
      <c r="AC31" s="44">
        <v>0</v>
      </c>
      <c r="AD31" s="44">
        <v>0</v>
      </c>
      <c r="AE31" s="44">
        <v>0</v>
      </c>
      <c r="AF31" s="44">
        <v>0</v>
      </c>
      <c r="AG31" s="27">
        <v>10</v>
      </c>
      <c r="AH31" s="27">
        <v>17</v>
      </c>
      <c r="AI31" s="51">
        <f t="shared" si="3"/>
        <v>1</v>
      </c>
      <c r="AJ31" s="51">
        <f t="shared" si="4"/>
        <v>90.909090909090907</v>
      </c>
    </row>
    <row r="32" spans="1:36" ht="22.5" customHeight="1" x14ac:dyDescent="0.25">
      <c r="A32" s="37">
        <v>25</v>
      </c>
      <c r="B32" s="38" t="s">
        <v>244</v>
      </c>
      <c r="C32" s="38"/>
      <c r="D32" s="36" t="s">
        <v>51</v>
      </c>
      <c r="E32" s="37" t="s">
        <v>125</v>
      </c>
      <c r="F32" s="37" t="s">
        <v>166</v>
      </c>
      <c r="G32" s="39">
        <v>0</v>
      </c>
      <c r="H32" s="39">
        <v>3</v>
      </c>
      <c r="I32" s="39">
        <v>0</v>
      </c>
      <c r="J32" s="39">
        <v>3</v>
      </c>
      <c r="K32" s="39">
        <v>0</v>
      </c>
      <c r="L32" s="39">
        <v>0</v>
      </c>
      <c r="M32" s="39">
        <v>0</v>
      </c>
      <c r="N32" s="39">
        <v>0</v>
      </c>
      <c r="O32" s="40">
        <v>0</v>
      </c>
      <c r="P32" s="40">
        <v>0</v>
      </c>
      <c r="Q32" s="41">
        <v>0</v>
      </c>
      <c r="R32" s="40">
        <v>0</v>
      </c>
      <c r="S32" s="41">
        <v>0</v>
      </c>
      <c r="T32" s="40">
        <v>0</v>
      </c>
      <c r="U32" s="41">
        <v>0</v>
      </c>
      <c r="V32" s="39">
        <f t="shared" si="1"/>
        <v>0</v>
      </c>
      <c r="W32" s="43">
        <f t="shared" si="2"/>
        <v>0</v>
      </c>
      <c r="X32" s="43">
        <v>0</v>
      </c>
      <c r="Y32" s="41">
        <v>0</v>
      </c>
      <c r="Z32" s="44">
        <v>607.95000000000005</v>
      </c>
      <c r="AA32" s="41">
        <v>607.95000000000005</v>
      </c>
      <c r="AB32" s="44">
        <v>100</v>
      </c>
      <c r="AC32" s="44">
        <v>607.95000000000005</v>
      </c>
      <c r="AD32" s="44">
        <v>100</v>
      </c>
      <c r="AE32" s="44">
        <v>0</v>
      </c>
      <c r="AF32" s="44">
        <v>0</v>
      </c>
      <c r="AG32" s="27">
        <v>0</v>
      </c>
      <c r="AI32" s="51">
        <f t="shared" si="3"/>
        <v>3</v>
      </c>
      <c r="AJ32" s="51">
        <f t="shared" si="4"/>
        <v>0</v>
      </c>
    </row>
    <row r="33" spans="1:36" ht="22.5" customHeight="1" x14ac:dyDescent="0.25">
      <c r="A33" s="37">
        <v>26</v>
      </c>
      <c r="B33" s="38" t="s">
        <v>244</v>
      </c>
      <c r="C33" s="38"/>
      <c r="D33" s="36" t="s">
        <v>52</v>
      </c>
      <c r="E33" s="37" t="s">
        <v>124</v>
      </c>
      <c r="F33" s="37" t="s">
        <v>167</v>
      </c>
      <c r="G33" s="39">
        <v>2981.6600000000003</v>
      </c>
      <c r="H33" s="39">
        <v>8</v>
      </c>
      <c r="I33" s="39">
        <v>1</v>
      </c>
      <c r="J33" s="39">
        <v>6</v>
      </c>
      <c r="K33" s="39">
        <v>4</v>
      </c>
      <c r="L33" s="39">
        <v>4</v>
      </c>
      <c r="M33" s="39">
        <v>0</v>
      </c>
      <c r="N33" s="39">
        <v>50</v>
      </c>
      <c r="O33" s="40">
        <v>2981.6600000000003</v>
      </c>
      <c r="P33" s="40">
        <v>2981.6600000000003</v>
      </c>
      <c r="Q33" s="41">
        <v>100</v>
      </c>
      <c r="R33" s="40">
        <v>2981.6600000000003</v>
      </c>
      <c r="S33" s="41">
        <v>100</v>
      </c>
      <c r="T33" s="40">
        <v>0</v>
      </c>
      <c r="U33" s="41">
        <v>0</v>
      </c>
      <c r="V33" s="39">
        <f t="shared" si="1"/>
        <v>0</v>
      </c>
      <c r="W33" s="43">
        <f t="shared" si="2"/>
        <v>1</v>
      </c>
      <c r="X33" s="43">
        <v>0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27">
        <v>4</v>
      </c>
      <c r="AH33" s="27">
        <v>5</v>
      </c>
      <c r="AI33" s="51">
        <f t="shared" si="3"/>
        <v>4</v>
      </c>
      <c r="AJ33" s="51">
        <f t="shared" si="4"/>
        <v>50</v>
      </c>
    </row>
    <row r="34" spans="1:36" ht="22.5" customHeight="1" x14ac:dyDescent="0.25">
      <c r="A34" s="37">
        <v>27</v>
      </c>
      <c r="B34" s="38" t="s">
        <v>244</v>
      </c>
      <c r="C34" s="38"/>
      <c r="D34" s="36" t="s">
        <v>53</v>
      </c>
      <c r="E34" s="37" t="s">
        <v>130</v>
      </c>
      <c r="F34" s="37" t="s">
        <v>168</v>
      </c>
      <c r="G34" s="39">
        <v>7486.82</v>
      </c>
      <c r="H34" s="39">
        <v>11</v>
      </c>
      <c r="I34" s="39">
        <v>1</v>
      </c>
      <c r="J34" s="39">
        <v>10</v>
      </c>
      <c r="K34" s="39">
        <v>7</v>
      </c>
      <c r="L34" s="39">
        <v>7</v>
      </c>
      <c r="M34" s="39">
        <v>0</v>
      </c>
      <c r="N34" s="39">
        <v>63.636363636363633</v>
      </c>
      <c r="O34" s="40">
        <v>7486.82</v>
      </c>
      <c r="P34" s="40">
        <v>7486.82</v>
      </c>
      <c r="Q34" s="41">
        <v>100</v>
      </c>
      <c r="R34" s="40">
        <v>7486.82</v>
      </c>
      <c r="S34" s="41">
        <v>100</v>
      </c>
      <c r="T34" s="40">
        <v>0</v>
      </c>
      <c r="U34" s="41">
        <v>0</v>
      </c>
      <c r="V34" s="39">
        <f t="shared" si="1"/>
        <v>0</v>
      </c>
      <c r="W34" s="43">
        <f t="shared" si="2"/>
        <v>3</v>
      </c>
      <c r="X34" s="43">
        <v>0</v>
      </c>
      <c r="Y34" s="41">
        <v>0</v>
      </c>
      <c r="Z34" s="44">
        <v>0</v>
      </c>
      <c r="AA34" s="41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0</v>
      </c>
      <c r="AG34" s="27">
        <v>7</v>
      </c>
      <c r="AH34" s="27">
        <v>10</v>
      </c>
      <c r="AI34" s="51">
        <f t="shared" si="3"/>
        <v>4</v>
      </c>
      <c r="AJ34" s="51">
        <f t="shared" si="4"/>
        <v>63.636363636363633</v>
      </c>
    </row>
    <row r="35" spans="1:36" ht="22.5" customHeight="1" x14ac:dyDescent="0.25">
      <c r="A35" s="37">
        <v>28</v>
      </c>
      <c r="B35" s="38" t="s">
        <v>244</v>
      </c>
      <c r="C35" s="38"/>
      <c r="D35" s="36" t="s">
        <v>54</v>
      </c>
      <c r="E35" s="37" t="s">
        <v>128</v>
      </c>
      <c r="F35" s="37" t="s">
        <v>169</v>
      </c>
      <c r="G35" s="39">
        <v>25268.97</v>
      </c>
      <c r="H35" s="39">
        <v>15</v>
      </c>
      <c r="I35" s="39">
        <v>3</v>
      </c>
      <c r="J35" s="39">
        <v>12</v>
      </c>
      <c r="K35" s="39">
        <v>13</v>
      </c>
      <c r="L35" s="39">
        <v>13</v>
      </c>
      <c r="M35" s="39">
        <v>0</v>
      </c>
      <c r="N35" s="39">
        <v>86.666666666666671</v>
      </c>
      <c r="O35" s="40">
        <v>25268.97</v>
      </c>
      <c r="P35" s="40">
        <v>25268.969999999998</v>
      </c>
      <c r="Q35" s="41">
        <v>99.999999999999986</v>
      </c>
      <c r="R35" s="40">
        <v>25268.97</v>
      </c>
      <c r="S35" s="41">
        <v>100.00000000000003</v>
      </c>
      <c r="T35" s="40">
        <v>0</v>
      </c>
      <c r="U35" s="41">
        <v>0</v>
      </c>
      <c r="V35" s="39">
        <f t="shared" si="1"/>
        <v>2</v>
      </c>
      <c r="W35" s="43">
        <f t="shared" si="2"/>
        <v>14</v>
      </c>
      <c r="X35" s="43">
        <v>0</v>
      </c>
      <c r="Y35" s="41">
        <v>13.333333333333334</v>
      </c>
      <c r="Z35" s="44">
        <v>4257.83</v>
      </c>
      <c r="AA35" s="41">
        <v>4257.83</v>
      </c>
      <c r="AB35" s="44">
        <v>100</v>
      </c>
      <c r="AC35" s="44">
        <v>4257.83</v>
      </c>
      <c r="AD35" s="44">
        <v>100</v>
      </c>
      <c r="AE35" s="44">
        <v>0</v>
      </c>
      <c r="AF35" s="44">
        <v>0</v>
      </c>
      <c r="AG35" s="27">
        <v>15</v>
      </c>
      <c r="AH35" s="27">
        <v>27</v>
      </c>
      <c r="AI35" s="51">
        <f t="shared" si="3"/>
        <v>0</v>
      </c>
      <c r="AJ35" s="51">
        <f t="shared" si="4"/>
        <v>100</v>
      </c>
    </row>
    <row r="36" spans="1:36" ht="22.5" customHeight="1" x14ac:dyDescent="0.25">
      <c r="A36" s="37">
        <v>29</v>
      </c>
      <c r="B36" s="38" t="s">
        <v>244</v>
      </c>
      <c r="C36" s="38"/>
      <c r="D36" s="36" t="s">
        <v>55</v>
      </c>
      <c r="E36" s="37" t="s">
        <v>127</v>
      </c>
      <c r="F36" s="37" t="s">
        <v>170</v>
      </c>
      <c r="G36" s="39">
        <v>13844.35</v>
      </c>
      <c r="H36" s="39">
        <v>12</v>
      </c>
      <c r="I36" s="39">
        <v>1</v>
      </c>
      <c r="J36" s="39">
        <v>11</v>
      </c>
      <c r="K36" s="39">
        <v>9</v>
      </c>
      <c r="L36" s="39">
        <v>9</v>
      </c>
      <c r="M36" s="39">
        <v>0</v>
      </c>
      <c r="N36" s="39">
        <v>75</v>
      </c>
      <c r="O36" s="40">
        <v>13844.35</v>
      </c>
      <c r="P36" s="40">
        <v>13844.35</v>
      </c>
      <c r="Q36" s="41">
        <v>100</v>
      </c>
      <c r="R36" s="40">
        <v>13844.35</v>
      </c>
      <c r="S36" s="41">
        <v>100</v>
      </c>
      <c r="T36" s="40">
        <v>0</v>
      </c>
      <c r="U36" s="41">
        <v>0</v>
      </c>
      <c r="V36" s="39">
        <f t="shared" si="1"/>
        <v>1</v>
      </c>
      <c r="W36" s="43">
        <f t="shared" si="2"/>
        <v>7</v>
      </c>
      <c r="X36" s="43">
        <v>0</v>
      </c>
      <c r="Y36" s="41">
        <v>25</v>
      </c>
      <c r="Z36" s="44">
        <v>2555.0300000000002</v>
      </c>
      <c r="AA36" s="41">
        <v>2555.0300000000002</v>
      </c>
      <c r="AB36" s="44">
        <v>100</v>
      </c>
      <c r="AC36" s="44">
        <v>2555.0300000000002</v>
      </c>
      <c r="AD36" s="44">
        <v>100</v>
      </c>
      <c r="AE36" s="44">
        <v>0</v>
      </c>
      <c r="AF36" s="44">
        <v>0</v>
      </c>
      <c r="AG36" s="27">
        <v>10</v>
      </c>
      <c r="AH36" s="27">
        <v>16</v>
      </c>
      <c r="AI36" s="51">
        <f t="shared" si="3"/>
        <v>2</v>
      </c>
      <c r="AJ36" s="51">
        <f t="shared" si="4"/>
        <v>83.333333333333343</v>
      </c>
    </row>
    <row r="37" spans="1:36" ht="22.5" customHeight="1" x14ac:dyDescent="0.25">
      <c r="A37" s="37">
        <v>30</v>
      </c>
      <c r="B37" s="38" t="s">
        <v>244</v>
      </c>
      <c r="C37" s="38"/>
      <c r="D37" s="36" t="s">
        <v>56</v>
      </c>
      <c r="E37" s="37" t="s">
        <v>131</v>
      </c>
      <c r="F37" s="37" t="s">
        <v>171</v>
      </c>
      <c r="G37" s="39">
        <v>2492.34</v>
      </c>
      <c r="H37" s="39">
        <v>7</v>
      </c>
      <c r="I37" s="39">
        <v>3</v>
      </c>
      <c r="J37" s="39">
        <v>3</v>
      </c>
      <c r="K37" s="39">
        <v>0</v>
      </c>
      <c r="L37" s="39">
        <v>0</v>
      </c>
      <c r="M37" s="39">
        <v>0</v>
      </c>
      <c r="N37" s="39">
        <v>0</v>
      </c>
      <c r="O37" s="40">
        <v>2492.34</v>
      </c>
      <c r="P37" s="40">
        <v>2492.34</v>
      </c>
      <c r="Q37" s="41">
        <v>100</v>
      </c>
      <c r="R37" s="40">
        <v>2492.34</v>
      </c>
      <c r="S37" s="41">
        <v>100</v>
      </c>
      <c r="T37" s="40">
        <v>0</v>
      </c>
      <c r="U37" s="41">
        <v>0</v>
      </c>
      <c r="V37" s="39">
        <f t="shared" si="1"/>
        <v>6</v>
      </c>
      <c r="W37" s="43">
        <f t="shared" si="2"/>
        <v>6</v>
      </c>
      <c r="X37" s="43">
        <v>0</v>
      </c>
      <c r="Y37" s="41">
        <v>0</v>
      </c>
      <c r="Z37" s="44">
        <v>0</v>
      </c>
      <c r="AA37" s="41">
        <v>0</v>
      </c>
      <c r="AB37" s="44">
        <v>0</v>
      </c>
      <c r="AC37" s="44">
        <v>0</v>
      </c>
      <c r="AD37" s="44">
        <v>0</v>
      </c>
      <c r="AE37" s="44">
        <v>0</v>
      </c>
      <c r="AF37" s="44">
        <v>0</v>
      </c>
      <c r="AG37" s="27">
        <v>6</v>
      </c>
      <c r="AH37" s="27">
        <v>6</v>
      </c>
      <c r="AI37" s="51">
        <f t="shared" si="3"/>
        <v>1</v>
      </c>
      <c r="AJ37" s="51">
        <f t="shared" si="4"/>
        <v>85.714285714285708</v>
      </c>
    </row>
    <row r="38" spans="1:36" ht="22.5" customHeight="1" x14ac:dyDescent="0.25">
      <c r="A38" s="37">
        <v>31</v>
      </c>
      <c r="B38" s="38" t="s">
        <v>244</v>
      </c>
      <c r="C38" s="38"/>
      <c r="D38" s="36" t="s">
        <v>58</v>
      </c>
      <c r="E38" s="37" t="s">
        <v>124</v>
      </c>
      <c r="F38" s="37" t="s">
        <v>173</v>
      </c>
      <c r="G38" s="39">
        <v>3019.75</v>
      </c>
      <c r="H38" s="39">
        <v>9</v>
      </c>
      <c r="I38" s="39">
        <v>3</v>
      </c>
      <c r="J38" s="39">
        <v>6</v>
      </c>
      <c r="K38" s="39">
        <v>5</v>
      </c>
      <c r="L38" s="39">
        <v>5</v>
      </c>
      <c r="M38" s="39">
        <v>0</v>
      </c>
      <c r="N38" s="39">
        <v>55.555555555555557</v>
      </c>
      <c r="O38" s="40">
        <v>3019.75</v>
      </c>
      <c r="P38" s="40">
        <v>3019.75</v>
      </c>
      <c r="Q38" s="41">
        <v>100</v>
      </c>
      <c r="R38" s="40">
        <v>3019.75</v>
      </c>
      <c r="S38" s="41">
        <v>100</v>
      </c>
      <c r="T38" s="40">
        <v>0</v>
      </c>
      <c r="U38" s="41">
        <v>0</v>
      </c>
      <c r="V38" s="39">
        <f t="shared" si="1"/>
        <v>4</v>
      </c>
      <c r="W38" s="43">
        <f t="shared" si="2"/>
        <v>8</v>
      </c>
      <c r="X38" s="43">
        <v>0</v>
      </c>
      <c r="Y38" s="41">
        <v>66.666666666666657</v>
      </c>
      <c r="Z38" s="44">
        <v>8857.43</v>
      </c>
      <c r="AA38" s="41">
        <v>8857.43</v>
      </c>
      <c r="AB38" s="44">
        <v>100</v>
      </c>
      <c r="AC38" s="44">
        <v>2514.25</v>
      </c>
      <c r="AD38" s="44">
        <v>28.385773299930111</v>
      </c>
      <c r="AE38" s="44">
        <v>6343.18</v>
      </c>
      <c r="AF38" s="44">
        <v>71.614226700069878</v>
      </c>
      <c r="AG38" s="27">
        <v>9</v>
      </c>
      <c r="AH38" s="27">
        <v>13</v>
      </c>
      <c r="AI38" s="51">
        <f t="shared" si="3"/>
        <v>0</v>
      </c>
      <c r="AJ38" s="51">
        <f t="shared" si="4"/>
        <v>100</v>
      </c>
    </row>
    <row r="39" spans="1:36" ht="22.5" customHeight="1" x14ac:dyDescent="0.25">
      <c r="A39" s="37">
        <v>32</v>
      </c>
      <c r="B39" s="38" t="s">
        <v>244</v>
      </c>
      <c r="C39" s="38"/>
      <c r="D39" s="36" t="s">
        <v>57</v>
      </c>
      <c r="E39" s="37" t="s">
        <v>124</v>
      </c>
      <c r="F39" s="37" t="s">
        <v>172</v>
      </c>
      <c r="G39" s="39">
        <v>0</v>
      </c>
      <c r="H39" s="39">
        <v>2</v>
      </c>
      <c r="I39" s="39">
        <v>1</v>
      </c>
      <c r="J39" s="39">
        <v>1</v>
      </c>
      <c r="K39" s="39">
        <v>0</v>
      </c>
      <c r="L39" s="39">
        <v>0</v>
      </c>
      <c r="M39" s="39">
        <v>0</v>
      </c>
      <c r="N39" s="39">
        <v>0</v>
      </c>
      <c r="O39" s="40">
        <v>0</v>
      </c>
      <c r="P39" s="40">
        <v>0</v>
      </c>
      <c r="Q39" s="41">
        <v>0</v>
      </c>
      <c r="R39" s="40">
        <v>0</v>
      </c>
      <c r="S39" s="41">
        <v>0</v>
      </c>
      <c r="T39" s="40">
        <v>0</v>
      </c>
      <c r="U39" s="41">
        <v>0</v>
      </c>
      <c r="V39" s="39">
        <f t="shared" si="1"/>
        <v>0</v>
      </c>
      <c r="W39" s="43">
        <f t="shared" si="2"/>
        <v>0</v>
      </c>
      <c r="X39" s="43">
        <v>0</v>
      </c>
      <c r="Y39" s="41">
        <v>0</v>
      </c>
      <c r="Z39" s="44">
        <v>0</v>
      </c>
      <c r="AA39" s="41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I39" s="51">
        <f t="shared" si="3"/>
        <v>2</v>
      </c>
      <c r="AJ39" s="51">
        <f t="shared" si="4"/>
        <v>0</v>
      </c>
    </row>
    <row r="40" spans="1:36" ht="22.5" customHeight="1" x14ac:dyDescent="0.25">
      <c r="A40" s="37">
        <v>33</v>
      </c>
      <c r="B40" s="38" t="s">
        <v>244</v>
      </c>
      <c r="C40" s="38"/>
      <c r="D40" s="36" t="s">
        <v>59</v>
      </c>
      <c r="E40" s="37" t="s">
        <v>127</v>
      </c>
      <c r="F40" s="37" t="s">
        <v>174</v>
      </c>
      <c r="G40" s="39">
        <v>19435.18</v>
      </c>
      <c r="H40" s="39">
        <v>20</v>
      </c>
      <c r="I40" s="39">
        <v>2</v>
      </c>
      <c r="J40" s="39">
        <v>18</v>
      </c>
      <c r="K40" s="39">
        <v>16</v>
      </c>
      <c r="L40" s="39">
        <v>16</v>
      </c>
      <c r="M40" s="39">
        <v>0</v>
      </c>
      <c r="N40" s="39">
        <v>80</v>
      </c>
      <c r="O40" s="40">
        <v>19435.18</v>
      </c>
      <c r="P40" s="40">
        <v>19435.18</v>
      </c>
      <c r="Q40" s="41">
        <v>100</v>
      </c>
      <c r="R40" s="40">
        <v>17383.59</v>
      </c>
      <c r="S40" s="41">
        <v>89.443936202288839</v>
      </c>
      <c r="T40" s="40">
        <v>2051.59</v>
      </c>
      <c r="U40" s="41">
        <v>10.556063797711161</v>
      </c>
      <c r="V40" s="39">
        <f t="shared" si="1"/>
        <v>2</v>
      </c>
      <c r="W40" s="43">
        <f t="shared" si="2"/>
        <v>11</v>
      </c>
      <c r="X40" s="43">
        <v>0</v>
      </c>
      <c r="Y40" s="41">
        <v>10</v>
      </c>
      <c r="Z40" s="44">
        <v>4110.33</v>
      </c>
      <c r="AA40" s="41">
        <v>6161.92</v>
      </c>
      <c r="AB40" s="44">
        <v>100</v>
      </c>
      <c r="AC40" s="44">
        <v>6161.92</v>
      </c>
      <c r="AD40" s="44">
        <v>100</v>
      </c>
      <c r="AE40" s="44">
        <v>0</v>
      </c>
      <c r="AF40" s="44">
        <v>0</v>
      </c>
      <c r="AG40" s="27">
        <v>18</v>
      </c>
      <c r="AH40" s="27">
        <v>27</v>
      </c>
      <c r="AI40" s="51">
        <f t="shared" si="3"/>
        <v>2</v>
      </c>
      <c r="AJ40" s="51">
        <f t="shared" si="4"/>
        <v>90</v>
      </c>
    </row>
    <row r="41" spans="1:36" ht="22.5" customHeight="1" x14ac:dyDescent="0.25">
      <c r="A41" s="37">
        <v>34</v>
      </c>
      <c r="B41" s="38" t="s">
        <v>244</v>
      </c>
      <c r="C41" s="38"/>
      <c r="D41" s="36" t="s">
        <v>60</v>
      </c>
      <c r="E41" s="37" t="s">
        <v>124</v>
      </c>
      <c r="F41" s="37" t="s">
        <v>175</v>
      </c>
      <c r="G41" s="39">
        <v>15098.460000000001</v>
      </c>
      <c r="H41" s="39">
        <v>17</v>
      </c>
      <c r="I41" s="39">
        <v>6</v>
      </c>
      <c r="J41" s="39">
        <v>9</v>
      </c>
      <c r="K41" s="39">
        <v>15</v>
      </c>
      <c r="L41" s="39">
        <v>15</v>
      </c>
      <c r="M41" s="39">
        <v>0</v>
      </c>
      <c r="N41" s="39">
        <v>88.235294117647058</v>
      </c>
      <c r="O41" s="40">
        <v>15098.460000000001</v>
      </c>
      <c r="P41" s="40">
        <v>15098.460000000001</v>
      </c>
      <c r="Q41" s="41">
        <v>100</v>
      </c>
      <c r="R41" s="40">
        <v>14854.859999999999</v>
      </c>
      <c r="S41" s="41">
        <v>98.386590420479962</v>
      </c>
      <c r="T41" s="40">
        <v>243.60000000000218</v>
      </c>
      <c r="U41" s="41">
        <v>1.6134095795200447</v>
      </c>
      <c r="V41" s="39">
        <f t="shared" si="1"/>
        <v>1</v>
      </c>
      <c r="W41" s="43">
        <f t="shared" si="2"/>
        <v>6</v>
      </c>
      <c r="X41" s="43">
        <v>0</v>
      </c>
      <c r="Y41" s="41">
        <v>11.76470588235294</v>
      </c>
      <c r="Z41" s="44">
        <v>0</v>
      </c>
      <c r="AA41" s="41">
        <v>243.60000000000218</v>
      </c>
      <c r="AB41" s="44">
        <v>100</v>
      </c>
      <c r="AC41" s="44">
        <v>243.60000000000218</v>
      </c>
      <c r="AD41" s="44">
        <v>100</v>
      </c>
      <c r="AE41" s="44">
        <v>0</v>
      </c>
      <c r="AF41" s="44">
        <v>0</v>
      </c>
      <c r="AG41" s="27">
        <v>16</v>
      </c>
      <c r="AH41" s="27">
        <v>21</v>
      </c>
      <c r="AI41" s="51">
        <f t="shared" si="3"/>
        <v>1</v>
      </c>
      <c r="AJ41" s="51">
        <f t="shared" si="4"/>
        <v>94.117647058823522</v>
      </c>
    </row>
    <row r="42" spans="1:36" ht="22.5" customHeight="1" x14ac:dyDescent="0.25">
      <c r="A42" s="37">
        <v>35</v>
      </c>
      <c r="B42" s="38" t="s">
        <v>244</v>
      </c>
      <c r="C42" s="38"/>
      <c r="D42" s="36" t="s">
        <v>61</v>
      </c>
      <c r="E42" s="37" t="s">
        <v>124</v>
      </c>
      <c r="F42" s="37" t="s">
        <v>176</v>
      </c>
      <c r="G42" s="39">
        <v>27168.720000000001</v>
      </c>
      <c r="H42" s="39">
        <v>26</v>
      </c>
      <c r="I42" s="39">
        <v>8</v>
      </c>
      <c r="J42" s="39">
        <v>15</v>
      </c>
      <c r="K42" s="39">
        <v>22</v>
      </c>
      <c r="L42" s="39">
        <v>22</v>
      </c>
      <c r="M42" s="39">
        <v>0</v>
      </c>
      <c r="N42" s="39">
        <v>84.615384615384613</v>
      </c>
      <c r="O42" s="40">
        <v>27168.720000000001</v>
      </c>
      <c r="P42" s="40">
        <v>27168.720000000001</v>
      </c>
      <c r="Q42" s="41">
        <v>100</v>
      </c>
      <c r="R42" s="40">
        <v>27168.720000000001</v>
      </c>
      <c r="S42" s="41">
        <v>100</v>
      </c>
      <c r="T42" s="40">
        <v>0</v>
      </c>
      <c r="U42" s="41">
        <v>0</v>
      </c>
      <c r="V42" s="39">
        <f t="shared" si="1"/>
        <v>3</v>
      </c>
      <c r="W42" s="43">
        <f t="shared" si="2"/>
        <v>13</v>
      </c>
      <c r="X42" s="43">
        <v>0</v>
      </c>
      <c r="Y42" s="41">
        <v>7.6923076923076925</v>
      </c>
      <c r="Z42" s="44">
        <v>3348.24</v>
      </c>
      <c r="AA42" s="41">
        <v>3348.24</v>
      </c>
      <c r="AB42" s="44">
        <v>100</v>
      </c>
      <c r="AC42" s="44">
        <v>3348.24</v>
      </c>
      <c r="AD42" s="44">
        <v>100</v>
      </c>
      <c r="AE42" s="44">
        <v>0</v>
      </c>
      <c r="AF42" s="44">
        <v>0</v>
      </c>
      <c r="AG42" s="27">
        <v>25</v>
      </c>
      <c r="AH42" s="27">
        <v>35</v>
      </c>
      <c r="AI42" s="51">
        <f t="shared" si="3"/>
        <v>1</v>
      </c>
      <c r="AJ42" s="51">
        <f t="shared" si="4"/>
        <v>96.15384615384616</v>
      </c>
    </row>
    <row r="43" spans="1:36" ht="22.5" customHeight="1" x14ac:dyDescent="0.25">
      <c r="A43" s="37">
        <v>36</v>
      </c>
      <c r="B43" s="38" t="s">
        <v>244</v>
      </c>
      <c r="C43" s="38"/>
      <c r="D43" s="36" t="s">
        <v>62</v>
      </c>
      <c r="E43" s="37" t="s">
        <v>132</v>
      </c>
      <c r="F43" s="37" t="s">
        <v>177</v>
      </c>
      <c r="G43" s="39">
        <v>9538.17</v>
      </c>
      <c r="H43" s="39">
        <v>10</v>
      </c>
      <c r="I43" s="39">
        <v>4</v>
      </c>
      <c r="J43" s="39">
        <v>6</v>
      </c>
      <c r="K43" s="39">
        <v>10</v>
      </c>
      <c r="L43" s="39">
        <v>10</v>
      </c>
      <c r="M43" s="39">
        <v>0</v>
      </c>
      <c r="N43" s="39">
        <v>100</v>
      </c>
      <c r="O43" s="40">
        <v>9538.17</v>
      </c>
      <c r="P43" s="40">
        <v>9538.17</v>
      </c>
      <c r="Q43" s="41">
        <v>100</v>
      </c>
      <c r="R43" s="40">
        <v>8030.89</v>
      </c>
      <c r="S43" s="41">
        <v>84.197387968551624</v>
      </c>
      <c r="T43" s="40">
        <v>1507.2799999999997</v>
      </c>
      <c r="U43" s="41">
        <v>15.802612031448376</v>
      </c>
      <c r="V43" s="39">
        <f t="shared" si="1"/>
        <v>0</v>
      </c>
      <c r="W43" s="43">
        <f t="shared" si="2"/>
        <v>6</v>
      </c>
      <c r="X43" s="43">
        <v>0</v>
      </c>
      <c r="Y43" s="41">
        <v>0</v>
      </c>
      <c r="Z43" s="44">
        <v>1676.54</v>
      </c>
      <c r="AA43" s="41">
        <v>3183.8199999999997</v>
      </c>
      <c r="AB43" s="44">
        <v>100</v>
      </c>
      <c r="AC43" s="44">
        <v>1507.28</v>
      </c>
      <c r="AD43" s="44">
        <v>47.34187234202939</v>
      </c>
      <c r="AE43" s="44">
        <v>1676.5399999999997</v>
      </c>
      <c r="AF43" s="44">
        <v>52.65812765797061</v>
      </c>
      <c r="AG43" s="27">
        <v>10</v>
      </c>
      <c r="AH43" s="27">
        <v>16</v>
      </c>
      <c r="AI43" s="51">
        <f t="shared" si="3"/>
        <v>0</v>
      </c>
      <c r="AJ43" s="51">
        <f t="shared" si="4"/>
        <v>100</v>
      </c>
    </row>
    <row r="44" spans="1:36" ht="22.5" customHeight="1" x14ac:dyDescent="0.25">
      <c r="A44" s="37">
        <v>37</v>
      </c>
      <c r="B44" s="38" t="s">
        <v>244</v>
      </c>
      <c r="C44" s="38"/>
      <c r="D44" s="36" t="s">
        <v>63</v>
      </c>
      <c r="E44" s="37" t="s">
        <v>124</v>
      </c>
      <c r="F44" s="37" t="s">
        <v>178</v>
      </c>
      <c r="G44" s="39">
        <v>15784.42</v>
      </c>
      <c r="H44" s="39">
        <v>15</v>
      </c>
      <c r="I44" s="39">
        <v>3</v>
      </c>
      <c r="J44" s="39">
        <v>12</v>
      </c>
      <c r="K44" s="39">
        <v>12</v>
      </c>
      <c r="L44" s="39">
        <v>12</v>
      </c>
      <c r="M44" s="39">
        <v>0</v>
      </c>
      <c r="N44" s="39">
        <v>80</v>
      </c>
      <c r="O44" s="40">
        <v>15784.42</v>
      </c>
      <c r="P44" s="40">
        <v>15784.42</v>
      </c>
      <c r="Q44" s="41">
        <v>100</v>
      </c>
      <c r="R44" s="40">
        <v>15784.419999999998</v>
      </c>
      <c r="S44" s="41">
        <v>99.999999999999986</v>
      </c>
      <c r="T44" s="40">
        <v>0</v>
      </c>
      <c r="U44" s="41">
        <v>0</v>
      </c>
      <c r="V44" s="39">
        <f t="shared" si="1"/>
        <v>3</v>
      </c>
      <c r="W44" s="43">
        <f t="shared" si="2"/>
        <v>11</v>
      </c>
      <c r="X44" s="43">
        <v>0</v>
      </c>
      <c r="Y44" s="41">
        <v>13.333333333333334</v>
      </c>
      <c r="Z44" s="44">
        <v>1941.8000000000002</v>
      </c>
      <c r="AA44" s="41">
        <v>1941.8000000000002</v>
      </c>
      <c r="AB44" s="44">
        <v>100</v>
      </c>
      <c r="AC44" s="44">
        <v>1941.8000000000002</v>
      </c>
      <c r="AD44" s="44">
        <v>100</v>
      </c>
      <c r="AE44" s="44">
        <v>0</v>
      </c>
      <c r="AF44" s="44">
        <v>0</v>
      </c>
      <c r="AG44" s="27">
        <v>15</v>
      </c>
      <c r="AH44" s="27">
        <v>23</v>
      </c>
      <c r="AI44" s="51">
        <f t="shared" si="3"/>
        <v>0</v>
      </c>
      <c r="AJ44" s="51">
        <f t="shared" si="4"/>
        <v>100</v>
      </c>
    </row>
    <row r="45" spans="1:36" ht="22.5" customHeight="1" x14ac:dyDescent="0.25">
      <c r="A45" s="37">
        <v>38</v>
      </c>
      <c r="B45" s="38" t="s">
        <v>244</v>
      </c>
      <c r="C45" s="38"/>
      <c r="D45" s="36" t="s">
        <v>65</v>
      </c>
      <c r="E45" s="37" t="s">
        <v>124</v>
      </c>
      <c r="F45" s="37" t="s">
        <v>180</v>
      </c>
      <c r="G45" s="39">
        <v>0</v>
      </c>
      <c r="H45" s="39">
        <v>2</v>
      </c>
      <c r="I45" s="39">
        <v>0</v>
      </c>
      <c r="J45" s="39">
        <v>2</v>
      </c>
      <c r="K45" s="39">
        <v>0</v>
      </c>
      <c r="L45" s="39">
        <v>0</v>
      </c>
      <c r="M45" s="39">
        <v>0</v>
      </c>
      <c r="N45" s="39">
        <v>0</v>
      </c>
      <c r="O45" s="40">
        <v>0</v>
      </c>
      <c r="P45" s="40">
        <v>0</v>
      </c>
      <c r="Q45" s="41">
        <v>0</v>
      </c>
      <c r="R45" s="40">
        <v>0</v>
      </c>
      <c r="S45" s="41">
        <v>0</v>
      </c>
      <c r="T45" s="40">
        <v>0</v>
      </c>
      <c r="U45" s="41">
        <v>0</v>
      </c>
      <c r="V45" s="39">
        <f t="shared" si="1"/>
        <v>0</v>
      </c>
      <c r="W45" s="43">
        <f t="shared" si="2"/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I45" s="51">
        <f t="shared" si="3"/>
        <v>2</v>
      </c>
      <c r="AJ45" s="51">
        <f t="shared" si="4"/>
        <v>0</v>
      </c>
    </row>
    <row r="46" spans="1:36" ht="22.5" customHeight="1" x14ac:dyDescent="0.25">
      <c r="A46" s="37">
        <v>39</v>
      </c>
      <c r="B46" s="38" t="s">
        <v>244</v>
      </c>
      <c r="C46" s="38"/>
      <c r="D46" s="36" t="s">
        <v>64</v>
      </c>
      <c r="E46" s="37" t="s">
        <v>124</v>
      </c>
      <c r="F46" s="37" t="s">
        <v>179</v>
      </c>
      <c r="G46" s="39">
        <v>624.23</v>
      </c>
      <c r="H46" s="39">
        <v>2</v>
      </c>
      <c r="I46" s="39">
        <v>1</v>
      </c>
      <c r="J46" s="39">
        <v>1</v>
      </c>
      <c r="K46" s="39">
        <v>2</v>
      </c>
      <c r="L46" s="39">
        <v>2</v>
      </c>
      <c r="M46" s="39">
        <v>0</v>
      </c>
      <c r="N46" s="39">
        <v>100</v>
      </c>
      <c r="O46" s="40">
        <v>624.23</v>
      </c>
      <c r="P46" s="40">
        <v>624.23</v>
      </c>
      <c r="Q46" s="41">
        <v>100</v>
      </c>
      <c r="R46" s="40">
        <v>624.23</v>
      </c>
      <c r="S46" s="41">
        <v>100</v>
      </c>
      <c r="T46" s="40">
        <v>0</v>
      </c>
      <c r="U46" s="41">
        <v>0</v>
      </c>
      <c r="V46" s="39">
        <f t="shared" si="1"/>
        <v>0</v>
      </c>
      <c r="W46" s="43">
        <f t="shared" si="2"/>
        <v>0</v>
      </c>
      <c r="X46" s="43">
        <v>0</v>
      </c>
      <c r="Y46" s="41">
        <v>0</v>
      </c>
      <c r="Z46" s="44">
        <v>0</v>
      </c>
      <c r="AA46" s="41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27">
        <v>2</v>
      </c>
      <c r="AH46" s="27">
        <v>2</v>
      </c>
      <c r="AI46" s="51">
        <f t="shared" si="3"/>
        <v>0</v>
      </c>
      <c r="AJ46" s="51">
        <f t="shared" si="4"/>
        <v>100</v>
      </c>
    </row>
    <row r="47" spans="1:36" ht="22.5" customHeight="1" x14ac:dyDescent="0.25">
      <c r="A47" s="37">
        <v>40</v>
      </c>
      <c r="B47" s="38" t="s">
        <v>244</v>
      </c>
      <c r="C47" s="38"/>
      <c r="D47" s="36" t="s">
        <v>66</v>
      </c>
      <c r="E47" s="37" t="s">
        <v>126</v>
      </c>
      <c r="F47" s="37" t="s">
        <v>181</v>
      </c>
      <c r="G47" s="39">
        <v>9181.1</v>
      </c>
      <c r="H47" s="39">
        <v>14</v>
      </c>
      <c r="I47" s="39">
        <v>2</v>
      </c>
      <c r="J47" s="39">
        <v>12</v>
      </c>
      <c r="K47" s="39">
        <v>13</v>
      </c>
      <c r="L47" s="39">
        <v>13</v>
      </c>
      <c r="M47" s="39">
        <v>0</v>
      </c>
      <c r="N47" s="39">
        <v>92.857142857142861</v>
      </c>
      <c r="O47" s="40">
        <v>9181.1</v>
      </c>
      <c r="P47" s="40">
        <v>9181.1</v>
      </c>
      <c r="Q47" s="41">
        <v>100</v>
      </c>
      <c r="R47" s="40">
        <v>9181.1</v>
      </c>
      <c r="S47" s="41">
        <v>100</v>
      </c>
      <c r="T47" s="40">
        <v>0</v>
      </c>
      <c r="U47" s="41">
        <v>0</v>
      </c>
      <c r="V47" s="39">
        <f t="shared" si="1"/>
        <v>0</v>
      </c>
      <c r="W47" s="43">
        <f t="shared" si="2"/>
        <v>8</v>
      </c>
      <c r="X47" s="43">
        <v>0</v>
      </c>
      <c r="Y47" s="41">
        <v>7.1428571428571423</v>
      </c>
      <c r="Z47" s="44">
        <v>9575.85</v>
      </c>
      <c r="AA47" s="41">
        <v>9575.85</v>
      </c>
      <c r="AB47" s="44">
        <v>100</v>
      </c>
      <c r="AC47" s="44">
        <v>9575.85</v>
      </c>
      <c r="AD47" s="44">
        <v>100</v>
      </c>
      <c r="AE47" s="44">
        <v>0</v>
      </c>
      <c r="AF47" s="44">
        <v>0</v>
      </c>
      <c r="AG47" s="27">
        <v>13</v>
      </c>
      <c r="AH47" s="27">
        <v>21</v>
      </c>
      <c r="AI47" s="51">
        <f t="shared" si="3"/>
        <v>1</v>
      </c>
      <c r="AJ47" s="51">
        <f t="shared" si="4"/>
        <v>92.857142857142861</v>
      </c>
    </row>
    <row r="48" spans="1:36" ht="22.5" customHeight="1" x14ac:dyDescent="0.25">
      <c r="A48" s="37">
        <v>41</v>
      </c>
      <c r="B48" s="38" t="s">
        <v>244</v>
      </c>
      <c r="C48" s="38"/>
      <c r="D48" s="36" t="s">
        <v>67</v>
      </c>
      <c r="E48" s="37" t="s">
        <v>133</v>
      </c>
      <c r="F48" s="37" t="s">
        <v>182</v>
      </c>
      <c r="G48" s="39">
        <v>68842.7</v>
      </c>
      <c r="H48" s="39">
        <v>34</v>
      </c>
      <c r="I48" s="39">
        <v>11</v>
      </c>
      <c r="J48" s="39">
        <v>23</v>
      </c>
      <c r="K48" s="39">
        <v>30</v>
      </c>
      <c r="L48" s="39">
        <v>30</v>
      </c>
      <c r="M48" s="39">
        <v>0</v>
      </c>
      <c r="N48" s="39">
        <v>88.235294117647058</v>
      </c>
      <c r="O48" s="40">
        <v>68842.7</v>
      </c>
      <c r="P48" s="40">
        <v>68842.7</v>
      </c>
      <c r="Q48" s="41">
        <v>100</v>
      </c>
      <c r="R48" s="40">
        <v>56055.509999999995</v>
      </c>
      <c r="S48" s="41">
        <v>81.425496094720273</v>
      </c>
      <c r="T48" s="40">
        <v>12787.190000000002</v>
      </c>
      <c r="U48" s="41">
        <v>18.57450390527972</v>
      </c>
      <c r="V48" s="39">
        <f t="shared" si="1"/>
        <v>3</v>
      </c>
      <c r="W48" s="43">
        <f t="shared" si="2"/>
        <v>29</v>
      </c>
      <c r="X48" s="43">
        <v>0</v>
      </c>
      <c r="Y48" s="41">
        <v>11.76470588235294</v>
      </c>
      <c r="Z48" s="44">
        <v>2498.7199999999998</v>
      </c>
      <c r="AA48" s="41">
        <v>15285.910000000002</v>
      </c>
      <c r="AB48" s="44">
        <v>100</v>
      </c>
      <c r="AC48" s="44">
        <v>15285.910000000002</v>
      </c>
      <c r="AD48" s="44">
        <v>100</v>
      </c>
      <c r="AE48" s="44">
        <v>0</v>
      </c>
      <c r="AF48" s="44">
        <v>0</v>
      </c>
      <c r="AG48" s="27">
        <v>33</v>
      </c>
      <c r="AH48" s="27">
        <v>59</v>
      </c>
      <c r="AI48" s="51">
        <f t="shared" si="3"/>
        <v>1</v>
      </c>
      <c r="AJ48" s="51">
        <f t="shared" si="4"/>
        <v>97.058823529411768</v>
      </c>
    </row>
    <row r="49" spans="1:36" ht="22.5" customHeight="1" x14ac:dyDescent="0.25">
      <c r="A49" s="37">
        <v>42</v>
      </c>
      <c r="B49" s="38" t="s">
        <v>244</v>
      </c>
      <c r="C49" s="38"/>
      <c r="D49" s="36" t="s">
        <v>68</v>
      </c>
      <c r="E49" s="37" t="s">
        <v>125</v>
      </c>
      <c r="F49" s="37" t="s">
        <v>183</v>
      </c>
      <c r="G49" s="39">
        <v>13438.82</v>
      </c>
      <c r="H49" s="39">
        <v>16</v>
      </c>
      <c r="I49" s="39">
        <v>6</v>
      </c>
      <c r="J49" s="39">
        <v>9</v>
      </c>
      <c r="K49" s="39">
        <v>11</v>
      </c>
      <c r="L49" s="39">
        <v>11</v>
      </c>
      <c r="M49" s="39">
        <v>0</v>
      </c>
      <c r="N49" s="39">
        <v>68.75</v>
      </c>
      <c r="O49" s="40">
        <v>13438.82</v>
      </c>
      <c r="P49" s="40">
        <v>13438.82</v>
      </c>
      <c r="Q49" s="41">
        <v>100</v>
      </c>
      <c r="R49" s="40">
        <v>13438.82</v>
      </c>
      <c r="S49" s="41">
        <v>100</v>
      </c>
      <c r="T49" s="40">
        <v>0</v>
      </c>
      <c r="U49" s="41">
        <v>0</v>
      </c>
      <c r="V49" s="39">
        <f t="shared" si="1"/>
        <v>0</v>
      </c>
      <c r="W49" s="43">
        <f t="shared" si="2"/>
        <v>5</v>
      </c>
      <c r="X49" s="43">
        <v>0</v>
      </c>
      <c r="Y49" s="41">
        <v>0</v>
      </c>
      <c r="Z49" s="44">
        <v>0</v>
      </c>
      <c r="AA49" s="41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27">
        <v>11</v>
      </c>
      <c r="AH49" s="27">
        <v>16</v>
      </c>
      <c r="AI49" s="51">
        <f t="shared" si="3"/>
        <v>5</v>
      </c>
      <c r="AJ49" s="51">
        <f t="shared" si="4"/>
        <v>68.75</v>
      </c>
    </row>
    <row r="50" spans="1:36" ht="22.5" customHeight="1" x14ac:dyDescent="0.25">
      <c r="A50" s="37">
        <v>43</v>
      </c>
      <c r="B50" s="38" t="s">
        <v>244</v>
      </c>
      <c r="C50" s="38"/>
      <c r="D50" s="36" t="s">
        <v>69</v>
      </c>
      <c r="E50" s="37" t="s">
        <v>128</v>
      </c>
      <c r="F50" s="37" t="s">
        <v>184</v>
      </c>
      <c r="G50" s="39">
        <v>20641.310000000001</v>
      </c>
      <c r="H50" s="39">
        <v>16</v>
      </c>
      <c r="I50" s="39">
        <v>2</v>
      </c>
      <c r="J50" s="39">
        <v>14</v>
      </c>
      <c r="K50" s="39">
        <v>11</v>
      </c>
      <c r="L50" s="39">
        <v>11</v>
      </c>
      <c r="M50" s="39">
        <v>0</v>
      </c>
      <c r="N50" s="39">
        <v>68.75</v>
      </c>
      <c r="O50" s="40">
        <v>20641.310000000001</v>
      </c>
      <c r="P50" s="40">
        <v>20641.310000000001</v>
      </c>
      <c r="Q50" s="41">
        <v>100</v>
      </c>
      <c r="R50" s="40">
        <v>20641.309999999998</v>
      </c>
      <c r="S50" s="41">
        <v>99.999999999999972</v>
      </c>
      <c r="T50" s="40">
        <v>0</v>
      </c>
      <c r="U50" s="41">
        <v>0</v>
      </c>
      <c r="V50" s="39">
        <f t="shared" si="1"/>
        <v>2</v>
      </c>
      <c r="W50" s="43">
        <f t="shared" si="2"/>
        <v>13</v>
      </c>
      <c r="X50" s="43">
        <v>0</v>
      </c>
      <c r="Y50" s="41">
        <v>0</v>
      </c>
      <c r="Z50" s="44">
        <v>3581.44</v>
      </c>
      <c r="AA50" s="41">
        <v>3581.44</v>
      </c>
      <c r="AB50" s="44">
        <v>100</v>
      </c>
      <c r="AC50" s="44">
        <v>3581.44</v>
      </c>
      <c r="AD50" s="44">
        <v>100</v>
      </c>
      <c r="AE50" s="44">
        <v>0</v>
      </c>
      <c r="AF50" s="44">
        <v>0</v>
      </c>
      <c r="AG50" s="27">
        <v>13</v>
      </c>
      <c r="AH50" s="27">
        <v>24</v>
      </c>
      <c r="AI50" s="51">
        <f t="shared" si="3"/>
        <v>3</v>
      </c>
      <c r="AJ50" s="51">
        <f t="shared" si="4"/>
        <v>81.25</v>
      </c>
    </row>
    <row r="51" spans="1:36" ht="22.5" customHeight="1" x14ac:dyDescent="0.25">
      <c r="A51" s="37">
        <v>44</v>
      </c>
      <c r="B51" s="38" t="s">
        <v>244</v>
      </c>
      <c r="C51" s="38"/>
      <c r="D51" s="36" t="s">
        <v>70</v>
      </c>
      <c r="E51" s="37" t="s">
        <v>134</v>
      </c>
      <c r="F51" s="37" t="s">
        <v>185</v>
      </c>
      <c r="G51" s="39">
        <v>20509.350000000002</v>
      </c>
      <c r="H51" s="39">
        <v>12</v>
      </c>
      <c r="I51" s="39">
        <v>2</v>
      </c>
      <c r="J51" s="39">
        <v>10</v>
      </c>
      <c r="K51" s="39">
        <v>9</v>
      </c>
      <c r="L51" s="39">
        <v>9</v>
      </c>
      <c r="M51" s="39">
        <v>0</v>
      </c>
      <c r="N51" s="39">
        <v>75</v>
      </c>
      <c r="O51" s="40">
        <v>20509.350000000002</v>
      </c>
      <c r="P51" s="40">
        <v>20509.350000000002</v>
      </c>
      <c r="Q51" s="41">
        <v>100</v>
      </c>
      <c r="R51" s="40">
        <v>15207.210000000001</v>
      </c>
      <c r="S51" s="41">
        <v>74.14769361291313</v>
      </c>
      <c r="T51" s="40">
        <v>5302.1400000000012</v>
      </c>
      <c r="U51" s="41">
        <v>25.85230638708687</v>
      </c>
      <c r="V51" s="39">
        <f t="shared" si="1"/>
        <v>3</v>
      </c>
      <c r="W51" s="43">
        <f t="shared" si="2"/>
        <v>9</v>
      </c>
      <c r="X51" s="43">
        <v>0</v>
      </c>
      <c r="Y51" s="41">
        <v>25</v>
      </c>
      <c r="Z51" s="44">
        <v>6389.5300000000007</v>
      </c>
      <c r="AA51" s="41">
        <v>11691.670000000002</v>
      </c>
      <c r="AB51" s="44">
        <v>100</v>
      </c>
      <c r="AC51" s="44">
        <v>8848.1600000000017</v>
      </c>
      <c r="AD51" s="44">
        <v>75.679180134232325</v>
      </c>
      <c r="AE51" s="44">
        <v>2843.51</v>
      </c>
      <c r="AF51" s="44">
        <v>24.320819865767675</v>
      </c>
      <c r="AG51" s="27">
        <v>12</v>
      </c>
      <c r="AH51" s="27">
        <v>18</v>
      </c>
      <c r="AI51" s="51">
        <f t="shared" si="3"/>
        <v>0</v>
      </c>
      <c r="AJ51" s="51">
        <f t="shared" si="4"/>
        <v>100</v>
      </c>
    </row>
    <row r="52" spans="1:36" ht="22.5" customHeight="1" x14ac:dyDescent="0.25">
      <c r="A52" s="37">
        <v>45</v>
      </c>
      <c r="B52" s="38" t="s">
        <v>244</v>
      </c>
      <c r="C52" s="38"/>
      <c r="D52" s="36" t="s">
        <v>71</v>
      </c>
      <c r="E52" s="37" t="s">
        <v>121</v>
      </c>
      <c r="F52" s="37" t="s">
        <v>186</v>
      </c>
      <c r="G52" s="39">
        <v>9576.4699999999993</v>
      </c>
      <c r="H52" s="39">
        <v>10</v>
      </c>
      <c r="I52" s="39">
        <v>2</v>
      </c>
      <c r="J52" s="39">
        <v>8</v>
      </c>
      <c r="K52" s="39">
        <v>7</v>
      </c>
      <c r="L52" s="39">
        <v>7</v>
      </c>
      <c r="M52" s="39">
        <v>0</v>
      </c>
      <c r="N52" s="39">
        <v>70</v>
      </c>
      <c r="O52" s="40">
        <v>9576.4699999999993</v>
      </c>
      <c r="P52" s="40">
        <v>9576.4699999999993</v>
      </c>
      <c r="Q52" s="41">
        <v>100</v>
      </c>
      <c r="R52" s="40">
        <v>9576.4699999999993</v>
      </c>
      <c r="S52" s="41">
        <v>100</v>
      </c>
      <c r="T52" s="40">
        <v>0</v>
      </c>
      <c r="U52" s="41">
        <v>0</v>
      </c>
      <c r="V52" s="39">
        <f t="shared" si="1"/>
        <v>1</v>
      </c>
      <c r="W52" s="43">
        <f t="shared" si="2"/>
        <v>6</v>
      </c>
      <c r="X52" s="43">
        <v>0</v>
      </c>
      <c r="Y52" s="41">
        <v>10</v>
      </c>
      <c r="Z52" s="44">
        <v>813.02</v>
      </c>
      <c r="AA52" s="41">
        <v>813.02</v>
      </c>
      <c r="AB52" s="44">
        <v>100</v>
      </c>
      <c r="AC52" s="44">
        <v>813.02</v>
      </c>
      <c r="AD52" s="44">
        <v>100</v>
      </c>
      <c r="AE52" s="44">
        <v>0</v>
      </c>
      <c r="AF52" s="44">
        <v>0</v>
      </c>
      <c r="AG52" s="27">
        <v>8</v>
      </c>
      <c r="AH52" s="27">
        <v>13</v>
      </c>
      <c r="AI52" s="51">
        <f t="shared" si="3"/>
        <v>2</v>
      </c>
      <c r="AJ52" s="51">
        <f t="shared" si="4"/>
        <v>80</v>
      </c>
    </row>
    <row r="53" spans="1:36" ht="22.5" customHeight="1" x14ac:dyDescent="0.25">
      <c r="A53" s="37">
        <v>46</v>
      </c>
      <c r="B53" s="38" t="s">
        <v>244</v>
      </c>
      <c r="C53" s="38"/>
      <c r="D53" s="36" t="s">
        <v>72</v>
      </c>
      <c r="E53" s="37" t="s">
        <v>124</v>
      </c>
      <c r="F53" s="37" t="s">
        <v>187</v>
      </c>
      <c r="G53" s="39">
        <v>21145.85</v>
      </c>
      <c r="H53" s="39">
        <v>24</v>
      </c>
      <c r="I53" s="39">
        <v>10</v>
      </c>
      <c r="J53" s="39">
        <v>12</v>
      </c>
      <c r="K53" s="39">
        <v>22</v>
      </c>
      <c r="L53" s="39">
        <v>22</v>
      </c>
      <c r="M53" s="39">
        <v>0</v>
      </c>
      <c r="N53" s="39">
        <v>91.666666666666657</v>
      </c>
      <c r="O53" s="40">
        <v>21145.85</v>
      </c>
      <c r="P53" s="40">
        <v>21145.85</v>
      </c>
      <c r="Q53" s="41">
        <v>100</v>
      </c>
      <c r="R53" s="40">
        <v>20743.91</v>
      </c>
      <c r="S53" s="41">
        <v>98.099201498166309</v>
      </c>
      <c r="T53" s="40">
        <v>401.93999999999869</v>
      </c>
      <c r="U53" s="41">
        <v>1.9007985018336873</v>
      </c>
      <c r="V53" s="39">
        <f t="shared" si="1"/>
        <v>2</v>
      </c>
      <c r="W53" s="43">
        <f t="shared" si="2"/>
        <v>16</v>
      </c>
      <c r="X53" s="43">
        <v>0</v>
      </c>
      <c r="Y53" s="41">
        <v>12.5</v>
      </c>
      <c r="Z53" s="44">
        <v>8516.5</v>
      </c>
      <c r="AA53" s="41">
        <v>8918.4399999999987</v>
      </c>
      <c r="AB53" s="44">
        <v>100</v>
      </c>
      <c r="AC53" s="44">
        <v>2837.4</v>
      </c>
      <c r="AD53" s="44">
        <v>31.814981095348521</v>
      </c>
      <c r="AE53" s="44">
        <v>6081.0399999999991</v>
      </c>
      <c r="AF53" s="44">
        <v>68.185018904651486</v>
      </c>
      <c r="AG53" s="27">
        <v>24</v>
      </c>
      <c r="AH53" s="27">
        <v>38</v>
      </c>
      <c r="AI53" s="51">
        <f t="shared" si="3"/>
        <v>0</v>
      </c>
      <c r="AJ53" s="51">
        <f t="shared" si="4"/>
        <v>100</v>
      </c>
    </row>
    <row r="54" spans="1:36" ht="22.5" customHeight="1" x14ac:dyDescent="0.25">
      <c r="A54" s="37">
        <v>47</v>
      </c>
      <c r="B54" s="38" t="s">
        <v>244</v>
      </c>
      <c r="C54" s="38"/>
      <c r="D54" s="36" t="s">
        <v>73</v>
      </c>
      <c r="E54" s="37" t="s">
        <v>125</v>
      </c>
      <c r="F54" s="37" t="s">
        <v>188</v>
      </c>
      <c r="G54" s="39">
        <v>14149.42</v>
      </c>
      <c r="H54" s="39">
        <v>16</v>
      </c>
      <c r="I54" s="39">
        <v>0</v>
      </c>
      <c r="J54" s="39">
        <v>16</v>
      </c>
      <c r="K54" s="39">
        <v>13</v>
      </c>
      <c r="L54" s="39">
        <v>13</v>
      </c>
      <c r="M54" s="39">
        <v>0</v>
      </c>
      <c r="N54" s="39">
        <v>81.25</v>
      </c>
      <c r="O54" s="40">
        <v>14149.42</v>
      </c>
      <c r="P54" s="40">
        <v>14149.42</v>
      </c>
      <c r="Q54" s="41">
        <v>100</v>
      </c>
      <c r="R54" s="40">
        <v>14149.42</v>
      </c>
      <c r="S54" s="41">
        <v>100</v>
      </c>
      <c r="T54" s="40">
        <v>0</v>
      </c>
      <c r="U54" s="41">
        <v>0</v>
      </c>
      <c r="V54" s="39">
        <f t="shared" si="1"/>
        <v>0</v>
      </c>
      <c r="W54" s="43">
        <f t="shared" si="2"/>
        <v>10</v>
      </c>
      <c r="X54" s="43">
        <v>0</v>
      </c>
      <c r="Y54" s="41">
        <v>0</v>
      </c>
      <c r="Z54" s="44">
        <v>0</v>
      </c>
      <c r="AA54" s="41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27">
        <v>13</v>
      </c>
      <c r="AH54" s="27">
        <v>23</v>
      </c>
      <c r="AI54" s="51">
        <f t="shared" si="3"/>
        <v>3</v>
      </c>
      <c r="AJ54" s="51">
        <f t="shared" si="4"/>
        <v>81.25</v>
      </c>
    </row>
    <row r="55" spans="1:36" ht="22.5" customHeight="1" x14ac:dyDescent="0.25">
      <c r="A55" s="37">
        <v>48</v>
      </c>
      <c r="B55" s="38" t="s">
        <v>244</v>
      </c>
      <c r="C55" s="38"/>
      <c r="D55" s="36" t="s">
        <v>74</v>
      </c>
      <c r="E55" s="37" t="s">
        <v>124</v>
      </c>
      <c r="F55" s="37" t="s">
        <v>189</v>
      </c>
      <c r="G55" s="39">
        <v>19513.129999999997</v>
      </c>
      <c r="H55" s="39">
        <v>15</v>
      </c>
      <c r="I55" s="39">
        <v>2</v>
      </c>
      <c r="J55" s="39">
        <v>12</v>
      </c>
      <c r="K55" s="39">
        <v>11</v>
      </c>
      <c r="L55" s="39">
        <v>11</v>
      </c>
      <c r="M55" s="39">
        <v>0</v>
      </c>
      <c r="N55" s="39">
        <v>73.333333333333329</v>
      </c>
      <c r="O55" s="40">
        <v>19513.129999999997</v>
      </c>
      <c r="P55" s="40">
        <v>19513.129999999997</v>
      </c>
      <c r="Q55" s="41">
        <v>100</v>
      </c>
      <c r="R55" s="40">
        <v>19513.129999999997</v>
      </c>
      <c r="S55" s="41">
        <v>100</v>
      </c>
      <c r="T55" s="40">
        <v>0</v>
      </c>
      <c r="U55" s="41">
        <v>0</v>
      </c>
      <c r="V55" s="39">
        <f t="shared" si="1"/>
        <v>1</v>
      </c>
      <c r="W55" s="43">
        <f t="shared" si="2"/>
        <v>7</v>
      </c>
      <c r="X55" s="43">
        <v>0</v>
      </c>
      <c r="Y55" s="41">
        <v>6.666666666666667</v>
      </c>
      <c r="Z55" s="44">
        <v>443.04999999999995</v>
      </c>
      <c r="AA55" s="41">
        <v>443.04999999999995</v>
      </c>
      <c r="AB55" s="44">
        <v>100</v>
      </c>
      <c r="AC55" s="44">
        <v>443.04999999999995</v>
      </c>
      <c r="AD55" s="44">
        <v>100</v>
      </c>
      <c r="AE55" s="44">
        <v>0</v>
      </c>
      <c r="AF55" s="44">
        <v>0</v>
      </c>
      <c r="AG55" s="27">
        <v>12</v>
      </c>
      <c r="AH55" s="27">
        <v>18</v>
      </c>
      <c r="AI55" s="51">
        <f t="shared" si="3"/>
        <v>3</v>
      </c>
      <c r="AJ55" s="51">
        <f t="shared" si="4"/>
        <v>80</v>
      </c>
    </row>
    <row r="56" spans="1:36" ht="22.5" customHeight="1" x14ac:dyDescent="0.25">
      <c r="A56" s="37">
        <v>49</v>
      </c>
      <c r="B56" s="38" t="s">
        <v>244</v>
      </c>
      <c r="C56" s="38"/>
      <c r="D56" s="36" t="s">
        <v>75</v>
      </c>
      <c r="E56" s="37" t="s">
        <v>125</v>
      </c>
      <c r="F56" s="37" t="s">
        <v>190</v>
      </c>
      <c r="G56" s="39">
        <v>7872.8899999999994</v>
      </c>
      <c r="H56" s="39">
        <v>18</v>
      </c>
      <c r="I56" s="39">
        <v>5</v>
      </c>
      <c r="J56" s="39">
        <v>13</v>
      </c>
      <c r="K56" s="39">
        <v>14</v>
      </c>
      <c r="L56" s="39">
        <v>14</v>
      </c>
      <c r="M56" s="39">
        <v>0</v>
      </c>
      <c r="N56" s="39">
        <v>77.777777777777786</v>
      </c>
      <c r="O56" s="40">
        <v>7872.8899999999994</v>
      </c>
      <c r="P56" s="40">
        <v>7872.8899999999994</v>
      </c>
      <c r="Q56" s="41">
        <v>100</v>
      </c>
      <c r="R56" s="40">
        <v>7872.8899999999994</v>
      </c>
      <c r="S56" s="41">
        <v>100</v>
      </c>
      <c r="T56" s="40">
        <v>0</v>
      </c>
      <c r="U56" s="41">
        <v>0</v>
      </c>
      <c r="V56" s="39">
        <f t="shared" si="1"/>
        <v>0</v>
      </c>
      <c r="W56" s="43">
        <f t="shared" si="2"/>
        <v>3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27">
        <v>14</v>
      </c>
      <c r="AH56" s="27">
        <v>17</v>
      </c>
      <c r="AI56" s="51">
        <f t="shared" si="3"/>
        <v>4</v>
      </c>
      <c r="AJ56" s="51">
        <f t="shared" si="4"/>
        <v>77.777777777777786</v>
      </c>
    </row>
    <row r="57" spans="1:36" ht="22.5" customHeight="1" x14ac:dyDescent="0.25">
      <c r="A57" s="37">
        <v>50</v>
      </c>
      <c r="B57" s="38" t="s">
        <v>244</v>
      </c>
      <c r="C57" s="38"/>
      <c r="D57" s="36" t="s">
        <v>76</v>
      </c>
      <c r="E57" s="37" t="s">
        <v>135</v>
      </c>
      <c r="F57" s="37" t="s">
        <v>191</v>
      </c>
      <c r="G57" s="39">
        <v>901.85</v>
      </c>
      <c r="H57" s="39">
        <v>9</v>
      </c>
      <c r="I57" s="39">
        <v>3</v>
      </c>
      <c r="J57" s="39">
        <v>5</v>
      </c>
      <c r="K57" s="39">
        <v>2</v>
      </c>
      <c r="L57" s="39">
        <v>2</v>
      </c>
      <c r="M57" s="39">
        <v>0</v>
      </c>
      <c r="N57" s="39">
        <v>22.222222222222221</v>
      </c>
      <c r="O57" s="40">
        <v>901.85</v>
      </c>
      <c r="P57" s="40">
        <v>901.85</v>
      </c>
      <c r="Q57" s="41">
        <v>100</v>
      </c>
      <c r="R57" s="40">
        <v>901.85</v>
      </c>
      <c r="S57" s="41">
        <v>100</v>
      </c>
      <c r="T57" s="40">
        <v>0</v>
      </c>
      <c r="U57" s="41">
        <v>0</v>
      </c>
      <c r="V57" s="39">
        <f t="shared" si="1"/>
        <v>0</v>
      </c>
      <c r="W57" s="43">
        <f t="shared" si="2"/>
        <v>0</v>
      </c>
      <c r="X57" s="43">
        <v>0</v>
      </c>
      <c r="Y57" s="41">
        <v>0</v>
      </c>
      <c r="Z57" s="44">
        <v>0</v>
      </c>
      <c r="AA57" s="41">
        <v>0</v>
      </c>
      <c r="AB57" s="44">
        <v>0</v>
      </c>
      <c r="AC57" s="44">
        <v>0</v>
      </c>
      <c r="AD57" s="44">
        <v>0</v>
      </c>
      <c r="AE57" s="44">
        <v>0</v>
      </c>
      <c r="AF57" s="44">
        <v>0</v>
      </c>
      <c r="AG57" s="27">
        <v>2</v>
      </c>
      <c r="AH57" s="27">
        <v>2</v>
      </c>
      <c r="AI57" s="51">
        <f t="shared" si="3"/>
        <v>7</v>
      </c>
      <c r="AJ57" s="51">
        <f t="shared" si="4"/>
        <v>22.222222222222221</v>
      </c>
    </row>
    <row r="58" spans="1:36" ht="22.5" customHeight="1" x14ac:dyDescent="0.25">
      <c r="A58" s="37">
        <v>51</v>
      </c>
      <c r="B58" s="38" t="s">
        <v>244</v>
      </c>
      <c r="C58" s="38"/>
      <c r="D58" s="36" t="s">
        <v>77</v>
      </c>
      <c r="E58" s="37" t="s">
        <v>136</v>
      </c>
      <c r="F58" s="37" t="s">
        <v>192</v>
      </c>
      <c r="G58" s="39">
        <v>22560.63</v>
      </c>
      <c r="H58" s="39">
        <v>17</v>
      </c>
      <c r="I58" s="39">
        <v>1</v>
      </c>
      <c r="J58" s="39">
        <v>16</v>
      </c>
      <c r="K58" s="39">
        <v>14</v>
      </c>
      <c r="L58" s="39">
        <v>14</v>
      </c>
      <c r="M58" s="39">
        <v>0</v>
      </c>
      <c r="N58" s="39">
        <v>82.35294117647058</v>
      </c>
      <c r="O58" s="40">
        <v>22560.63</v>
      </c>
      <c r="P58" s="40">
        <v>22560.63</v>
      </c>
      <c r="Q58" s="41">
        <v>100</v>
      </c>
      <c r="R58" s="40">
        <v>22560.63</v>
      </c>
      <c r="S58" s="41">
        <v>100</v>
      </c>
      <c r="T58" s="40">
        <v>0</v>
      </c>
      <c r="U58" s="41">
        <v>0</v>
      </c>
      <c r="V58" s="39">
        <f t="shared" si="1"/>
        <v>1</v>
      </c>
      <c r="W58" s="43">
        <f t="shared" si="2"/>
        <v>14</v>
      </c>
      <c r="X58" s="43">
        <v>0</v>
      </c>
      <c r="Y58" s="41">
        <v>5.8823529411764701</v>
      </c>
      <c r="Z58" s="44">
        <v>2572.42</v>
      </c>
      <c r="AA58" s="41">
        <v>2572.42</v>
      </c>
      <c r="AB58" s="44">
        <v>100</v>
      </c>
      <c r="AC58" s="44">
        <v>2572.42</v>
      </c>
      <c r="AD58" s="44">
        <v>100</v>
      </c>
      <c r="AE58" s="44">
        <v>0</v>
      </c>
      <c r="AF58" s="44">
        <v>0</v>
      </c>
      <c r="AG58" s="27">
        <v>15</v>
      </c>
      <c r="AH58" s="27">
        <v>28</v>
      </c>
      <c r="AI58" s="51">
        <f t="shared" si="3"/>
        <v>2</v>
      </c>
      <c r="AJ58" s="51">
        <f t="shared" si="4"/>
        <v>88.235294117647058</v>
      </c>
    </row>
    <row r="59" spans="1:36" ht="22.5" customHeight="1" x14ac:dyDescent="0.25">
      <c r="A59" s="37">
        <v>52</v>
      </c>
      <c r="B59" s="38" t="s">
        <v>244</v>
      </c>
      <c r="C59" s="38"/>
      <c r="D59" s="36" t="s">
        <v>78</v>
      </c>
      <c r="E59" s="37" t="s">
        <v>124</v>
      </c>
      <c r="F59" s="37" t="s">
        <v>193</v>
      </c>
      <c r="G59" s="39">
        <v>5829.1</v>
      </c>
      <c r="H59" s="39">
        <v>9</v>
      </c>
      <c r="I59" s="39">
        <v>3</v>
      </c>
      <c r="J59" s="39">
        <v>6</v>
      </c>
      <c r="K59" s="39">
        <v>8</v>
      </c>
      <c r="L59" s="39">
        <v>8</v>
      </c>
      <c r="M59" s="39">
        <v>0</v>
      </c>
      <c r="N59" s="39">
        <v>88.888888888888886</v>
      </c>
      <c r="O59" s="40">
        <v>5829.1</v>
      </c>
      <c r="P59" s="40">
        <v>5829.1</v>
      </c>
      <c r="Q59" s="41">
        <v>100</v>
      </c>
      <c r="R59" s="40">
        <v>5829.1</v>
      </c>
      <c r="S59" s="41">
        <v>100</v>
      </c>
      <c r="T59" s="40">
        <v>0</v>
      </c>
      <c r="U59" s="41">
        <v>0</v>
      </c>
      <c r="V59" s="39">
        <f t="shared" si="1"/>
        <v>1</v>
      </c>
      <c r="W59" s="43">
        <f t="shared" si="2"/>
        <v>4</v>
      </c>
      <c r="X59" s="43">
        <v>0</v>
      </c>
      <c r="Y59" s="41">
        <v>11.111111111111111</v>
      </c>
      <c r="Z59" s="44">
        <v>1035.9100000000001</v>
      </c>
      <c r="AA59" s="41">
        <v>1035.9100000000001</v>
      </c>
      <c r="AB59" s="44">
        <v>100</v>
      </c>
      <c r="AC59" s="44">
        <v>1035.9100000000001</v>
      </c>
      <c r="AD59" s="44">
        <v>100</v>
      </c>
      <c r="AE59" s="44">
        <v>0</v>
      </c>
      <c r="AF59" s="44">
        <v>0</v>
      </c>
      <c r="AG59" s="27">
        <v>9</v>
      </c>
      <c r="AH59" s="27">
        <v>12</v>
      </c>
      <c r="AI59" s="51">
        <f t="shared" si="3"/>
        <v>0</v>
      </c>
      <c r="AJ59" s="51">
        <f t="shared" si="4"/>
        <v>100</v>
      </c>
    </row>
    <row r="60" spans="1:36" ht="22.5" customHeight="1" x14ac:dyDescent="0.25">
      <c r="A60" s="37">
        <v>53</v>
      </c>
      <c r="B60" s="38" t="s">
        <v>244</v>
      </c>
      <c r="C60" s="38"/>
      <c r="D60" s="36" t="s">
        <v>79</v>
      </c>
      <c r="E60" s="37" t="s">
        <v>137</v>
      </c>
      <c r="F60" s="37" t="s">
        <v>194</v>
      </c>
      <c r="G60" s="39">
        <v>20164.23</v>
      </c>
      <c r="H60" s="39">
        <v>19</v>
      </c>
      <c r="I60" s="39">
        <v>5</v>
      </c>
      <c r="J60" s="39">
        <v>14</v>
      </c>
      <c r="K60" s="39">
        <v>15</v>
      </c>
      <c r="L60" s="39">
        <v>15</v>
      </c>
      <c r="M60" s="39">
        <v>0</v>
      </c>
      <c r="N60" s="39">
        <v>78.94736842105263</v>
      </c>
      <c r="O60" s="40">
        <v>20164.23</v>
      </c>
      <c r="P60" s="40">
        <v>20164.23</v>
      </c>
      <c r="Q60" s="41">
        <v>100</v>
      </c>
      <c r="R60" s="40">
        <v>19473.62</v>
      </c>
      <c r="S60" s="41">
        <v>96.575073781642047</v>
      </c>
      <c r="T60" s="40">
        <v>690.61000000000058</v>
      </c>
      <c r="U60" s="41">
        <v>3.4249262183579563</v>
      </c>
      <c r="V60" s="39">
        <f t="shared" si="1"/>
        <v>3</v>
      </c>
      <c r="W60" s="43">
        <f t="shared" si="2"/>
        <v>14</v>
      </c>
      <c r="X60" s="43">
        <v>0</v>
      </c>
      <c r="Y60" s="41">
        <v>10.526315789473683</v>
      </c>
      <c r="Z60" s="44">
        <v>2317.56</v>
      </c>
      <c r="AA60" s="41">
        <v>3008.1700000000005</v>
      </c>
      <c r="AB60" s="44">
        <v>100</v>
      </c>
      <c r="AC60" s="44">
        <v>3008.1700000000005</v>
      </c>
      <c r="AD60" s="44">
        <v>100</v>
      </c>
      <c r="AE60" s="44">
        <v>0</v>
      </c>
      <c r="AF60" s="44">
        <v>0</v>
      </c>
      <c r="AG60" s="27">
        <v>18</v>
      </c>
      <c r="AH60" s="27">
        <v>29</v>
      </c>
      <c r="AI60" s="51">
        <f t="shared" si="3"/>
        <v>1</v>
      </c>
      <c r="AJ60" s="51">
        <f t="shared" si="4"/>
        <v>94.73684210526315</v>
      </c>
    </row>
    <row r="61" spans="1:36" ht="22.5" customHeight="1" x14ac:dyDescent="0.25">
      <c r="A61" s="37">
        <v>54</v>
      </c>
      <c r="B61" s="38" t="s">
        <v>244</v>
      </c>
      <c r="C61" s="38"/>
      <c r="D61" s="36" t="s">
        <v>80</v>
      </c>
      <c r="E61" s="37" t="s">
        <v>124</v>
      </c>
      <c r="F61" s="37" t="s">
        <v>195</v>
      </c>
      <c r="G61" s="39">
        <v>22001.93</v>
      </c>
      <c r="H61" s="39">
        <v>16</v>
      </c>
      <c r="I61" s="39">
        <v>3</v>
      </c>
      <c r="J61" s="39">
        <v>12</v>
      </c>
      <c r="K61" s="39">
        <v>14</v>
      </c>
      <c r="L61" s="39">
        <v>14</v>
      </c>
      <c r="M61" s="39">
        <v>0</v>
      </c>
      <c r="N61" s="39">
        <v>87.5</v>
      </c>
      <c r="O61" s="40">
        <v>22001.93</v>
      </c>
      <c r="P61" s="40">
        <v>22001.93</v>
      </c>
      <c r="Q61" s="41">
        <v>100</v>
      </c>
      <c r="R61" s="40">
        <v>21266.880000000001</v>
      </c>
      <c r="S61" s="41">
        <v>96.659156719433241</v>
      </c>
      <c r="T61" s="40">
        <v>735.04999999999927</v>
      </c>
      <c r="U61" s="41">
        <v>3.3408432805667472</v>
      </c>
      <c r="V61" s="39">
        <f t="shared" si="1"/>
        <v>2</v>
      </c>
      <c r="W61" s="43">
        <f t="shared" si="2"/>
        <v>13</v>
      </c>
      <c r="X61" s="43">
        <v>0</v>
      </c>
      <c r="Y61" s="41">
        <v>18.75</v>
      </c>
      <c r="Z61" s="44">
        <v>12858.52</v>
      </c>
      <c r="AA61" s="41">
        <v>13593.57</v>
      </c>
      <c r="AB61" s="44">
        <v>100</v>
      </c>
      <c r="AC61" s="44">
        <v>13593.57</v>
      </c>
      <c r="AD61" s="44">
        <v>100</v>
      </c>
      <c r="AE61" s="44">
        <v>0</v>
      </c>
      <c r="AF61" s="44">
        <v>0</v>
      </c>
      <c r="AG61" s="27">
        <v>16</v>
      </c>
      <c r="AH61" s="27">
        <v>27</v>
      </c>
      <c r="AI61" s="51">
        <f t="shared" si="3"/>
        <v>0</v>
      </c>
      <c r="AJ61" s="51">
        <f t="shared" si="4"/>
        <v>100</v>
      </c>
    </row>
    <row r="62" spans="1:36" ht="22.5" customHeight="1" x14ac:dyDescent="0.25">
      <c r="A62" s="37">
        <v>55</v>
      </c>
      <c r="B62" s="38" t="s">
        <v>244</v>
      </c>
      <c r="C62" s="38"/>
      <c r="D62" s="36" t="s">
        <v>81</v>
      </c>
      <c r="E62" s="37" t="s">
        <v>130</v>
      </c>
      <c r="F62" s="37" t="s">
        <v>196</v>
      </c>
      <c r="G62" s="39">
        <v>13311.29</v>
      </c>
      <c r="H62" s="39">
        <v>16</v>
      </c>
      <c r="I62" s="39">
        <v>0</v>
      </c>
      <c r="J62" s="39">
        <v>16</v>
      </c>
      <c r="K62" s="39">
        <v>14</v>
      </c>
      <c r="L62" s="39">
        <v>14</v>
      </c>
      <c r="M62" s="39">
        <v>0</v>
      </c>
      <c r="N62" s="39">
        <v>87.5</v>
      </c>
      <c r="O62" s="40">
        <v>13311.29</v>
      </c>
      <c r="P62" s="40">
        <v>13311.29</v>
      </c>
      <c r="Q62" s="41">
        <v>100</v>
      </c>
      <c r="R62" s="40">
        <v>11290.26</v>
      </c>
      <c r="S62" s="41">
        <v>84.817173992903761</v>
      </c>
      <c r="T62" s="40">
        <v>2021.0300000000007</v>
      </c>
      <c r="U62" s="41">
        <v>15.182826007096237</v>
      </c>
      <c r="V62" s="39">
        <f t="shared" si="1"/>
        <v>0</v>
      </c>
      <c r="W62" s="43">
        <f t="shared" si="2"/>
        <v>8</v>
      </c>
      <c r="X62" s="43">
        <v>0</v>
      </c>
      <c r="Y62" s="41">
        <v>0</v>
      </c>
      <c r="Z62" s="44">
        <v>0</v>
      </c>
      <c r="AA62" s="41">
        <v>2021.0300000000007</v>
      </c>
      <c r="AB62" s="44">
        <v>100</v>
      </c>
      <c r="AC62" s="44">
        <v>2021.03</v>
      </c>
      <c r="AD62" s="44">
        <v>99.999999999999972</v>
      </c>
      <c r="AE62" s="44">
        <v>0</v>
      </c>
      <c r="AF62" s="44">
        <v>0</v>
      </c>
      <c r="AG62" s="27">
        <v>14</v>
      </c>
      <c r="AH62" s="27">
        <v>22</v>
      </c>
      <c r="AI62" s="51">
        <f t="shared" si="3"/>
        <v>2</v>
      </c>
      <c r="AJ62" s="51">
        <f t="shared" si="4"/>
        <v>87.5</v>
      </c>
    </row>
    <row r="63" spans="1:36" ht="22.5" customHeight="1" x14ac:dyDescent="0.25">
      <c r="A63" s="37">
        <v>56</v>
      </c>
      <c r="B63" s="38" t="s">
        <v>244</v>
      </c>
      <c r="C63" s="38"/>
      <c r="D63" s="36" t="s">
        <v>82</v>
      </c>
      <c r="E63" s="37" t="s">
        <v>124</v>
      </c>
      <c r="F63" s="37" t="s">
        <v>197</v>
      </c>
      <c r="G63" s="39">
        <v>6508.0399999999991</v>
      </c>
      <c r="H63" s="39">
        <v>5</v>
      </c>
      <c r="I63" s="39">
        <v>0</v>
      </c>
      <c r="J63" s="39">
        <v>5</v>
      </c>
      <c r="K63" s="39">
        <v>5</v>
      </c>
      <c r="L63" s="39">
        <v>5</v>
      </c>
      <c r="M63" s="39">
        <v>0</v>
      </c>
      <c r="N63" s="39">
        <v>100</v>
      </c>
      <c r="O63" s="40">
        <v>6508.0399999999991</v>
      </c>
      <c r="P63" s="40">
        <v>6508.0399999999991</v>
      </c>
      <c r="Q63" s="41">
        <v>100</v>
      </c>
      <c r="R63" s="40">
        <v>4865.3099999999995</v>
      </c>
      <c r="S63" s="41">
        <v>74.758452621680263</v>
      </c>
      <c r="T63" s="40">
        <v>1642.7299999999996</v>
      </c>
      <c r="U63" s="41">
        <v>25.241547378319733</v>
      </c>
      <c r="V63" s="39">
        <f t="shared" si="1"/>
        <v>0</v>
      </c>
      <c r="W63" s="43">
        <f t="shared" si="2"/>
        <v>6</v>
      </c>
      <c r="X63" s="43">
        <v>0</v>
      </c>
      <c r="Y63" s="41">
        <v>0</v>
      </c>
      <c r="Z63" s="44">
        <v>612.96</v>
      </c>
      <c r="AA63" s="41">
        <v>2255.6899999999996</v>
      </c>
      <c r="AB63" s="44">
        <v>100</v>
      </c>
      <c r="AC63" s="44">
        <v>1642.73</v>
      </c>
      <c r="AD63" s="44">
        <v>72.826053225398894</v>
      </c>
      <c r="AE63" s="44">
        <v>612.95999999999958</v>
      </c>
      <c r="AF63" s="44">
        <v>27.173946774601106</v>
      </c>
      <c r="AG63" s="27">
        <v>5</v>
      </c>
      <c r="AH63" s="27">
        <v>11</v>
      </c>
      <c r="AI63" s="51">
        <f t="shared" si="3"/>
        <v>0</v>
      </c>
      <c r="AJ63" s="51">
        <f t="shared" si="4"/>
        <v>100</v>
      </c>
    </row>
    <row r="64" spans="1:36" ht="22.5" customHeight="1" x14ac:dyDescent="0.25">
      <c r="A64" s="37">
        <v>57</v>
      </c>
      <c r="B64" s="38" t="s">
        <v>244</v>
      </c>
      <c r="C64" s="38"/>
      <c r="D64" s="36" t="s">
        <v>83</v>
      </c>
      <c r="E64" s="37" t="s">
        <v>124</v>
      </c>
      <c r="F64" s="37" t="s">
        <v>198</v>
      </c>
      <c r="G64" s="39">
        <v>15259.9</v>
      </c>
      <c r="H64" s="39">
        <v>14</v>
      </c>
      <c r="I64" s="39">
        <v>1</v>
      </c>
      <c r="J64" s="39">
        <v>12</v>
      </c>
      <c r="K64" s="39">
        <v>12</v>
      </c>
      <c r="L64" s="39">
        <v>12</v>
      </c>
      <c r="M64" s="39">
        <v>0</v>
      </c>
      <c r="N64" s="39">
        <v>85.714285714285708</v>
      </c>
      <c r="O64" s="40">
        <v>15259.9</v>
      </c>
      <c r="P64" s="40">
        <v>15259.9</v>
      </c>
      <c r="Q64" s="41">
        <v>100</v>
      </c>
      <c r="R64" s="40">
        <v>15259.900000000001</v>
      </c>
      <c r="S64" s="41">
        <v>100.00000000000003</v>
      </c>
      <c r="T64" s="40">
        <v>0</v>
      </c>
      <c r="U64" s="41">
        <v>0</v>
      </c>
      <c r="V64" s="39">
        <f t="shared" si="1"/>
        <v>2</v>
      </c>
      <c r="W64" s="43">
        <f t="shared" si="2"/>
        <v>12</v>
      </c>
      <c r="X64" s="43">
        <v>0</v>
      </c>
      <c r="Y64" s="41">
        <v>14.285714285714285</v>
      </c>
      <c r="Z64" s="44">
        <v>1664.25</v>
      </c>
      <c r="AA64" s="41">
        <v>1664.25</v>
      </c>
      <c r="AB64" s="44">
        <v>100</v>
      </c>
      <c r="AC64" s="44">
        <v>1664.25</v>
      </c>
      <c r="AD64" s="44">
        <v>100</v>
      </c>
      <c r="AE64" s="44">
        <v>0</v>
      </c>
      <c r="AF64" s="44">
        <v>0</v>
      </c>
      <c r="AG64" s="27">
        <v>14</v>
      </c>
      <c r="AH64" s="27">
        <v>24</v>
      </c>
      <c r="AI64" s="51">
        <f t="shared" si="3"/>
        <v>0</v>
      </c>
      <c r="AJ64" s="51">
        <f t="shared" si="4"/>
        <v>100</v>
      </c>
    </row>
    <row r="65" spans="1:36" ht="22.5" customHeight="1" x14ac:dyDescent="0.25">
      <c r="A65" s="37">
        <v>58</v>
      </c>
      <c r="B65" s="38" t="s">
        <v>244</v>
      </c>
      <c r="C65" s="38"/>
      <c r="D65" s="36" t="s">
        <v>84</v>
      </c>
      <c r="E65" s="37" t="s">
        <v>125</v>
      </c>
      <c r="F65" s="37" t="s">
        <v>199</v>
      </c>
      <c r="G65" s="39">
        <v>9876.69</v>
      </c>
      <c r="H65" s="39">
        <v>15</v>
      </c>
      <c r="I65" s="39">
        <v>4</v>
      </c>
      <c r="J65" s="39">
        <v>10</v>
      </c>
      <c r="K65" s="39">
        <v>15</v>
      </c>
      <c r="L65" s="39">
        <v>15</v>
      </c>
      <c r="M65" s="39">
        <v>0</v>
      </c>
      <c r="N65" s="39">
        <v>100</v>
      </c>
      <c r="O65" s="40">
        <v>9876.69</v>
      </c>
      <c r="P65" s="40">
        <v>9876.69</v>
      </c>
      <c r="Q65" s="41">
        <v>100</v>
      </c>
      <c r="R65" s="40">
        <v>9876.69</v>
      </c>
      <c r="S65" s="41">
        <v>100</v>
      </c>
      <c r="T65" s="40">
        <v>0</v>
      </c>
      <c r="U65" s="41">
        <v>0</v>
      </c>
      <c r="V65" s="39">
        <f t="shared" si="1"/>
        <v>0</v>
      </c>
      <c r="W65" s="43">
        <f t="shared" si="2"/>
        <v>4</v>
      </c>
      <c r="X65" s="43">
        <v>0</v>
      </c>
      <c r="Y65" s="41">
        <v>6.666666666666667</v>
      </c>
      <c r="Z65" s="44">
        <v>990.94</v>
      </c>
      <c r="AA65" s="41">
        <v>990.94</v>
      </c>
      <c r="AB65" s="44">
        <v>100</v>
      </c>
      <c r="AC65" s="44">
        <v>990.93999999999994</v>
      </c>
      <c r="AD65" s="44">
        <v>99.999999999999986</v>
      </c>
      <c r="AE65" s="44">
        <v>0</v>
      </c>
      <c r="AF65" s="44">
        <v>0</v>
      </c>
      <c r="AG65" s="27">
        <v>15</v>
      </c>
      <c r="AH65" s="27">
        <v>19</v>
      </c>
      <c r="AI65" s="51">
        <f t="shared" si="3"/>
        <v>0</v>
      </c>
      <c r="AJ65" s="51">
        <f t="shared" si="4"/>
        <v>100</v>
      </c>
    </row>
    <row r="66" spans="1:36" ht="22.5" customHeight="1" x14ac:dyDescent="0.25">
      <c r="A66" s="37">
        <v>59</v>
      </c>
      <c r="B66" s="38" t="s">
        <v>244</v>
      </c>
      <c r="C66" s="38"/>
      <c r="D66" s="36" t="s">
        <v>85</v>
      </c>
      <c r="E66" s="37" t="s">
        <v>124</v>
      </c>
      <c r="F66" s="37" t="s">
        <v>200</v>
      </c>
      <c r="G66" s="39">
        <v>29474.7</v>
      </c>
      <c r="H66" s="39">
        <v>30</v>
      </c>
      <c r="I66" s="39">
        <v>11</v>
      </c>
      <c r="J66" s="39">
        <v>17</v>
      </c>
      <c r="K66" s="39">
        <v>23</v>
      </c>
      <c r="L66" s="39">
        <v>23</v>
      </c>
      <c r="M66" s="39">
        <v>0</v>
      </c>
      <c r="N66" s="39">
        <v>76.666666666666671</v>
      </c>
      <c r="O66" s="40">
        <v>29474.7</v>
      </c>
      <c r="P66" s="40">
        <v>29474.7</v>
      </c>
      <c r="Q66" s="41">
        <v>100</v>
      </c>
      <c r="R66" s="40">
        <v>25978.489999999998</v>
      </c>
      <c r="S66" s="41">
        <v>88.138267734701287</v>
      </c>
      <c r="T66" s="40">
        <v>3496.2100000000028</v>
      </c>
      <c r="U66" s="41">
        <v>11.861732265298723</v>
      </c>
      <c r="V66" s="39">
        <f t="shared" si="1"/>
        <v>7</v>
      </c>
      <c r="W66" s="43">
        <f t="shared" si="2"/>
        <v>19</v>
      </c>
      <c r="X66" s="43">
        <v>0</v>
      </c>
      <c r="Y66" s="41">
        <v>10</v>
      </c>
      <c r="Z66" s="44">
        <v>10287.120000000001</v>
      </c>
      <c r="AA66" s="41">
        <v>13783.330000000004</v>
      </c>
      <c r="AB66" s="44">
        <v>100</v>
      </c>
      <c r="AC66" s="44">
        <v>13783.330000000004</v>
      </c>
      <c r="AD66" s="44">
        <v>100</v>
      </c>
      <c r="AE66" s="44">
        <v>0</v>
      </c>
      <c r="AF66" s="44">
        <v>0</v>
      </c>
      <c r="AG66" s="27">
        <v>30</v>
      </c>
      <c r="AH66" s="27">
        <v>42</v>
      </c>
      <c r="AI66" s="51">
        <f t="shared" si="3"/>
        <v>0</v>
      </c>
      <c r="AJ66" s="51">
        <f t="shared" si="4"/>
        <v>100</v>
      </c>
    </row>
    <row r="67" spans="1:36" ht="22.5" customHeight="1" x14ac:dyDescent="0.25">
      <c r="A67" s="37">
        <v>60</v>
      </c>
      <c r="B67" s="38" t="s">
        <v>244</v>
      </c>
      <c r="C67" s="38"/>
      <c r="D67" s="36" t="s">
        <v>86</v>
      </c>
      <c r="E67" s="37" t="s">
        <v>138</v>
      </c>
      <c r="F67" s="37" t="s">
        <v>201</v>
      </c>
      <c r="G67" s="39">
        <v>31860.29</v>
      </c>
      <c r="H67" s="39">
        <v>22</v>
      </c>
      <c r="I67" s="39">
        <v>8</v>
      </c>
      <c r="J67" s="39">
        <v>14</v>
      </c>
      <c r="K67" s="39">
        <v>22</v>
      </c>
      <c r="L67" s="39">
        <v>22</v>
      </c>
      <c r="M67" s="39">
        <v>0</v>
      </c>
      <c r="N67" s="39">
        <v>100</v>
      </c>
      <c r="O67" s="40">
        <v>31860.29</v>
      </c>
      <c r="P67" s="40">
        <v>31860.29</v>
      </c>
      <c r="Q67" s="41">
        <v>100</v>
      </c>
      <c r="R67" s="40">
        <v>31860.29</v>
      </c>
      <c r="S67" s="41">
        <v>100</v>
      </c>
      <c r="T67" s="40">
        <v>0</v>
      </c>
      <c r="U67" s="41">
        <v>0</v>
      </c>
      <c r="V67" s="39">
        <f t="shared" si="1"/>
        <v>0</v>
      </c>
      <c r="W67" s="43">
        <f t="shared" si="2"/>
        <v>17</v>
      </c>
      <c r="X67" s="43">
        <v>0</v>
      </c>
      <c r="Y67" s="41">
        <v>4.5454545454545459</v>
      </c>
      <c r="Z67" s="44">
        <v>3686.95</v>
      </c>
      <c r="AA67" s="41">
        <v>3686.95</v>
      </c>
      <c r="AB67" s="44">
        <v>100</v>
      </c>
      <c r="AC67" s="44">
        <v>3686.95</v>
      </c>
      <c r="AD67" s="44">
        <v>100</v>
      </c>
      <c r="AE67" s="44">
        <v>0</v>
      </c>
      <c r="AF67" s="44">
        <v>0</v>
      </c>
      <c r="AG67" s="27">
        <v>22</v>
      </c>
      <c r="AH67" s="27">
        <v>39</v>
      </c>
      <c r="AI67" s="51">
        <f t="shared" si="3"/>
        <v>0</v>
      </c>
      <c r="AJ67" s="51">
        <f t="shared" si="4"/>
        <v>100</v>
      </c>
    </row>
    <row r="68" spans="1:36" ht="22.5" customHeight="1" x14ac:dyDescent="0.25">
      <c r="A68" s="37">
        <v>61</v>
      </c>
      <c r="B68" s="38" t="s">
        <v>244</v>
      </c>
      <c r="C68" s="38"/>
      <c r="D68" s="36" t="s">
        <v>87</v>
      </c>
      <c r="E68" s="37" t="s">
        <v>135</v>
      </c>
      <c r="F68" s="37" t="s">
        <v>202</v>
      </c>
      <c r="G68" s="39">
        <v>7417.12</v>
      </c>
      <c r="H68" s="39">
        <v>9</v>
      </c>
      <c r="I68" s="39">
        <v>2</v>
      </c>
      <c r="J68" s="39">
        <v>6</v>
      </c>
      <c r="K68" s="39">
        <v>9</v>
      </c>
      <c r="L68" s="39">
        <v>9</v>
      </c>
      <c r="M68" s="39">
        <v>0</v>
      </c>
      <c r="N68" s="39">
        <v>100</v>
      </c>
      <c r="O68" s="40">
        <v>7417.12</v>
      </c>
      <c r="P68" s="40">
        <v>7417.12</v>
      </c>
      <c r="Q68" s="41">
        <v>100</v>
      </c>
      <c r="R68" s="40">
        <v>6062.96</v>
      </c>
      <c r="S68" s="41">
        <v>81.742778868347827</v>
      </c>
      <c r="T68" s="40">
        <v>1354.1599999999999</v>
      </c>
      <c r="U68" s="41">
        <v>18.257221131652177</v>
      </c>
      <c r="V68" s="39">
        <f t="shared" si="1"/>
        <v>0</v>
      </c>
      <c r="W68" s="43">
        <f t="shared" si="2"/>
        <v>4</v>
      </c>
      <c r="X68" s="43">
        <v>0</v>
      </c>
      <c r="Y68" s="41">
        <v>0</v>
      </c>
      <c r="Z68" s="44">
        <v>477.4</v>
      </c>
      <c r="AA68" s="41">
        <v>1831.56</v>
      </c>
      <c r="AB68" s="44">
        <v>100</v>
      </c>
      <c r="AC68" s="44">
        <v>1831.56</v>
      </c>
      <c r="AD68" s="44">
        <v>100</v>
      </c>
      <c r="AE68" s="44">
        <v>0</v>
      </c>
      <c r="AF68" s="44">
        <v>0</v>
      </c>
      <c r="AG68" s="27">
        <v>9</v>
      </c>
      <c r="AH68" s="27">
        <v>13</v>
      </c>
      <c r="AI68" s="51">
        <f t="shared" si="3"/>
        <v>0</v>
      </c>
      <c r="AJ68" s="51">
        <f t="shared" si="4"/>
        <v>100</v>
      </c>
    </row>
    <row r="69" spans="1:36" ht="22.5" customHeight="1" x14ac:dyDescent="0.25">
      <c r="A69" s="37">
        <v>62</v>
      </c>
      <c r="B69" s="38" t="s">
        <v>244</v>
      </c>
      <c r="C69" s="38"/>
      <c r="D69" s="36" t="s">
        <v>88</v>
      </c>
      <c r="E69" s="37" t="s">
        <v>120</v>
      </c>
      <c r="F69" s="37" t="s">
        <v>203</v>
      </c>
      <c r="G69" s="39">
        <v>24949.09</v>
      </c>
      <c r="H69" s="39">
        <v>21</v>
      </c>
      <c r="I69" s="39">
        <v>4</v>
      </c>
      <c r="J69" s="39">
        <v>15</v>
      </c>
      <c r="K69" s="39">
        <v>13</v>
      </c>
      <c r="L69" s="39">
        <v>13</v>
      </c>
      <c r="M69" s="39">
        <v>0</v>
      </c>
      <c r="N69" s="39">
        <v>61.904761904761905</v>
      </c>
      <c r="O69" s="40">
        <v>24949.09</v>
      </c>
      <c r="P69" s="40">
        <v>24949.09</v>
      </c>
      <c r="Q69" s="41">
        <v>100</v>
      </c>
      <c r="R69" s="40">
        <v>24949.09</v>
      </c>
      <c r="S69" s="41">
        <v>100</v>
      </c>
      <c r="T69" s="40">
        <v>0</v>
      </c>
      <c r="U69" s="41">
        <v>0</v>
      </c>
      <c r="V69" s="39">
        <f t="shared" si="1"/>
        <v>4</v>
      </c>
      <c r="W69" s="43">
        <f t="shared" si="2"/>
        <v>15</v>
      </c>
      <c r="X69" s="43">
        <v>0</v>
      </c>
      <c r="Y69" s="41">
        <v>33.333333333333329</v>
      </c>
      <c r="Z69" s="44">
        <v>13008.55</v>
      </c>
      <c r="AA69" s="41">
        <v>13008.55</v>
      </c>
      <c r="AB69" s="44">
        <v>100</v>
      </c>
      <c r="AC69" s="44">
        <v>13008.55</v>
      </c>
      <c r="AD69" s="44">
        <v>100</v>
      </c>
      <c r="AE69" s="44">
        <v>0</v>
      </c>
      <c r="AF69" s="44">
        <v>0</v>
      </c>
      <c r="AG69" s="27">
        <v>17</v>
      </c>
      <c r="AH69" s="27">
        <v>28</v>
      </c>
      <c r="AI69" s="51">
        <f t="shared" si="3"/>
        <v>4</v>
      </c>
      <c r="AJ69" s="51">
        <f t="shared" si="4"/>
        <v>80.952380952380949</v>
      </c>
    </row>
    <row r="70" spans="1:36" ht="22.5" customHeight="1" x14ac:dyDescent="0.25">
      <c r="A70" s="37">
        <v>63</v>
      </c>
      <c r="B70" s="38" t="s">
        <v>244</v>
      </c>
      <c r="C70" s="38"/>
      <c r="D70" s="36" t="s">
        <v>89</v>
      </c>
      <c r="E70" s="37" t="s">
        <v>139</v>
      </c>
      <c r="F70" s="37" t="s">
        <v>204</v>
      </c>
      <c r="G70" s="39">
        <v>24297.279999999999</v>
      </c>
      <c r="H70" s="39">
        <v>26</v>
      </c>
      <c r="I70" s="39">
        <v>1</v>
      </c>
      <c r="J70" s="39">
        <v>25</v>
      </c>
      <c r="K70" s="39">
        <v>24</v>
      </c>
      <c r="L70" s="39">
        <v>24</v>
      </c>
      <c r="M70" s="39">
        <v>0</v>
      </c>
      <c r="N70" s="39">
        <v>92.307692307692307</v>
      </c>
      <c r="O70" s="40">
        <v>24297.279999999999</v>
      </c>
      <c r="P70" s="40">
        <v>24297.279999999999</v>
      </c>
      <c r="Q70" s="41">
        <v>100</v>
      </c>
      <c r="R70" s="40">
        <v>23737.410000000003</v>
      </c>
      <c r="S70" s="41">
        <v>97.695750306207131</v>
      </c>
      <c r="T70" s="40">
        <v>559.86999999999534</v>
      </c>
      <c r="U70" s="41">
        <v>2.3042496937928663</v>
      </c>
      <c r="V70" s="39">
        <f t="shared" si="1"/>
        <v>0</v>
      </c>
      <c r="W70" s="43">
        <f t="shared" si="2"/>
        <v>14</v>
      </c>
      <c r="X70" s="43">
        <v>0</v>
      </c>
      <c r="Y70" s="41">
        <v>3.8461538461538463</v>
      </c>
      <c r="Z70" s="44">
        <v>4259.84</v>
      </c>
      <c r="AA70" s="41">
        <v>4819.7099999999955</v>
      </c>
      <c r="AB70" s="44">
        <v>100</v>
      </c>
      <c r="AC70" s="44">
        <v>4819.71</v>
      </c>
      <c r="AD70" s="44">
        <v>100.00000000000009</v>
      </c>
      <c r="AE70" s="44">
        <v>0</v>
      </c>
      <c r="AF70" s="44">
        <v>0</v>
      </c>
      <c r="AG70" s="27">
        <v>24</v>
      </c>
      <c r="AH70" s="27">
        <v>38</v>
      </c>
      <c r="AI70" s="51">
        <f t="shared" si="3"/>
        <v>2</v>
      </c>
      <c r="AJ70" s="51">
        <f t="shared" si="4"/>
        <v>92.307692307692307</v>
      </c>
    </row>
    <row r="71" spans="1:36" ht="22.5" customHeight="1" x14ac:dyDescent="0.25">
      <c r="A71" s="37">
        <v>64</v>
      </c>
      <c r="B71" s="38" t="s">
        <v>244</v>
      </c>
      <c r="C71" s="38"/>
      <c r="D71" s="36" t="s">
        <v>90</v>
      </c>
      <c r="E71" s="37" t="s">
        <v>140</v>
      </c>
      <c r="F71" s="37" t="s">
        <v>205</v>
      </c>
      <c r="G71" s="39">
        <v>17054.46</v>
      </c>
      <c r="H71" s="39">
        <v>11</v>
      </c>
      <c r="I71" s="39">
        <v>6</v>
      </c>
      <c r="J71" s="39">
        <v>5</v>
      </c>
      <c r="K71" s="39">
        <v>7</v>
      </c>
      <c r="L71" s="39">
        <v>7</v>
      </c>
      <c r="M71" s="39">
        <v>0</v>
      </c>
      <c r="N71" s="39">
        <v>63.636363636363633</v>
      </c>
      <c r="O71" s="40">
        <v>17054.46</v>
      </c>
      <c r="P71" s="40">
        <v>17054.46</v>
      </c>
      <c r="Q71" s="41">
        <v>100</v>
      </c>
      <c r="R71" s="40">
        <v>10610.75</v>
      </c>
      <c r="S71" s="41">
        <v>62.216862920315272</v>
      </c>
      <c r="T71" s="40">
        <v>6443.7099999999991</v>
      </c>
      <c r="U71" s="41">
        <v>37.783137079684728</v>
      </c>
      <c r="V71" s="39">
        <f t="shared" si="1"/>
        <v>4</v>
      </c>
      <c r="W71" s="43">
        <f t="shared" si="2"/>
        <v>8</v>
      </c>
      <c r="X71" s="43">
        <v>0</v>
      </c>
      <c r="Y71" s="41">
        <v>45.454545454545453</v>
      </c>
      <c r="Z71" s="44">
        <v>709.49</v>
      </c>
      <c r="AA71" s="41">
        <v>7153.1999999999989</v>
      </c>
      <c r="AB71" s="44">
        <v>100</v>
      </c>
      <c r="AC71" s="44">
        <v>7153.1999999999989</v>
      </c>
      <c r="AD71" s="44">
        <v>100</v>
      </c>
      <c r="AE71" s="44">
        <v>0</v>
      </c>
      <c r="AF71" s="44">
        <v>0</v>
      </c>
      <c r="AG71" s="27">
        <v>11</v>
      </c>
      <c r="AH71" s="27">
        <v>15</v>
      </c>
      <c r="AI71" s="51">
        <f t="shared" si="3"/>
        <v>0</v>
      </c>
      <c r="AJ71" s="51">
        <f t="shared" si="4"/>
        <v>100</v>
      </c>
    </row>
    <row r="72" spans="1:36" ht="22.5" customHeight="1" x14ac:dyDescent="0.25">
      <c r="A72" s="37">
        <v>65</v>
      </c>
      <c r="B72" s="38" t="s">
        <v>244</v>
      </c>
      <c r="C72" s="38"/>
      <c r="D72" s="36" t="s">
        <v>91</v>
      </c>
      <c r="E72" s="37" t="s">
        <v>124</v>
      </c>
      <c r="F72" s="37" t="s">
        <v>206</v>
      </c>
      <c r="G72" s="39">
        <v>10032.36</v>
      </c>
      <c r="H72" s="39">
        <v>17</v>
      </c>
      <c r="I72" s="39">
        <v>5</v>
      </c>
      <c r="J72" s="39">
        <v>11</v>
      </c>
      <c r="K72" s="39">
        <v>16</v>
      </c>
      <c r="L72" s="39">
        <v>16</v>
      </c>
      <c r="M72" s="39">
        <v>0</v>
      </c>
      <c r="N72" s="39">
        <v>94.117647058823522</v>
      </c>
      <c r="O72" s="40">
        <v>10032.36</v>
      </c>
      <c r="P72" s="40">
        <v>10032.36</v>
      </c>
      <c r="Q72" s="41">
        <v>100</v>
      </c>
      <c r="R72" s="40">
        <v>9666.9600000000009</v>
      </c>
      <c r="S72" s="41">
        <v>96.35778620384437</v>
      </c>
      <c r="T72" s="40">
        <v>365.39999999999964</v>
      </c>
      <c r="U72" s="41">
        <v>3.6422137961556365</v>
      </c>
      <c r="V72" s="39">
        <f t="shared" si="1"/>
        <v>0</v>
      </c>
      <c r="W72" s="43">
        <f t="shared" si="2"/>
        <v>8</v>
      </c>
      <c r="X72" s="43">
        <v>0</v>
      </c>
      <c r="Y72" s="41">
        <v>0</v>
      </c>
      <c r="Z72" s="44">
        <v>2153.19</v>
      </c>
      <c r="AA72" s="41">
        <v>2518.5899999999997</v>
      </c>
      <c r="AB72" s="44">
        <v>100</v>
      </c>
      <c r="AC72" s="44">
        <v>2518.59</v>
      </c>
      <c r="AD72" s="44">
        <v>100.00000000000003</v>
      </c>
      <c r="AE72" s="44">
        <v>0</v>
      </c>
      <c r="AF72" s="44">
        <v>0</v>
      </c>
      <c r="AG72" s="27">
        <v>16</v>
      </c>
      <c r="AH72" s="27">
        <v>24</v>
      </c>
      <c r="AI72" s="51">
        <f t="shared" si="3"/>
        <v>1</v>
      </c>
      <c r="AJ72" s="51">
        <f t="shared" si="4"/>
        <v>94.117647058823522</v>
      </c>
    </row>
    <row r="73" spans="1:36" ht="22.5" customHeight="1" x14ac:dyDescent="0.25">
      <c r="A73" s="37">
        <v>66</v>
      </c>
      <c r="B73" s="38" t="s">
        <v>244</v>
      </c>
      <c r="C73" s="38"/>
      <c r="D73" s="36" t="s">
        <v>92</v>
      </c>
      <c r="E73" s="37" t="s">
        <v>120</v>
      </c>
      <c r="F73" s="37" t="s">
        <v>207</v>
      </c>
      <c r="G73" s="39">
        <v>9317.619999999999</v>
      </c>
      <c r="H73" s="39">
        <v>8</v>
      </c>
      <c r="I73" s="39">
        <v>1</v>
      </c>
      <c r="J73" s="39">
        <v>6</v>
      </c>
      <c r="K73" s="39">
        <v>6</v>
      </c>
      <c r="L73" s="39">
        <v>6</v>
      </c>
      <c r="M73" s="39">
        <v>0</v>
      </c>
      <c r="N73" s="39">
        <v>75</v>
      </c>
      <c r="O73" s="40">
        <v>9317.619999999999</v>
      </c>
      <c r="P73" s="40">
        <v>9317.619999999999</v>
      </c>
      <c r="Q73" s="41">
        <v>100</v>
      </c>
      <c r="R73" s="40">
        <v>6852.7199999999993</v>
      </c>
      <c r="S73" s="41">
        <v>73.545819640637845</v>
      </c>
      <c r="T73" s="40">
        <v>2464.8999999999996</v>
      </c>
      <c r="U73" s="41">
        <v>26.454180359362155</v>
      </c>
      <c r="V73" s="39">
        <f t="shared" ref="V73:V99" si="5">AG73-K73</f>
        <v>0</v>
      </c>
      <c r="W73" s="43">
        <f t="shared" ref="W73:W99" si="6">AH73-L73</f>
        <v>6</v>
      </c>
      <c r="X73" s="43">
        <v>0</v>
      </c>
      <c r="Y73" s="41">
        <v>12.5</v>
      </c>
      <c r="Z73" s="44">
        <v>0</v>
      </c>
      <c r="AA73" s="41">
        <v>2464.8999999999996</v>
      </c>
      <c r="AB73" s="44">
        <v>100</v>
      </c>
      <c r="AC73" s="44">
        <v>2464.9</v>
      </c>
      <c r="AD73" s="44">
        <v>100.00000000000003</v>
      </c>
      <c r="AE73" s="44">
        <v>0</v>
      </c>
      <c r="AF73" s="44">
        <v>0</v>
      </c>
      <c r="AG73" s="27">
        <v>6</v>
      </c>
      <c r="AH73" s="27">
        <v>12</v>
      </c>
      <c r="AI73" s="51">
        <f t="shared" ref="AI73:AI99" si="7">H73-AG73</f>
        <v>2</v>
      </c>
      <c r="AJ73" s="51">
        <f t="shared" ref="AJ73:AJ100" si="8">AG73/H73*100</f>
        <v>75</v>
      </c>
    </row>
    <row r="74" spans="1:36" ht="22.5" customHeight="1" x14ac:dyDescent="0.25">
      <c r="A74" s="37">
        <v>67</v>
      </c>
      <c r="B74" s="38" t="s">
        <v>244</v>
      </c>
      <c r="C74" s="38"/>
      <c r="D74" s="36" t="s">
        <v>93</v>
      </c>
      <c r="E74" s="37" t="s">
        <v>124</v>
      </c>
      <c r="F74" s="37" t="s">
        <v>208</v>
      </c>
      <c r="G74" s="39">
        <v>8861.92</v>
      </c>
      <c r="H74" s="39">
        <v>14</v>
      </c>
      <c r="I74" s="39">
        <v>3</v>
      </c>
      <c r="J74" s="39">
        <v>8</v>
      </c>
      <c r="K74" s="39">
        <v>11</v>
      </c>
      <c r="L74" s="39">
        <v>11</v>
      </c>
      <c r="M74" s="39">
        <v>0</v>
      </c>
      <c r="N74" s="39">
        <v>78.571428571428569</v>
      </c>
      <c r="O74" s="40">
        <v>8861.92</v>
      </c>
      <c r="P74" s="40">
        <v>8861.92</v>
      </c>
      <c r="Q74" s="41">
        <v>100</v>
      </c>
      <c r="R74" s="40">
        <v>8861.92</v>
      </c>
      <c r="S74" s="41">
        <v>100</v>
      </c>
      <c r="T74" s="40">
        <v>0</v>
      </c>
      <c r="U74" s="41">
        <v>0</v>
      </c>
      <c r="V74" s="39">
        <f t="shared" si="5"/>
        <v>1</v>
      </c>
      <c r="W74" s="43">
        <f t="shared" si="6"/>
        <v>5</v>
      </c>
      <c r="X74" s="43">
        <v>0</v>
      </c>
      <c r="Y74" s="41">
        <v>7.1428571428571423</v>
      </c>
      <c r="Z74" s="44">
        <v>6866.75</v>
      </c>
      <c r="AA74" s="41">
        <v>6866.75</v>
      </c>
      <c r="AB74" s="44">
        <v>100</v>
      </c>
      <c r="AC74" s="44">
        <v>6866.75</v>
      </c>
      <c r="AD74" s="44">
        <v>100</v>
      </c>
      <c r="AE74" s="44">
        <v>0</v>
      </c>
      <c r="AF74" s="44">
        <v>0</v>
      </c>
      <c r="AG74" s="27">
        <v>12</v>
      </c>
      <c r="AH74" s="27">
        <v>16</v>
      </c>
      <c r="AI74" s="51">
        <f t="shared" si="7"/>
        <v>2</v>
      </c>
      <c r="AJ74" s="51">
        <f t="shared" si="8"/>
        <v>85.714285714285708</v>
      </c>
    </row>
    <row r="75" spans="1:36" ht="22.5" customHeight="1" x14ac:dyDescent="0.25">
      <c r="A75" s="37">
        <v>68</v>
      </c>
      <c r="B75" s="38" t="s">
        <v>244</v>
      </c>
      <c r="C75" s="38"/>
      <c r="D75" s="36" t="s">
        <v>94</v>
      </c>
      <c r="E75" s="37" t="s">
        <v>124</v>
      </c>
      <c r="F75" s="37" t="s">
        <v>209</v>
      </c>
      <c r="G75" s="39">
        <v>29258.73</v>
      </c>
      <c r="H75" s="39">
        <v>20</v>
      </c>
      <c r="I75" s="39">
        <v>6</v>
      </c>
      <c r="J75" s="39">
        <v>12</v>
      </c>
      <c r="K75" s="39">
        <v>13</v>
      </c>
      <c r="L75" s="39">
        <v>13</v>
      </c>
      <c r="M75" s="39">
        <v>0</v>
      </c>
      <c r="N75" s="39">
        <v>65</v>
      </c>
      <c r="O75" s="40">
        <v>29258.73</v>
      </c>
      <c r="P75" s="40">
        <v>29258.73</v>
      </c>
      <c r="Q75" s="41">
        <v>100</v>
      </c>
      <c r="R75" s="40">
        <v>28120.5</v>
      </c>
      <c r="S75" s="41">
        <v>96.109776466716085</v>
      </c>
      <c r="T75" s="40">
        <v>1138.2299999999996</v>
      </c>
      <c r="U75" s="41">
        <v>3.890223533283911</v>
      </c>
      <c r="V75" s="39">
        <f t="shared" si="5"/>
        <v>6</v>
      </c>
      <c r="W75" s="43">
        <f t="shared" si="6"/>
        <v>21</v>
      </c>
      <c r="X75" s="43">
        <v>0</v>
      </c>
      <c r="Y75" s="41">
        <v>35</v>
      </c>
      <c r="Z75" s="44">
        <v>16146.840000000002</v>
      </c>
      <c r="AA75" s="41">
        <v>17285.07</v>
      </c>
      <c r="AB75" s="44">
        <v>100</v>
      </c>
      <c r="AC75" s="44">
        <v>17285.07</v>
      </c>
      <c r="AD75" s="44">
        <v>100</v>
      </c>
      <c r="AE75" s="44">
        <v>0</v>
      </c>
      <c r="AF75" s="44">
        <v>0</v>
      </c>
      <c r="AG75" s="27">
        <v>19</v>
      </c>
      <c r="AH75" s="27">
        <v>34</v>
      </c>
      <c r="AI75" s="51">
        <f t="shared" si="7"/>
        <v>1</v>
      </c>
      <c r="AJ75" s="51">
        <f t="shared" si="8"/>
        <v>95</v>
      </c>
    </row>
    <row r="76" spans="1:36" ht="22.5" customHeight="1" x14ac:dyDescent="0.25">
      <c r="A76" s="37">
        <v>69</v>
      </c>
      <c r="B76" s="38" t="s">
        <v>244</v>
      </c>
      <c r="C76" s="38"/>
      <c r="D76" s="36" t="s">
        <v>95</v>
      </c>
      <c r="E76" s="37" t="s">
        <v>123</v>
      </c>
      <c r="F76" s="37" t="s">
        <v>210</v>
      </c>
      <c r="G76" s="39">
        <v>12980.09</v>
      </c>
      <c r="H76" s="39">
        <v>12</v>
      </c>
      <c r="I76" s="39">
        <v>3</v>
      </c>
      <c r="J76" s="39">
        <v>9</v>
      </c>
      <c r="K76" s="39">
        <v>8</v>
      </c>
      <c r="L76" s="39">
        <v>8</v>
      </c>
      <c r="M76" s="39">
        <v>0</v>
      </c>
      <c r="N76" s="39">
        <v>66.666666666666657</v>
      </c>
      <c r="O76" s="40">
        <v>12980.09</v>
      </c>
      <c r="P76" s="40">
        <v>12980.09</v>
      </c>
      <c r="Q76" s="41">
        <v>100</v>
      </c>
      <c r="R76" s="40">
        <v>12980.09</v>
      </c>
      <c r="S76" s="41">
        <v>100</v>
      </c>
      <c r="T76" s="40">
        <v>0</v>
      </c>
      <c r="U76" s="41">
        <v>0</v>
      </c>
      <c r="V76" s="39">
        <f t="shared" si="5"/>
        <v>0</v>
      </c>
      <c r="W76" s="43">
        <f t="shared" si="6"/>
        <v>4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27">
        <v>8</v>
      </c>
      <c r="AH76" s="27">
        <v>12</v>
      </c>
      <c r="AI76" s="51">
        <f t="shared" si="7"/>
        <v>4</v>
      </c>
      <c r="AJ76" s="51">
        <f t="shared" si="8"/>
        <v>66.666666666666657</v>
      </c>
    </row>
    <row r="77" spans="1:36" ht="22.5" customHeight="1" x14ac:dyDescent="0.25">
      <c r="A77" s="37">
        <v>70</v>
      </c>
      <c r="B77" s="38" t="s">
        <v>244</v>
      </c>
      <c r="C77" s="38"/>
      <c r="D77" s="36" t="s">
        <v>96</v>
      </c>
      <c r="E77" s="37" t="s">
        <v>124</v>
      </c>
      <c r="F77" s="37" t="s">
        <v>211</v>
      </c>
      <c r="G77" s="39">
        <v>2227.91</v>
      </c>
      <c r="H77" s="39">
        <v>1</v>
      </c>
      <c r="I77" s="39">
        <v>0</v>
      </c>
      <c r="J77" s="39">
        <v>1</v>
      </c>
      <c r="K77" s="39">
        <v>1</v>
      </c>
      <c r="L77" s="39">
        <v>1</v>
      </c>
      <c r="M77" s="39">
        <v>0</v>
      </c>
      <c r="N77" s="39">
        <v>100</v>
      </c>
      <c r="O77" s="40">
        <v>2227.91</v>
      </c>
      <c r="P77" s="40">
        <v>2227.91</v>
      </c>
      <c r="Q77" s="41">
        <v>100</v>
      </c>
      <c r="R77" s="40">
        <v>2227.91</v>
      </c>
      <c r="S77" s="41">
        <v>100</v>
      </c>
      <c r="T77" s="40">
        <v>0</v>
      </c>
      <c r="U77" s="41">
        <v>0</v>
      </c>
      <c r="V77" s="39">
        <f t="shared" si="5"/>
        <v>0</v>
      </c>
      <c r="W77" s="43">
        <f t="shared" si="6"/>
        <v>1</v>
      </c>
      <c r="X77" s="43">
        <v>0</v>
      </c>
      <c r="Y77" s="41">
        <v>0</v>
      </c>
      <c r="Z77" s="44">
        <v>0</v>
      </c>
      <c r="AA77" s="41">
        <v>0</v>
      </c>
      <c r="AB77" s="44">
        <v>0</v>
      </c>
      <c r="AC77" s="44">
        <v>0</v>
      </c>
      <c r="AD77" s="44">
        <v>0</v>
      </c>
      <c r="AE77" s="44">
        <v>0</v>
      </c>
      <c r="AF77" s="44">
        <v>0</v>
      </c>
      <c r="AG77" s="27">
        <v>1</v>
      </c>
      <c r="AH77" s="27">
        <v>2</v>
      </c>
      <c r="AI77" s="51">
        <f t="shared" si="7"/>
        <v>0</v>
      </c>
      <c r="AJ77" s="51">
        <f t="shared" si="8"/>
        <v>100</v>
      </c>
    </row>
    <row r="78" spans="1:36" ht="22.5" customHeight="1" x14ac:dyDescent="0.25">
      <c r="A78" s="37">
        <v>71</v>
      </c>
      <c r="B78" s="38" t="s">
        <v>244</v>
      </c>
      <c r="C78" s="38"/>
      <c r="D78" s="36" t="s">
        <v>118</v>
      </c>
      <c r="E78" s="37" t="s">
        <v>142</v>
      </c>
      <c r="F78" s="37" t="s">
        <v>233</v>
      </c>
      <c r="G78" s="39">
        <v>91.35</v>
      </c>
      <c r="H78" s="39">
        <v>1</v>
      </c>
      <c r="I78" s="39">
        <v>1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40">
        <v>91.35</v>
      </c>
      <c r="P78" s="40">
        <v>91.35</v>
      </c>
      <c r="Q78" s="41">
        <v>100</v>
      </c>
      <c r="R78" s="40">
        <v>0</v>
      </c>
      <c r="S78" s="41">
        <v>0</v>
      </c>
      <c r="T78" s="40">
        <v>91.35</v>
      </c>
      <c r="U78" s="41">
        <v>100</v>
      </c>
      <c r="V78" s="39">
        <f t="shared" si="5"/>
        <v>1</v>
      </c>
      <c r="W78" s="43">
        <f t="shared" si="6"/>
        <v>1</v>
      </c>
      <c r="X78" s="43">
        <v>0</v>
      </c>
      <c r="Y78" s="41">
        <v>100</v>
      </c>
      <c r="Z78" s="44">
        <v>0</v>
      </c>
      <c r="AA78" s="41">
        <v>91.35</v>
      </c>
      <c r="AB78" s="44">
        <v>100</v>
      </c>
      <c r="AC78" s="44">
        <v>91.35</v>
      </c>
      <c r="AD78" s="44">
        <v>100</v>
      </c>
      <c r="AE78" s="44">
        <v>0</v>
      </c>
      <c r="AF78" s="44">
        <v>0</v>
      </c>
      <c r="AG78" s="27">
        <v>1</v>
      </c>
      <c r="AH78" s="27">
        <v>1</v>
      </c>
      <c r="AI78" s="51">
        <f t="shared" si="7"/>
        <v>0</v>
      </c>
      <c r="AJ78" s="51">
        <f t="shared" si="8"/>
        <v>100</v>
      </c>
    </row>
    <row r="79" spans="1:36" ht="22.5" customHeight="1" x14ac:dyDescent="0.25">
      <c r="A79" s="37">
        <v>72</v>
      </c>
      <c r="B79" s="38" t="s">
        <v>244</v>
      </c>
      <c r="C79" s="38"/>
      <c r="D79" s="36" t="s">
        <v>117</v>
      </c>
      <c r="E79" s="37" t="s">
        <v>130</v>
      </c>
      <c r="F79" s="37" t="s">
        <v>232</v>
      </c>
      <c r="G79" s="39">
        <v>0</v>
      </c>
      <c r="H79" s="39">
        <v>3</v>
      </c>
      <c r="I79" s="39">
        <v>1</v>
      </c>
      <c r="J79" s="39">
        <v>2</v>
      </c>
      <c r="K79" s="39">
        <v>0</v>
      </c>
      <c r="L79" s="39">
        <v>0</v>
      </c>
      <c r="M79" s="39">
        <v>0</v>
      </c>
      <c r="N79" s="39">
        <v>0</v>
      </c>
      <c r="O79" s="40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39">
        <f t="shared" si="5"/>
        <v>2</v>
      </c>
      <c r="W79" s="43">
        <f t="shared" si="6"/>
        <v>3</v>
      </c>
      <c r="X79" s="43">
        <v>0</v>
      </c>
      <c r="Y79" s="41">
        <v>66.666666666666657</v>
      </c>
      <c r="Z79" s="44">
        <v>306.02</v>
      </c>
      <c r="AA79" s="41">
        <v>306.02</v>
      </c>
      <c r="AB79" s="44">
        <v>100</v>
      </c>
      <c r="AC79" s="44">
        <v>306.02</v>
      </c>
      <c r="AD79" s="44">
        <v>100</v>
      </c>
      <c r="AE79" s="44">
        <v>0</v>
      </c>
      <c r="AF79" s="44">
        <v>0</v>
      </c>
      <c r="AG79" s="27">
        <v>2</v>
      </c>
      <c r="AH79" s="27">
        <v>3</v>
      </c>
      <c r="AI79" s="51">
        <f t="shared" si="7"/>
        <v>1</v>
      </c>
      <c r="AJ79" s="51">
        <f t="shared" si="8"/>
        <v>66.666666666666657</v>
      </c>
    </row>
    <row r="80" spans="1:36" ht="22.5" customHeight="1" x14ac:dyDescent="0.25">
      <c r="A80" s="37">
        <v>73</v>
      </c>
      <c r="B80" s="38" t="s">
        <v>244</v>
      </c>
      <c r="C80" s="38"/>
      <c r="D80" s="36" t="s">
        <v>97</v>
      </c>
      <c r="E80" s="37" t="s">
        <v>130</v>
      </c>
      <c r="F80" s="37" t="s">
        <v>212</v>
      </c>
      <c r="G80" s="39">
        <v>11847.22</v>
      </c>
      <c r="H80" s="39">
        <v>10</v>
      </c>
      <c r="I80" s="39">
        <v>2</v>
      </c>
      <c r="J80" s="39">
        <v>7</v>
      </c>
      <c r="K80" s="39">
        <v>8</v>
      </c>
      <c r="L80" s="39">
        <v>8</v>
      </c>
      <c r="M80" s="39">
        <v>0</v>
      </c>
      <c r="N80" s="39">
        <v>80</v>
      </c>
      <c r="O80" s="40">
        <v>11847.22</v>
      </c>
      <c r="P80" s="40">
        <v>11847.22</v>
      </c>
      <c r="Q80" s="41">
        <v>100</v>
      </c>
      <c r="R80" s="40">
        <v>11847.220000000001</v>
      </c>
      <c r="S80" s="41">
        <v>100.00000000000003</v>
      </c>
      <c r="T80" s="40">
        <v>0</v>
      </c>
      <c r="U80" s="41">
        <v>0</v>
      </c>
      <c r="V80" s="39">
        <f t="shared" si="5"/>
        <v>1</v>
      </c>
      <c r="W80" s="43">
        <f t="shared" si="6"/>
        <v>5</v>
      </c>
      <c r="X80" s="43">
        <v>0</v>
      </c>
      <c r="Y80" s="41">
        <v>10</v>
      </c>
      <c r="Z80" s="44">
        <v>1033.78</v>
      </c>
      <c r="AA80" s="41">
        <v>1033.78</v>
      </c>
      <c r="AB80" s="44">
        <v>100</v>
      </c>
      <c r="AC80" s="44">
        <v>1033.78</v>
      </c>
      <c r="AD80" s="44">
        <v>100</v>
      </c>
      <c r="AE80" s="44">
        <v>0</v>
      </c>
      <c r="AF80" s="44">
        <v>0</v>
      </c>
      <c r="AG80" s="27">
        <v>9</v>
      </c>
      <c r="AH80" s="27">
        <v>13</v>
      </c>
      <c r="AI80" s="51">
        <f t="shared" si="7"/>
        <v>1</v>
      </c>
      <c r="AJ80" s="51">
        <f t="shared" si="8"/>
        <v>90</v>
      </c>
    </row>
    <row r="81" spans="1:36" ht="22.5" customHeight="1" x14ac:dyDescent="0.25">
      <c r="A81" s="37">
        <v>74</v>
      </c>
      <c r="B81" s="38" t="s">
        <v>244</v>
      </c>
      <c r="C81" s="38"/>
      <c r="D81" s="36" t="s">
        <v>98</v>
      </c>
      <c r="E81" s="37" t="s">
        <v>121</v>
      </c>
      <c r="F81" s="37" t="s">
        <v>213</v>
      </c>
      <c r="G81" s="39">
        <v>5134.43</v>
      </c>
      <c r="H81" s="39">
        <v>6</v>
      </c>
      <c r="I81" s="39">
        <v>1</v>
      </c>
      <c r="J81" s="39">
        <v>5</v>
      </c>
      <c r="K81" s="39">
        <v>5</v>
      </c>
      <c r="L81" s="39">
        <v>5</v>
      </c>
      <c r="M81" s="39">
        <v>0</v>
      </c>
      <c r="N81" s="39">
        <v>83.333333333333343</v>
      </c>
      <c r="O81" s="40">
        <v>5134.43</v>
      </c>
      <c r="P81" s="40">
        <v>5134.43</v>
      </c>
      <c r="Q81" s="41">
        <v>100</v>
      </c>
      <c r="R81" s="40">
        <v>3195.79</v>
      </c>
      <c r="S81" s="41">
        <v>62.242352120878067</v>
      </c>
      <c r="T81" s="40">
        <v>1938.6400000000003</v>
      </c>
      <c r="U81" s="41">
        <v>37.757647879121933</v>
      </c>
      <c r="V81" s="39">
        <f t="shared" si="5"/>
        <v>0</v>
      </c>
      <c r="W81" s="43">
        <f t="shared" si="6"/>
        <v>3</v>
      </c>
      <c r="X81" s="43">
        <v>0</v>
      </c>
      <c r="Y81" s="41">
        <v>0</v>
      </c>
      <c r="Z81" s="44">
        <v>0</v>
      </c>
      <c r="AA81" s="41">
        <v>1938.6400000000003</v>
      </c>
      <c r="AB81" s="44">
        <v>100</v>
      </c>
      <c r="AC81" s="44">
        <v>1938.64</v>
      </c>
      <c r="AD81" s="44">
        <v>99.999999999999986</v>
      </c>
      <c r="AE81" s="44">
        <v>0</v>
      </c>
      <c r="AF81" s="44">
        <v>0</v>
      </c>
      <c r="AG81" s="27">
        <v>5</v>
      </c>
      <c r="AH81" s="27">
        <v>8</v>
      </c>
      <c r="AI81" s="51">
        <f t="shared" si="7"/>
        <v>1</v>
      </c>
      <c r="AJ81" s="51">
        <f t="shared" si="8"/>
        <v>83.333333333333343</v>
      </c>
    </row>
    <row r="82" spans="1:36" ht="22.5" customHeight="1" x14ac:dyDescent="0.25">
      <c r="A82" s="37">
        <v>75</v>
      </c>
      <c r="B82" s="38" t="s">
        <v>244</v>
      </c>
      <c r="C82" s="38"/>
      <c r="D82" s="36" t="s">
        <v>119</v>
      </c>
      <c r="E82" s="37" t="s">
        <v>140</v>
      </c>
      <c r="F82" s="37" t="s">
        <v>234</v>
      </c>
      <c r="G82" s="39">
        <v>0</v>
      </c>
      <c r="H82" s="39">
        <v>1</v>
      </c>
      <c r="I82" s="39">
        <v>0</v>
      </c>
      <c r="J82" s="39">
        <v>1</v>
      </c>
      <c r="K82" s="39">
        <v>0</v>
      </c>
      <c r="L82" s="39">
        <v>0</v>
      </c>
      <c r="M82" s="39">
        <v>0</v>
      </c>
      <c r="N82" s="39">
        <v>0</v>
      </c>
      <c r="O82" s="40">
        <v>0</v>
      </c>
      <c r="P82" s="40">
        <v>0</v>
      </c>
      <c r="Q82" s="41">
        <v>0</v>
      </c>
      <c r="R82" s="40">
        <v>0</v>
      </c>
      <c r="S82" s="41">
        <v>0</v>
      </c>
      <c r="T82" s="40">
        <v>0</v>
      </c>
      <c r="U82" s="41">
        <v>0</v>
      </c>
      <c r="V82" s="39">
        <f t="shared" si="5"/>
        <v>0</v>
      </c>
      <c r="W82" s="43">
        <f t="shared" si="6"/>
        <v>0</v>
      </c>
      <c r="X82" s="43">
        <v>0</v>
      </c>
      <c r="Y82" s="41">
        <v>0</v>
      </c>
      <c r="Z82" s="44">
        <v>0</v>
      </c>
      <c r="AA82" s="41">
        <v>0</v>
      </c>
      <c r="AB82" s="44">
        <v>0</v>
      </c>
      <c r="AC82" s="44">
        <v>0</v>
      </c>
      <c r="AD82" s="44">
        <v>0</v>
      </c>
      <c r="AE82" s="44">
        <v>0</v>
      </c>
      <c r="AF82" s="44">
        <v>0</v>
      </c>
      <c r="AI82" s="51">
        <f t="shared" si="7"/>
        <v>1</v>
      </c>
      <c r="AJ82" s="51">
        <f t="shared" si="8"/>
        <v>0</v>
      </c>
    </row>
    <row r="83" spans="1:36" ht="22.5" customHeight="1" x14ac:dyDescent="0.25">
      <c r="A83" s="37">
        <v>76</v>
      </c>
      <c r="B83" s="38" t="s">
        <v>244</v>
      </c>
      <c r="C83" s="38"/>
      <c r="D83" s="36" t="s">
        <v>99</v>
      </c>
      <c r="E83" s="37" t="s">
        <v>120</v>
      </c>
      <c r="F83" s="37" t="s">
        <v>214</v>
      </c>
      <c r="G83" s="39">
        <v>12091.150000000001</v>
      </c>
      <c r="H83" s="39">
        <v>11</v>
      </c>
      <c r="I83" s="39">
        <v>3</v>
      </c>
      <c r="J83" s="39">
        <v>8</v>
      </c>
      <c r="K83" s="39">
        <v>9</v>
      </c>
      <c r="L83" s="39">
        <v>9</v>
      </c>
      <c r="M83" s="39">
        <v>0</v>
      </c>
      <c r="N83" s="39">
        <v>81.818181818181827</v>
      </c>
      <c r="O83" s="40">
        <v>12091.150000000001</v>
      </c>
      <c r="P83" s="40">
        <v>12091.150000000001</v>
      </c>
      <c r="Q83" s="41">
        <v>100</v>
      </c>
      <c r="R83" s="40">
        <v>8327.77</v>
      </c>
      <c r="S83" s="41">
        <v>68.874920913229914</v>
      </c>
      <c r="T83" s="40">
        <v>3763.380000000001</v>
      </c>
      <c r="U83" s="41">
        <v>31.125079086770079</v>
      </c>
      <c r="V83" s="39">
        <f t="shared" si="5"/>
        <v>2</v>
      </c>
      <c r="W83" s="43">
        <f t="shared" si="6"/>
        <v>9</v>
      </c>
      <c r="X83" s="43">
        <v>0</v>
      </c>
      <c r="Y83" s="41">
        <v>18.181818181818183</v>
      </c>
      <c r="Z83" s="44">
        <v>0</v>
      </c>
      <c r="AA83" s="41">
        <v>3763.380000000001</v>
      </c>
      <c r="AB83" s="44">
        <v>100</v>
      </c>
      <c r="AC83" s="44">
        <v>3763.38</v>
      </c>
      <c r="AD83" s="44">
        <v>99.999999999999972</v>
      </c>
      <c r="AE83" s="44">
        <v>0</v>
      </c>
      <c r="AF83" s="44">
        <v>0</v>
      </c>
      <c r="AG83" s="27">
        <v>11</v>
      </c>
      <c r="AH83" s="27">
        <v>18</v>
      </c>
      <c r="AI83" s="51">
        <f t="shared" si="7"/>
        <v>0</v>
      </c>
      <c r="AJ83" s="51">
        <f t="shared" si="8"/>
        <v>100</v>
      </c>
    </row>
    <row r="84" spans="1:36" ht="22.5" customHeight="1" x14ac:dyDescent="0.25">
      <c r="A84" s="37">
        <v>77</v>
      </c>
      <c r="B84" s="38" t="s">
        <v>244</v>
      </c>
      <c r="C84" s="38"/>
      <c r="D84" s="36" t="s">
        <v>100</v>
      </c>
      <c r="E84" s="37" t="s">
        <v>124</v>
      </c>
      <c r="F84" s="37" t="s">
        <v>215</v>
      </c>
      <c r="G84" s="39">
        <v>10392.470000000001</v>
      </c>
      <c r="H84" s="39">
        <v>15</v>
      </c>
      <c r="I84" s="39">
        <v>5</v>
      </c>
      <c r="J84" s="39">
        <v>9</v>
      </c>
      <c r="K84" s="39">
        <v>10</v>
      </c>
      <c r="L84" s="39">
        <v>10</v>
      </c>
      <c r="M84" s="39">
        <v>0</v>
      </c>
      <c r="N84" s="39">
        <v>66.666666666666657</v>
      </c>
      <c r="O84" s="40">
        <v>10392.470000000001</v>
      </c>
      <c r="P84" s="40">
        <v>10392.470000000001</v>
      </c>
      <c r="Q84" s="41">
        <v>100</v>
      </c>
      <c r="R84" s="40">
        <v>9859.59</v>
      </c>
      <c r="S84" s="41">
        <v>94.872441296438666</v>
      </c>
      <c r="T84" s="40">
        <v>532.88000000000102</v>
      </c>
      <c r="U84" s="41">
        <v>5.1275587035613377</v>
      </c>
      <c r="V84" s="39">
        <f t="shared" si="5"/>
        <v>2</v>
      </c>
      <c r="W84" s="43">
        <f t="shared" si="6"/>
        <v>6</v>
      </c>
      <c r="X84" s="43">
        <v>0</v>
      </c>
      <c r="Y84" s="41">
        <v>6.666666666666667</v>
      </c>
      <c r="Z84" s="44">
        <v>200.97</v>
      </c>
      <c r="AA84" s="41">
        <v>733.85000000000105</v>
      </c>
      <c r="AB84" s="44">
        <v>100</v>
      </c>
      <c r="AC84" s="44">
        <v>733.85000000000105</v>
      </c>
      <c r="AD84" s="44">
        <v>100</v>
      </c>
      <c r="AE84" s="44">
        <v>0</v>
      </c>
      <c r="AF84" s="44">
        <v>0</v>
      </c>
      <c r="AG84" s="27">
        <v>12</v>
      </c>
      <c r="AH84" s="27">
        <v>16</v>
      </c>
      <c r="AI84" s="51">
        <f t="shared" si="7"/>
        <v>3</v>
      </c>
      <c r="AJ84" s="51">
        <f t="shared" si="8"/>
        <v>80</v>
      </c>
    </row>
    <row r="85" spans="1:36" ht="22.5" customHeight="1" x14ac:dyDescent="0.25">
      <c r="A85" s="37">
        <v>78</v>
      </c>
      <c r="B85" s="38" t="s">
        <v>244</v>
      </c>
      <c r="C85" s="38"/>
      <c r="D85" s="36" t="s">
        <v>101</v>
      </c>
      <c r="E85" s="37" t="s">
        <v>124</v>
      </c>
      <c r="F85" s="37" t="s">
        <v>216</v>
      </c>
      <c r="G85" s="39">
        <v>28780.43</v>
      </c>
      <c r="H85" s="39">
        <v>25</v>
      </c>
      <c r="I85" s="39">
        <v>7</v>
      </c>
      <c r="J85" s="39">
        <v>16</v>
      </c>
      <c r="K85" s="39">
        <v>22</v>
      </c>
      <c r="L85" s="39">
        <v>22</v>
      </c>
      <c r="M85" s="39">
        <v>0</v>
      </c>
      <c r="N85" s="39">
        <v>88</v>
      </c>
      <c r="O85" s="40">
        <v>28780.43</v>
      </c>
      <c r="P85" s="40">
        <v>28780.43</v>
      </c>
      <c r="Q85" s="41">
        <v>100</v>
      </c>
      <c r="R85" s="40">
        <v>18782.61</v>
      </c>
      <c r="S85" s="41">
        <v>65.261742093498952</v>
      </c>
      <c r="T85" s="40">
        <v>9997.82</v>
      </c>
      <c r="U85" s="41">
        <v>34.738257906501048</v>
      </c>
      <c r="V85" s="39">
        <f t="shared" si="5"/>
        <v>2</v>
      </c>
      <c r="W85" s="43">
        <f t="shared" si="6"/>
        <v>13</v>
      </c>
      <c r="X85" s="43">
        <v>0</v>
      </c>
      <c r="Y85" s="41">
        <v>8</v>
      </c>
      <c r="Z85" s="44">
        <v>5233.2199999999993</v>
      </c>
      <c r="AA85" s="41">
        <v>15231.039999999999</v>
      </c>
      <c r="AB85" s="44">
        <v>100</v>
      </c>
      <c r="AC85" s="44">
        <v>15231.039999999999</v>
      </c>
      <c r="AD85" s="44">
        <v>100</v>
      </c>
      <c r="AE85" s="44">
        <v>0</v>
      </c>
      <c r="AF85" s="44">
        <v>0</v>
      </c>
      <c r="AG85" s="27">
        <v>24</v>
      </c>
      <c r="AH85" s="27">
        <v>35</v>
      </c>
      <c r="AI85" s="51">
        <f t="shared" si="7"/>
        <v>1</v>
      </c>
      <c r="AJ85" s="51">
        <f t="shared" si="8"/>
        <v>96</v>
      </c>
    </row>
    <row r="86" spans="1:36" ht="22.5" customHeight="1" x14ac:dyDescent="0.25">
      <c r="A86" s="37">
        <v>79</v>
      </c>
      <c r="B86" s="38" t="s">
        <v>244</v>
      </c>
      <c r="C86" s="38"/>
      <c r="D86" s="36" t="s">
        <v>102</v>
      </c>
      <c r="E86" s="37" t="s">
        <v>136</v>
      </c>
      <c r="F86" s="37" t="s">
        <v>217</v>
      </c>
      <c r="G86" s="39">
        <v>18975.900000000001</v>
      </c>
      <c r="H86" s="39">
        <v>14</v>
      </c>
      <c r="I86" s="39">
        <v>6</v>
      </c>
      <c r="J86" s="39">
        <v>8</v>
      </c>
      <c r="K86" s="39">
        <v>11</v>
      </c>
      <c r="L86" s="39">
        <v>11</v>
      </c>
      <c r="M86" s="39">
        <v>0</v>
      </c>
      <c r="N86" s="39">
        <v>78.571428571428569</v>
      </c>
      <c r="O86" s="40">
        <v>18975.900000000001</v>
      </c>
      <c r="P86" s="40">
        <v>18975.900000000001</v>
      </c>
      <c r="Q86" s="41">
        <v>100</v>
      </c>
      <c r="R86" s="40">
        <v>18975.900000000001</v>
      </c>
      <c r="S86" s="41">
        <v>100</v>
      </c>
      <c r="T86" s="40">
        <v>0</v>
      </c>
      <c r="U86" s="41">
        <v>0</v>
      </c>
      <c r="V86" s="39">
        <f t="shared" si="5"/>
        <v>3</v>
      </c>
      <c r="W86" s="43">
        <f t="shared" si="6"/>
        <v>10</v>
      </c>
      <c r="X86" s="43">
        <v>0</v>
      </c>
      <c r="Y86" s="41">
        <v>7.1428571428571423</v>
      </c>
      <c r="Z86" s="44">
        <v>5167.1799999999994</v>
      </c>
      <c r="AA86" s="41">
        <v>5167.1799999999994</v>
      </c>
      <c r="AB86" s="44">
        <v>100</v>
      </c>
      <c r="AC86" s="44">
        <v>5167.1799999999994</v>
      </c>
      <c r="AD86" s="44">
        <v>100</v>
      </c>
      <c r="AE86" s="44">
        <v>0</v>
      </c>
      <c r="AF86" s="44">
        <v>0</v>
      </c>
      <c r="AG86" s="27">
        <v>14</v>
      </c>
      <c r="AH86" s="27">
        <v>21</v>
      </c>
      <c r="AI86" s="51">
        <f t="shared" si="7"/>
        <v>0</v>
      </c>
      <c r="AJ86" s="51">
        <f t="shared" si="8"/>
        <v>100</v>
      </c>
    </row>
    <row r="87" spans="1:36" ht="22.5" customHeight="1" x14ac:dyDescent="0.25">
      <c r="A87" s="37">
        <v>80</v>
      </c>
      <c r="B87" s="38" t="s">
        <v>244</v>
      </c>
      <c r="C87" s="38"/>
      <c r="D87" s="36" t="s">
        <v>103</v>
      </c>
      <c r="E87" s="37" t="s">
        <v>136</v>
      </c>
      <c r="F87" s="37" t="s">
        <v>218</v>
      </c>
      <c r="G87" s="39">
        <v>11423.86</v>
      </c>
      <c r="H87" s="39">
        <v>12</v>
      </c>
      <c r="I87" s="39">
        <v>5</v>
      </c>
      <c r="J87" s="39">
        <v>7</v>
      </c>
      <c r="K87" s="39">
        <v>11</v>
      </c>
      <c r="L87" s="39">
        <v>11</v>
      </c>
      <c r="M87" s="39">
        <v>0</v>
      </c>
      <c r="N87" s="39">
        <v>91.666666666666657</v>
      </c>
      <c r="O87" s="40">
        <v>11423.86</v>
      </c>
      <c r="P87" s="40">
        <v>11423.86</v>
      </c>
      <c r="Q87" s="41">
        <v>100</v>
      </c>
      <c r="R87" s="40">
        <v>8884.84</v>
      </c>
      <c r="S87" s="41">
        <v>77.774412501553755</v>
      </c>
      <c r="T87" s="40">
        <v>2539.0200000000004</v>
      </c>
      <c r="U87" s="41">
        <v>22.225587498446238</v>
      </c>
      <c r="V87" s="39">
        <f t="shared" si="5"/>
        <v>0</v>
      </c>
      <c r="W87" s="43">
        <f t="shared" si="6"/>
        <v>7</v>
      </c>
      <c r="X87" s="43">
        <v>0</v>
      </c>
      <c r="Y87" s="41">
        <v>16.666666666666664</v>
      </c>
      <c r="Z87" s="44">
        <v>4042.54</v>
      </c>
      <c r="AA87" s="41">
        <v>6581.56</v>
      </c>
      <c r="AB87" s="44">
        <v>100</v>
      </c>
      <c r="AC87" s="44">
        <v>6581.56</v>
      </c>
      <c r="AD87" s="44">
        <v>100</v>
      </c>
      <c r="AE87" s="44">
        <v>0</v>
      </c>
      <c r="AF87" s="44">
        <v>0</v>
      </c>
      <c r="AG87" s="27">
        <v>11</v>
      </c>
      <c r="AH87" s="27">
        <v>18</v>
      </c>
      <c r="AI87" s="51">
        <f t="shared" si="7"/>
        <v>1</v>
      </c>
      <c r="AJ87" s="51">
        <f t="shared" si="8"/>
        <v>91.666666666666657</v>
      </c>
    </row>
    <row r="88" spans="1:36" ht="22.5" customHeight="1" x14ac:dyDescent="0.25">
      <c r="A88" s="37">
        <v>81</v>
      </c>
      <c r="B88" s="38" t="s">
        <v>244</v>
      </c>
      <c r="C88" s="38"/>
      <c r="D88" s="36" t="s">
        <v>104</v>
      </c>
      <c r="E88" s="37" t="s">
        <v>125</v>
      </c>
      <c r="F88" s="37" t="s">
        <v>219</v>
      </c>
      <c r="G88" s="39">
        <v>10040.950000000001</v>
      </c>
      <c r="H88" s="39">
        <v>12</v>
      </c>
      <c r="I88" s="39">
        <v>4</v>
      </c>
      <c r="J88" s="39">
        <v>8</v>
      </c>
      <c r="K88" s="39">
        <v>10</v>
      </c>
      <c r="L88" s="39">
        <v>10</v>
      </c>
      <c r="M88" s="39">
        <v>0</v>
      </c>
      <c r="N88" s="39">
        <v>83.333333333333343</v>
      </c>
      <c r="O88" s="40">
        <v>10040.950000000001</v>
      </c>
      <c r="P88" s="40">
        <v>10040.950000000001</v>
      </c>
      <c r="Q88" s="41">
        <v>100</v>
      </c>
      <c r="R88" s="40">
        <v>215.07</v>
      </c>
      <c r="S88" s="41">
        <v>2.1419288015576212</v>
      </c>
      <c r="T88" s="40">
        <v>9825.880000000001</v>
      </c>
      <c r="U88" s="41">
        <v>97.858071198442389</v>
      </c>
      <c r="V88" s="39">
        <f t="shared" si="5"/>
        <v>0</v>
      </c>
      <c r="W88" s="43">
        <f t="shared" si="6"/>
        <v>8</v>
      </c>
      <c r="X88" s="43">
        <v>0</v>
      </c>
      <c r="Y88" s="41">
        <v>0</v>
      </c>
      <c r="Z88" s="44">
        <v>1166.69</v>
      </c>
      <c r="AA88" s="41">
        <v>10992.570000000002</v>
      </c>
      <c r="AB88" s="44">
        <v>100</v>
      </c>
      <c r="AC88" s="44">
        <v>10992.57</v>
      </c>
      <c r="AD88" s="44">
        <v>99.999999999999986</v>
      </c>
      <c r="AE88" s="44">
        <v>0</v>
      </c>
      <c r="AF88" s="44">
        <v>0</v>
      </c>
      <c r="AG88" s="27">
        <v>10</v>
      </c>
      <c r="AH88" s="27">
        <v>18</v>
      </c>
      <c r="AI88" s="51">
        <f t="shared" si="7"/>
        <v>2</v>
      </c>
      <c r="AJ88" s="51">
        <f t="shared" si="8"/>
        <v>83.333333333333343</v>
      </c>
    </row>
    <row r="89" spans="1:36" ht="22.5" customHeight="1" x14ac:dyDescent="0.25">
      <c r="A89" s="37">
        <v>82</v>
      </c>
      <c r="B89" s="38" t="s">
        <v>244</v>
      </c>
      <c r="C89" s="38"/>
      <c r="D89" s="36" t="s">
        <v>105</v>
      </c>
      <c r="E89" s="37" t="s">
        <v>124</v>
      </c>
      <c r="F89" s="37" t="s">
        <v>220</v>
      </c>
      <c r="G89" s="39">
        <v>25458.53</v>
      </c>
      <c r="H89" s="39">
        <v>34</v>
      </c>
      <c r="I89" s="39">
        <v>6</v>
      </c>
      <c r="J89" s="39">
        <v>28</v>
      </c>
      <c r="K89" s="39">
        <v>24</v>
      </c>
      <c r="L89" s="39">
        <v>24</v>
      </c>
      <c r="M89" s="39">
        <v>0</v>
      </c>
      <c r="N89" s="39">
        <v>70.588235294117652</v>
      </c>
      <c r="O89" s="40">
        <v>25458.53</v>
      </c>
      <c r="P89" s="40">
        <v>25458.53</v>
      </c>
      <c r="Q89" s="41">
        <v>100</v>
      </c>
      <c r="R89" s="40">
        <v>25458.53</v>
      </c>
      <c r="S89" s="41">
        <v>100</v>
      </c>
      <c r="T89" s="40">
        <v>0</v>
      </c>
      <c r="U89" s="41">
        <v>0</v>
      </c>
      <c r="V89" s="39">
        <f t="shared" si="5"/>
        <v>7</v>
      </c>
      <c r="W89" s="43">
        <f t="shared" si="6"/>
        <v>29</v>
      </c>
      <c r="X89" s="43">
        <v>0</v>
      </c>
      <c r="Y89" s="41">
        <v>23.52941176470588</v>
      </c>
      <c r="Z89" s="44">
        <v>4009.29</v>
      </c>
      <c r="AA89" s="41">
        <v>4009.29</v>
      </c>
      <c r="AB89" s="44">
        <v>100</v>
      </c>
      <c r="AC89" s="44">
        <v>3529.7</v>
      </c>
      <c r="AD89" s="44">
        <v>88.038031671443079</v>
      </c>
      <c r="AE89" s="44">
        <v>479.59000000000015</v>
      </c>
      <c r="AF89" s="44">
        <v>11.961968328556932</v>
      </c>
      <c r="AG89" s="27">
        <v>31</v>
      </c>
      <c r="AH89" s="27">
        <v>53</v>
      </c>
      <c r="AI89" s="51">
        <f t="shared" si="7"/>
        <v>3</v>
      </c>
      <c r="AJ89" s="51">
        <f t="shared" si="8"/>
        <v>91.17647058823529</v>
      </c>
    </row>
    <row r="90" spans="1:36" ht="22.5" customHeight="1" x14ac:dyDescent="0.25">
      <c r="A90" s="37">
        <v>83</v>
      </c>
      <c r="B90" s="38" t="s">
        <v>244</v>
      </c>
      <c r="C90" s="38"/>
      <c r="D90" s="36" t="s">
        <v>106</v>
      </c>
      <c r="E90" s="37" t="s">
        <v>125</v>
      </c>
      <c r="F90" s="37" t="s">
        <v>221</v>
      </c>
      <c r="G90" s="39">
        <v>24316.61</v>
      </c>
      <c r="H90" s="39">
        <v>22</v>
      </c>
      <c r="I90" s="39">
        <v>5</v>
      </c>
      <c r="J90" s="39">
        <v>15</v>
      </c>
      <c r="K90" s="39">
        <v>16</v>
      </c>
      <c r="L90" s="39">
        <v>16</v>
      </c>
      <c r="M90" s="39">
        <v>0</v>
      </c>
      <c r="N90" s="39">
        <v>72.727272727272734</v>
      </c>
      <c r="O90" s="40">
        <v>24316.61</v>
      </c>
      <c r="P90" s="40">
        <v>24316.61</v>
      </c>
      <c r="Q90" s="41">
        <v>100</v>
      </c>
      <c r="R90" s="40">
        <v>20765.34</v>
      </c>
      <c r="S90" s="41">
        <v>85.39570277271379</v>
      </c>
      <c r="T90" s="40">
        <v>3551.2700000000004</v>
      </c>
      <c r="U90" s="41">
        <v>14.604297227286207</v>
      </c>
      <c r="V90" s="39">
        <f t="shared" si="5"/>
        <v>4</v>
      </c>
      <c r="W90" s="43">
        <f t="shared" si="6"/>
        <v>17</v>
      </c>
      <c r="X90" s="43">
        <v>0</v>
      </c>
      <c r="Y90" s="41">
        <v>0</v>
      </c>
      <c r="Z90" s="44">
        <v>4655.47</v>
      </c>
      <c r="AA90" s="41">
        <v>8206.7400000000016</v>
      </c>
      <c r="AB90" s="44">
        <v>100</v>
      </c>
      <c r="AC90" s="44">
        <v>8206.74</v>
      </c>
      <c r="AD90" s="44">
        <v>99.999999999999972</v>
      </c>
      <c r="AE90" s="44">
        <v>0</v>
      </c>
      <c r="AF90" s="44">
        <v>0</v>
      </c>
      <c r="AG90" s="27">
        <v>20</v>
      </c>
      <c r="AH90" s="27">
        <v>33</v>
      </c>
      <c r="AI90" s="51">
        <f t="shared" si="7"/>
        <v>2</v>
      </c>
      <c r="AJ90" s="51">
        <f t="shared" si="8"/>
        <v>90.909090909090907</v>
      </c>
    </row>
    <row r="91" spans="1:36" ht="22.5" customHeight="1" x14ac:dyDescent="0.25">
      <c r="A91" s="37">
        <v>84</v>
      </c>
      <c r="B91" s="38" t="s">
        <v>244</v>
      </c>
      <c r="C91" s="38"/>
      <c r="D91" s="36" t="s">
        <v>107</v>
      </c>
      <c r="E91" s="37" t="s">
        <v>130</v>
      </c>
      <c r="F91" s="37" t="s">
        <v>222</v>
      </c>
      <c r="G91" s="39">
        <v>25734.73</v>
      </c>
      <c r="H91" s="39">
        <v>15</v>
      </c>
      <c r="I91" s="39">
        <v>0</v>
      </c>
      <c r="J91" s="39">
        <v>15</v>
      </c>
      <c r="K91" s="39">
        <v>12</v>
      </c>
      <c r="L91" s="39">
        <v>12</v>
      </c>
      <c r="M91" s="39">
        <v>0</v>
      </c>
      <c r="N91" s="39">
        <v>80</v>
      </c>
      <c r="O91" s="40">
        <v>25734.73</v>
      </c>
      <c r="P91" s="40">
        <v>25734.73</v>
      </c>
      <c r="Q91" s="41">
        <v>100</v>
      </c>
      <c r="R91" s="40">
        <v>25734.729999999996</v>
      </c>
      <c r="S91" s="41">
        <v>99.999999999999986</v>
      </c>
      <c r="T91" s="40">
        <v>0</v>
      </c>
      <c r="U91" s="41">
        <v>0</v>
      </c>
      <c r="V91" s="39">
        <f t="shared" si="5"/>
        <v>1</v>
      </c>
      <c r="W91" s="43">
        <f t="shared" si="6"/>
        <v>13</v>
      </c>
      <c r="X91" s="43">
        <v>0</v>
      </c>
      <c r="Y91" s="41">
        <v>0</v>
      </c>
      <c r="Z91" s="44">
        <v>0</v>
      </c>
      <c r="AA91" s="41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  <c r="AG91" s="27">
        <v>13</v>
      </c>
      <c r="AH91" s="27">
        <v>25</v>
      </c>
      <c r="AI91" s="51">
        <f t="shared" si="7"/>
        <v>2</v>
      </c>
      <c r="AJ91" s="51">
        <f t="shared" si="8"/>
        <v>86.666666666666671</v>
      </c>
    </row>
    <row r="92" spans="1:36" ht="22.5" customHeight="1" x14ac:dyDescent="0.25">
      <c r="A92" s="37">
        <v>85</v>
      </c>
      <c r="B92" s="38" t="s">
        <v>244</v>
      </c>
      <c r="C92" s="38"/>
      <c r="D92" s="36" t="s">
        <v>108</v>
      </c>
      <c r="E92" s="37" t="s">
        <v>125</v>
      </c>
      <c r="F92" s="37" t="s">
        <v>223</v>
      </c>
      <c r="G92" s="39">
        <v>9574.32</v>
      </c>
      <c r="H92" s="39">
        <v>19</v>
      </c>
      <c r="I92" s="39">
        <v>3</v>
      </c>
      <c r="J92" s="39">
        <v>16</v>
      </c>
      <c r="K92" s="39">
        <v>13</v>
      </c>
      <c r="L92" s="39">
        <v>13</v>
      </c>
      <c r="M92" s="39">
        <v>0</v>
      </c>
      <c r="N92" s="39">
        <v>68.421052631578945</v>
      </c>
      <c r="O92" s="40">
        <v>9574.32</v>
      </c>
      <c r="P92" s="40">
        <v>9574.32</v>
      </c>
      <c r="Q92" s="41">
        <v>100</v>
      </c>
      <c r="R92" s="40">
        <v>9574.32</v>
      </c>
      <c r="S92" s="41">
        <v>100</v>
      </c>
      <c r="T92" s="40">
        <v>0</v>
      </c>
      <c r="U92" s="41">
        <v>0</v>
      </c>
      <c r="V92" s="39">
        <f t="shared" si="5"/>
        <v>0</v>
      </c>
      <c r="W92" s="43">
        <f t="shared" si="6"/>
        <v>3</v>
      </c>
      <c r="X92" s="43">
        <v>0</v>
      </c>
      <c r="Y92" s="41">
        <v>0</v>
      </c>
      <c r="Z92" s="44">
        <v>0</v>
      </c>
      <c r="AA92" s="41">
        <v>0</v>
      </c>
      <c r="AB92" s="44">
        <v>0</v>
      </c>
      <c r="AC92" s="44">
        <v>0</v>
      </c>
      <c r="AD92" s="44">
        <v>0</v>
      </c>
      <c r="AE92" s="44">
        <v>0</v>
      </c>
      <c r="AF92" s="44">
        <v>0</v>
      </c>
      <c r="AG92" s="27">
        <v>13</v>
      </c>
      <c r="AH92" s="27">
        <v>16</v>
      </c>
      <c r="AI92" s="51">
        <f t="shared" si="7"/>
        <v>6</v>
      </c>
      <c r="AJ92" s="51">
        <f t="shared" si="8"/>
        <v>68.421052631578945</v>
      </c>
    </row>
    <row r="93" spans="1:36" ht="22.5" customHeight="1" x14ac:dyDescent="0.25">
      <c r="A93" s="37">
        <v>86</v>
      </c>
      <c r="B93" s="38" t="s">
        <v>244</v>
      </c>
      <c r="C93" s="38"/>
      <c r="D93" s="36" t="s">
        <v>109</v>
      </c>
      <c r="E93" s="37" t="s">
        <v>124</v>
      </c>
      <c r="F93" s="37" t="s">
        <v>224</v>
      </c>
      <c r="G93" s="39">
        <v>16538.98</v>
      </c>
      <c r="H93" s="39">
        <v>19</v>
      </c>
      <c r="I93" s="39">
        <v>2</v>
      </c>
      <c r="J93" s="39">
        <v>15</v>
      </c>
      <c r="K93" s="39">
        <v>15</v>
      </c>
      <c r="L93" s="39">
        <v>15</v>
      </c>
      <c r="M93" s="39">
        <v>0</v>
      </c>
      <c r="N93" s="39">
        <v>78.94736842105263</v>
      </c>
      <c r="O93" s="40">
        <v>16538.98</v>
      </c>
      <c r="P93" s="40">
        <v>16538.98</v>
      </c>
      <c r="Q93" s="41">
        <v>100</v>
      </c>
      <c r="R93" s="40">
        <v>16538.98</v>
      </c>
      <c r="S93" s="41">
        <v>100</v>
      </c>
      <c r="T93" s="40">
        <v>0</v>
      </c>
      <c r="U93" s="41">
        <v>0</v>
      </c>
      <c r="V93" s="39">
        <f t="shared" si="5"/>
        <v>3</v>
      </c>
      <c r="W93" s="43">
        <f t="shared" si="6"/>
        <v>14</v>
      </c>
      <c r="X93" s="43">
        <v>0</v>
      </c>
      <c r="Y93" s="41">
        <v>31.578947368421051</v>
      </c>
      <c r="Z93" s="44">
        <v>9971.6400000000012</v>
      </c>
      <c r="AA93" s="41">
        <v>9971.6400000000012</v>
      </c>
      <c r="AB93" s="44">
        <v>100</v>
      </c>
      <c r="AC93" s="44">
        <v>9971.6400000000012</v>
      </c>
      <c r="AD93" s="44">
        <v>100</v>
      </c>
      <c r="AE93" s="44">
        <v>0</v>
      </c>
      <c r="AF93" s="44">
        <v>0</v>
      </c>
      <c r="AG93" s="27">
        <v>18</v>
      </c>
      <c r="AH93" s="27">
        <v>29</v>
      </c>
      <c r="AI93" s="51">
        <f t="shared" si="7"/>
        <v>1</v>
      </c>
      <c r="AJ93" s="51">
        <f t="shared" si="8"/>
        <v>94.73684210526315</v>
      </c>
    </row>
    <row r="94" spans="1:36" ht="22.5" customHeight="1" x14ac:dyDescent="0.25">
      <c r="A94" s="37">
        <v>87</v>
      </c>
      <c r="B94" s="38" t="s">
        <v>244</v>
      </c>
      <c r="C94" s="38"/>
      <c r="D94" s="36" t="s">
        <v>110</v>
      </c>
      <c r="E94" s="37" t="s">
        <v>124</v>
      </c>
      <c r="F94" s="37" t="s">
        <v>225</v>
      </c>
      <c r="G94" s="39">
        <v>5909.3700000000008</v>
      </c>
      <c r="H94" s="39">
        <v>11</v>
      </c>
      <c r="I94" s="39">
        <v>2</v>
      </c>
      <c r="J94" s="39">
        <v>8</v>
      </c>
      <c r="K94" s="39">
        <v>8</v>
      </c>
      <c r="L94" s="39">
        <v>8</v>
      </c>
      <c r="M94" s="39">
        <v>0</v>
      </c>
      <c r="N94" s="39">
        <v>72.727272727272734</v>
      </c>
      <c r="O94" s="40">
        <v>5909.3700000000008</v>
      </c>
      <c r="P94" s="40">
        <v>5909.3700000000008</v>
      </c>
      <c r="Q94" s="41">
        <v>100</v>
      </c>
      <c r="R94" s="40">
        <v>5909.3700000000008</v>
      </c>
      <c r="S94" s="41">
        <v>100</v>
      </c>
      <c r="T94" s="40">
        <v>0</v>
      </c>
      <c r="U94" s="41">
        <v>0</v>
      </c>
      <c r="V94" s="39">
        <f t="shared" si="5"/>
        <v>0</v>
      </c>
      <c r="W94" s="43">
        <f t="shared" si="6"/>
        <v>3</v>
      </c>
      <c r="X94" s="43">
        <v>0</v>
      </c>
      <c r="Y94" s="41">
        <v>0</v>
      </c>
      <c r="Z94" s="44">
        <v>1157.99</v>
      </c>
      <c r="AA94" s="41">
        <v>1157.99</v>
      </c>
      <c r="AB94" s="44">
        <v>100</v>
      </c>
      <c r="AC94" s="44">
        <v>1157.99</v>
      </c>
      <c r="AD94" s="44">
        <v>100</v>
      </c>
      <c r="AE94" s="44">
        <v>0</v>
      </c>
      <c r="AF94" s="44">
        <v>0</v>
      </c>
      <c r="AG94" s="27">
        <v>8</v>
      </c>
      <c r="AH94" s="27">
        <v>11</v>
      </c>
      <c r="AI94" s="51">
        <f t="shared" si="7"/>
        <v>3</v>
      </c>
      <c r="AJ94" s="51">
        <f t="shared" si="8"/>
        <v>72.727272727272734</v>
      </c>
    </row>
    <row r="95" spans="1:36" ht="22.5" customHeight="1" x14ac:dyDescent="0.25">
      <c r="A95" s="37">
        <v>88</v>
      </c>
      <c r="B95" s="38" t="s">
        <v>244</v>
      </c>
      <c r="C95" s="38"/>
      <c r="D95" s="36" t="s">
        <v>111</v>
      </c>
      <c r="E95" s="37" t="s">
        <v>141</v>
      </c>
      <c r="F95" s="37" t="s">
        <v>226</v>
      </c>
      <c r="G95" s="39">
        <v>38782.550000000003</v>
      </c>
      <c r="H95" s="39">
        <v>34</v>
      </c>
      <c r="I95" s="39">
        <v>5</v>
      </c>
      <c r="J95" s="39">
        <v>28</v>
      </c>
      <c r="K95" s="39">
        <v>28</v>
      </c>
      <c r="L95" s="39">
        <v>28</v>
      </c>
      <c r="M95" s="39">
        <v>0</v>
      </c>
      <c r="N95" s="39">
        <v>82.35294117647058</v>
      </c>
      <c r="O95" s="40">
        <v>38782.550000000003</v>
      </c>
      <c r="P95" s="40">
        <v>38782.550000000003</v>
      </c>
      <c r="Q95" s="41">
        <v>100</v>
      </c>
      <c r="R95" s="40">
        <v>38782.549999999996</v>
      </c>
      <c r="S95" s="41">
        <v>99.999999999999972</v>
      </c>
      <c r="T95" s="40">
        <v>0</v>
      </c>
      <c r="U95" s="41">
        <v>0</v>
      </c>
      <c r="V95" s="39">
        <f t="shared" si="5"/>
        <v>6</v>
      </c>
      <c r="W95" s="43">
        <f t="shared" si="6"/>
        <v>31</v>
      </c>
      <c r="X95" s="43">
        <v>0</v>
      </c>
      <c r="Y95" s="41">
        <v>0</v>
      </c>
      <c r="Z95" s="44">
        <v>1514.02</v>
      </c>
      <c r="AA95" s="41">
        <v>1514.02</v>
      </c>
      <c r="AB95" s="44">
        <v>100</v>
      </c>
      <c r="AC95" s="44">
        <v>1514.02</v>
      </c>
      <c r="AD95" s="44">
        <v>100</v>
      </c>
      <c r="AE95" s="44">
        <v>0</v>
      </c>
      <c r="AF95" s="44">
        <v>0</v>
      </c>
      <c r="AG95" s="27">
        <v>34</v>
      </c>
      <c r="AH95" s="27">
        <v>59</v>
      </c>
      <c r="AI95" s="51">
        <f t="shared" si="7"/>
        <v>0</v>
      </c>
      <c r="AJ95" s="51">
        <f t="shared" si="8"/>
        <v>100</v>
      </c>
    </row>
    <row r="96" spans="1:36" ht="22.5" customHeight="1" x14ac:dyDescent="0.25">
      <c r="A96" s="37">
        <v>89</v>
      </c>
      <c r="B96" s="38" t="s">
        <v>244</v>
      </c>
      <c r="C96" s="38"/>
      <c r="D96" s="36" t="s">
        <v>112</v>
      </c>
      <c r="E96" s="37" t="s">
        <v>125</v>
      </c>
      <c r="F96" s="37" t="s">
        <v>227</v>
      </c>
      <c r="G96" s="39">
        <v>21121.99</v>
      </c>
      <c r="H96" s="39">
        <v>25</v>
      </c>
      <c r="I96" s="39">
        <v>6</v>
      </c>
      <c r="J96" s="39">
        <v>19</v>
      </c>
      <c r="K96" s="39">
        <v>19</v>
      </c>
      <c r="L96" s="39">
        <v>19</v>
      </c>
      <c r="M96" s="39">
        <v>0</v>
      </c>
      <c r="N96" s="39">
        <v>76</v>
      </c>
      <c r="O96" s="40">
        <v>21121.99</v>
      </c>
      <c r="P96" s="40">
        <v>21121.99</v>
      </c>
      <c r="Q96" s="41">
        <v>100</v>
      </c>
      <c r="R96" s="40">
        <v>18157.73</v>
      </c>
      <c r="S96" s="41">
        <v>85.966000362655208</v>
      </c>
      <c r="T96" s="40">
        <v>2964.260000000002</v>
      </c>
      <c r="U96" s="41">
        <v>14.033999637344785</v>
      </c>
      <c r="V96" s="39">
        <f t="shared" si="5"/>
        <v>3</v>
      </c>
      <c r="W96" s="43">
        <f t="shared" si="6"/>
        <v>16</v>
      </c>
      <c r="X96" s="43">
        <v>0</v>
      </c>
      <c r="Y96" s="41">
        <v>12</v>
      </c>
      <c r="Z96" s="44">
        <v>2532.9899999999998</v>
      </c>
      <c r="AA96" s="41">
        <v>5497.2500000000018</v>
      </c>
      <c r="AB96" s="44">
        <v>100</v>
      </c>
      <c r="AC96" s="44">
        <v>5497.2500000000018</v>
      </c>
      <c r="AD96" s="44">
        <v>100</v>
      </c>
      <c r="AE96" s="44">
        <v>0</v>
      </c>
      <c r="AF96" s="44">
        <v>0</v>
      </c>
      <c r="AG96" s="27">
        <v>22</v>
      </c>
      <c r="AH96" s="27">
        <v>35</v>
      </c>
      <c r="AI96" s="51">
        <f t="shared" si="7"/>
        <v>3</v>
      </c>
      <c r="AJ96" s="51">
        <f t="shared" si="8"/>
        <v>88</v>
      </c>
    </row>
    <row r="97" spans="1:36" ht="22.5" customHeight="1" x14ac:dyDescent="0.25">
      <c r="A97" s="37">
        <v>90</v>
      </c>
      <c r="B97" s="38" t="s">
        <v>244</v>
      </c>
      <c r="C97" s="38"/>
      <c r="D97" s="36" t="s">
        <v>113</v>
      </c>
      <c r="E97" s="37" t="s">
        <v>125</v>
      </c>
      <c r="F97" s="37" t="s">
        <v>228</v>
      </c>
      <c r="G97" s="39">
        <v>21391.43</v>
      </c>
      <c r="H97" s="39">
        <v>23</v>
      </c>
      <c r="I97" s="39">
        <v>5</v>
      </c>
      <c r="J97" s="39">
        <v>18</v>
      </c>
      <c r="K97" s="39">
        <v>18</v>
      </c>
      <c r="L97" s="39">
        <v>18</v>
      </c>
      <c r="M97" s="39">
        <v>0</v>
      </c>
      <c r="N97" s="39">
        <v>78.260869565217391</v>
      </c>
      <c r="O97" s="40">
        <v>21391.43</v>
      </c>
      <c r="P97" s="40">
        <v>21391.43</v>
      </c>
      <c r="Q97" s="41">
        <v>100</v>
      </c>
      <c r="R97" s="40">
        <v>21391.43</v>
      </c>
      <c r="S97" s="41">
        <v>100</v>
      </c>
      <c r="T97" s="40">
        <v>0</v>
      </c>
      <c r="U97" s="41">
        <v>0</v>
      </c>
      <c r="V97" s="39">
        <f t="shared" si="5"/>
        <v>0</v>
      </c>
      <c r="W97" s="43">
        <f t="shared" si="6"/>
        <v>10</v>
      </c>
      <c r="X97" s="43">
        <v>0</v>
      </c>
      <c r="Y97" s="41">
        <v>0</v>
      </c>
      <c r="Z97" s="44">
        <v>0</v>
      </c>
      <c r="AA97" s="41">
        <v>0</v>
      </c>
      <c r="AB97" s="44">
        <v>0</v>
      </c>
      <c r="AC97" s="44">
        <v>0</v>
      </c>
      <c r="AD97" s="44">
        <v>0</v>
      </c>
      <c r="AE97" s="44">
        <v>0</v>
      </c>
      <c r="AF97" s="44">
        <v>0</v>
      </c>
      <c r="AG97" s="27">
        <v>18</v>
      </c>
      <c r="AH97" s="27">
        <v>28</v>
      </c>
      <c r="AI97" s="51">
        <f t="shared" si="7"/>
        <v>5</v>
      </c>
      <c r="AJ97" s="51">
        <f t="shared" si="8"/>
        <v>78.260869565217391</v>
      </c>
    </row>
    <row r="98" spans="1:36" ht="22.5" customHeight="1" x14ac:dyDescent="0.25">
      <c r="A98" s="37">
        <v>91</v>
      </c>
      <c r="B98" s="38" t="s">
        <v>244</v>
      </c>
      <c r="C98" s="38"/>
      <c r="D98" s="36" t="s">
        <v>114</v>
      </c>
      <c r="E98" s="37" t="s">
        <v>124</v>
      </c>
      <c r="F98" s="37" t="s">
        <v>229</v>
      </c>
      <c r="G98" s="39">
        <v>7105.5900000000011</v>
      </c>
      <c r="H98" s="39">
        <v>10</v>
      </c>
      <c r="I98" s="39">
        <v>0</v>
      </c>
      <c r="J98" s="39">
        <v>10</v>
      </c>
      <c r="K98" s="39">
        <v>9</v>
      </c>
      <c r="L98" s="39">
        <v>9</v>
      </c>
      <c r="M98" s="39">
        <v>0</v>
      </c>
      <c r="N98" s="39">
        <v>90</v>
      </c>
      <c r="O98" s="40">
        <v>7105.5900000000011</v>
      </c>
      <c r="P98" s="40">
        <v>7105.5900000000011</v>
      </c>
      <c r="Q98" s="41">
        <v>100</v>
      </c>
      <c r="R98" s="40">
        <v>7105.5900000000011</v>
      </c>
      <c r="S98" s="41">
        <v>100</v>
      </c>
      <c r="T98" s="40">
        <v>0</v>
      </c>
      <c r="U98" s="41">
        <v>0</v>
      </c>
      <c r="V98" s="39">
        <f t="shared" si="5"/>
        <v>1</v>
      </c>
      <c r="W98" s="43">
        <f t="shared" si="6"/>
        <v>9</v>
      </c>
      <c r="X98" s="43">
        <v>0</v>
      </c>
      <c r="Y98" s="41">
        <v>10</v>
      </c>
      <c r="Z98" s="44">
        <v>4382.8</v>
      </c>
      <c r="AA98" s="41">
        <v>4382.8</v>
      </c>
      <c r="AB98" s="44">
        <v>100</v>
      </c>
      <c r="AC98" s="44">
        <v>4382.8</v>
      </c>
      <c r="AD98" s="44">
        <v>100</v>
      </c>
      <c r="AE98" s="44">
        <v>0</v>
      </c>
      <c r="AF98" s="44">
        <v>0</v>
      </c>
      <c r="AG98" s="27">
        <v>10</v>
      </c>
      <c r="AH98" s="27">
        <v>18</v>
      </c>
      <c r="AI98" s="51">
        <f t="shared" si="7"/>
        <v>0</v>
      </c>
      <c r="AJ98" s="51">
        <f t="shared" si="8"/>
        <v>100</v>
      </c>
    </row>
    <row r="99" spans="1:36" ht="22.5" customHeight="1" x14ac:dyDescent="0.25">
      <c r="A99" s="37">
        <v>92</v>
      </c>
      <c r="B99" s="38" t="s">
        <v>244</v>
      </c>
      <c r="C99" s="38"/>
      <c r="D99" s="36" t="s">
        <v>115</v>
      </c>
      <c r="E99" s="37" t="s">
        <v>142</v>
      </c>
      <c r="F99" s="37" t="s">
        <v>230</v>
      </c>
      <c r="G99" s="39">
        <v>24019.38</v>
      </c>
      <c r="H99" s="39">
        <v>24</v>
      </c>
      <c r="I99" s="39">
        <v>4</v>
      </c>
      <c r="J99" s="39">
        <v>20</v>
      </c>
      <c r="K99" s="39">
        <v>18</v>
      </c>
      <c r="L99" s="39">
        <v>18</v>
      </c>
      <c r="M99" s="39">
        <v>0</v>
      </c>
      <c r="N99" s="39">
        <v>75</v>
      </c>
      <c r="O99" s="40">
        <v>24019.38</v>
      </c>
      <c r="P99" s="40">
        <v>24019.38</v>
      </c>
      <c r="Q99" s="41">
        <v>100</v>
      </c>
      <c r="R99" s="40">
        <v>24019.38</v>
      </c>
      <c r="S99" s="41">
        <v>100</v>
      </c>
      <c r="T99" s="40">
        <v>0</v>
      </c>
      <c r="U99" s="41">
        <v>0</v>
      </c>
      <c r="V99" s="39">
        <f t="shared" si="5"/>
        <v>3</v>
      </c>
      <c r="W99" s="43">
        <f t="shared" si="6"/>
        <v>16</v>
      </c>
      <c r="X99" s="43">
        <v>0</v>
      </c>
      <c r="Y99" s="41">
        <v>0</v>
      </c>
      <c r="Z99" s="44">
        <v>2126.8000000000002</v>
      </c>
      <c r="AA99" s="41">
        <v>2126.8000000000002</v>
      </c>
      <c r="AB99" s="44">
        <v>100</v>
      </c>
      <c r="AC99" s="44">
        <v>2126.8000000000002</v>
      </c>
      <c r="AD99" s="44">
        <v>100</v>
      </c>
      <c r="AE99" s="44">
        <v>0</v>
      </c>
      <c r="AF99" s="44">
        <v>0</v>
      </c>
      <c r="AG99" s="27">
        <v>21</v>
      </c>
      <c r="AH99" s="27">
        <v>34</v>
      </c>
      <c r="AI99" s="51">
        <f t="shared" si="7"/>
        <v>3</v>
      </c>
      <c r="AJ99" s="51">
        <f t="shared" si="8"/>
        <v>87.5</v>
      </c>
    </row>
    <row r="100" spans="1:36" ht="22.5" customHeight="1" x14ac:dyDescent="0.25">
      <c r="A100" s="106" t="s">
        <v>25</v>
      </c>
      <c r="B100" s="107"/>
      <c r="C100" s="107"/>
      <c r="D100" s="107"/>
      <c r="E100" s="107"/>
      <c r="F100" s="108"/>
      <c r="G100" s="42"/>
      <c r="H100" s="45">
        <v>1329</v>
      </c>
      <c r="I100" s="45">
        <v>301</v>
      </c>
      <c r="J100" s="45">
        <v>980</v>
      </c>
      <c r="K100" s="45">
        <v>1054</v>
      </c>
      <c r="L100" s="45">
        <v>1054</v>
      </c>
      <c r="M100" s="45">
        <v>0</v>
      </c>
      <c r="N100" s="41">
        <v>79.307750188111356</v>
      </c>
      <c r="O100" s="46">
        <v>1385412.2399999998</v>
      </c>
      <c r="P100" s="46">
        <v>1385412.2399999998</v>
      </c>
      <c r="Q100" s="41">
        <v>100</v>
      </c>
      <c r="R100" s="46">
        <v>1278218.78</v>
      </c>
      <c r="S100" s="41">
        <v>92.262702977129777</v>
      </c>
      <c r="T100" s="46">
        <v>107193.46000000005</v>
      </c>
      <c r="U100" s="41">
        <v>7.7372970228702513</v>
      </c>
      <c r="V100" s="45">
        <v>127</v>
      </c>
      <c r="W100" s="47">
        <v>127</v>
      </c>
      <c r="X100" s="47">
        <v>0</v>
      </c>
      <c r="Y100" s="41">
        <v>9.5560571858540246</v>
      </c>
      <c r="Z100" s="48">
        <f>SUM(Z8:Z99)</f>
        <v>244443.00999999995</v>
      </c>
      <c r="AA100" s="48">
        <f t="shared" ref="AA100:AI100" si="9">SUM(AA8:AA99)</f>
        <v>351636.47000000003</v>
      </c>
      <c r="AB100" s="48">
        <f t="shared" si="9"/>
        <v>7200</v>
      </c>
      <c r="AC100" s="48">
        <f t="shared" si="9"/>
        <v>327096.69000000006</v>
      </c>
      <c r="AD100" s="48">
        <f t="shared" si="9"/>
        <v>6806.0775154937483</v>
      </c>
      <c r="AE100" s="48">
        <f t="shared" si="9"/>
        <v>24539.780000000002</v>
      </c>
      <c r="AF100" s="48">
        <f t="shared" si="9"/>
        <v>393.92248450625215</v>
      </c>
      <c r="AG100" s="48">
        <f t="shared" si="9"/>
        <v>1198</v>
      </c>
      <c r="AH100" s="48">
        <f t="shared" si="9"/>
        <v>1899</v>
      </c>
      <c r="AI100" s="48">
        <f t="shared" si="9"/>
        <v>131</v>
      </c>
      <c r="AJ100" s="51">
        <f t="shared" si="8"/>
        <v>90.142964635063962</v>
      </c>
    </row>
  </sheetData>
  <sheetProtection password="AB25" sheet="1" objects="1" scenarios="1"/>
  <autoFilter ref="A7:AI10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0:F100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topLeftCell="M4" zoomScale="90" zoomScaleNormal="90" workbookViewId="0">
      <selection activeCell="X7" sqref="X7:X98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710937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256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J1" s="52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J2" s="52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J5" s="52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39">
        <v>17648.77</v>
      </c>
      <c r="H7" s="39">
        <v>14</v>
      </c>
      <c r="I7" s="39">
        <v>3</v>
      </c>
      <c r="J7" s="39">
        <v>6</v>
      </c>
      <c r="K7" s="39">
        <v>12</v>
      </c>
      <c r="L7" s="39">
        <v>12</v>
      </c>
      <c r="M7" s="53">
        <v>1</v>
      </c>
      <c r="N7" s="39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39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39">
        <v>17355.38</v>
      </c>
      <c r="H8" s="39">
        <v>13</v>
      </c>
      <c r="I8" s="39">
        <v>4</v>
      </c>
      <c r="J8" s="39">
        <v>9</v>
      </c>
      <c r="K8" s="39">
        <v>11</v>
      </c>
      <c r="L8" s="39">
        <v>11</v>
      </c>
      <c r="M8" s="53">
        <v>1</v>
      </c>
      <c r="N8" s="39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39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27">
        <v>14</v>
      </c>
      <c r="AH8" s="27">
        <v>21</v>
      </c>
      <c r="AI8" s="51">
        <f t="shared" ref="AI8:AI39" si="1">H7-AG8</f>
        <v>0</v>
      </c>
      <c r="AJ8" s="51">
        <f t="shared" ref="AJ8:AJ39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39">
        <v>4194.87</v>
      </c>
      <c r="H9" s="39">
        <v>4</v>
      </c>
      <c r="I9" s="39">
        <v>0</v>
      </c>
      <c r="J9" s="39">
        <v>4</v>
      </c>
      <c r="K9" s="39">
        <v>0</v>
      </c>
      <c r="L9" s="39">
        <v>0</v>
      </c>
      <c r="M9" s="53">
        <v>1</v>
      </c>
      <c r="N9" s="39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39">
        <v>4</v>
      </c>
      <c r="W9" s="43">
        <v>7</v>
      </c>
      <c r="X9" s="43">
        <v>0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  <c r="AG9" s="27">
        <v>13</v>
      </c>
      <c r="AH9" s="27">
        <v>21</v>
      </c>
      <c r="AI9" s="51">
        <f t="shared" si="1"/>
        <v>0</v>
      </c>
      <c r="AJ9" s="51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39">
        <v>32831.71</v>
      </c>
      <c r="H10" s="39">
        <v>19</v>
      </c>
      <c r="I10" s="39">
        <v>2</v>
      </c>
      <c r="J10" s="39">
        <v>17</v>
      </c>
      <c r="K10" s="39">
        <v>17</v>
      </c>
      <c r="L10" s="39">
        <v>17</v>
      </c>
      <c r="M10" s="53">
        <v>0</v>
      </c>
      <c r="N10" s="39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39">
        <v>2</v>
      </c>
      <c r="W10" s="43">
        <v>18</v>
      </c>
      <c r="X10" s="43">
        <v>0</v>
      </c>
      <c r="Y10" s="41">
        <v>10.526315789473683</v>
      </c>
      <c r="Z10" s="44">
        <v>6817.83</v>
      </c>
      <c r="AA10" s="41">
        <v>6817.83</v>
      </c>
      <c r="AB10" s="44">
        <v>100</v>
      </c>
      <c r="AC10" s="44">
        <v>6817.83</v>
      </c>
      <c r="AD10" s="44">
        <v>100</v>
      </c>
      <c r="AE10" s="44">
        <v>0</v>
      </c>
      <c r="AF10" s="44">
        <v>0</v>
      </c>
      <c r="AG10" s="27">
        <v>4</v>
      </c>
      <c r="AH10" s="27">
        <v>7</v>
      </c>
      <c r="AI10" s="51">
        <f t="shared" si="1"/>
        <v>0</v>
      </c>
      <c r="AJ10" s="51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39">
        <v>10725.08</v>
      </c>
      <c r="H11" s="39">
        <v>10</v>
      </c>
      <c r="I11" s="39">
        <v>3</v>
      </c>
      <c r="J11" s="39">
        <v>6</v>
      </c>
      <c r="K11" s="39">
        <v>8</v>
      </c>
      <c r="L11" s="39">
        <v>8</v>
      </c>
      <c r="M11" s="53">
        <v>1</v>
      </c>
      <c r="N11" s="39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39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27">
        <v>19</v>
      </c>
      <c r="AH11" s="27">
        <v>35</v>
      </c>
      <c r="AI11" s="51">
        <f t="shared" si="1"/>
        <v>0</v>
      </c>
      <c r="AJ11" s="51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39">
        <v>683.3</v>
      </c>
      <c r="H12" s="39">
        <v>3</v>
      </c>
      <c r="I12" s="39">
        <v>0</v>
      </c>
      <c r="J12" s="39">
        <v>3</v>
      </c>
      <c r="K12" s="39">
        <v>2</v>
      </c>
      <c r="L12" s="39">
        <v>2</v>
      </c>
      <c r="M12" s="53">
        <v>1</v>
      </c>
      <c r="N12" s="39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39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27">
        <v>9</v>
      </c>
      <c r="AH12" s="27">
        <v>10</v>
      </c>
      <c r="AI12" s="51">
        <f t="shared" si="1"/>
        <v>1</v>
      </c>
      <c r="AJ12" s="51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39">
        <v>26690.21</v>
      </c>
      <c r="H13" s="39">
        <v>20</v>
      </c>
      <c r="I13" s="39">
        <v>9</v>
      </c>
      <c r="J13" s="39">
        <v>10</v>
      </c>
      <c r="K13" s="39">
        <v>16</v>
      </c>
      <c r="L13" s="39">
        <v>16</v>
      </c>
      <c r="M13" s="53">
        <v>1</v>
      </c>
      <c r="N13" s="39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39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27">
        <v>2</v>
      </c>
      <c r="AH13" s="27">
        <v>2</v>
      </c>
      <c r="AI13" s="51">
        <f t="shared" si="1"/>
        <v>1</v>
      </c>
      <c r="AJ13" s="51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39">
        <v>44732.36</v>
      </c>
      <c r="H14" s="39">
        <v>30</v>
      </c>
      <c r="I14" s="39">
        <v>14</v>
      </c>
      <c r="J14" s="39">
        <v>16</v>
      </c>
      <c r="K14" s="39">
        <v>27</v>
      </c>
      <c r="L14" s="39">
        <v>27</v>
      </c>
      <c r="M14" s="53">
        <v>5</v>
      </c>
      <c r="N14" s="39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39">
        <v>0</v>
      </c>
      <c r="W14" s="43">
        <v>14</v>
      </c>
      <c r="X14" s="43">
        <v>0</v>
      </c>
      <c r="Y14" s="41">
        <v>0</v>
      </c>
      <c r="Z14" s="44">
        <v>664.3</v>
      </c>
      <c r="AA14" s="41">
        <v>4967.7100000000037</v>
      </c>
      <c r="AB14" s="44">
        <v>100</v>
      </c>
      <c r="AC14" s="44">
        <v>4967.71</v>
      </c>
      <c r="AD14" s="44">
        <v>99.999999999999929</v>
      </c>
      <c r="AE14" s="44">
        <v>0</v>
      </c>
      <c r="AF14" s="44">
        <v>0</v>
      </c>
      <c r="AG14" s="27">
        <v>17</v>
      </c>
      <c r="AH14" s="27">
        <v>23</v>
      </c>
      <c r="AI14" s="51">
        <f t="shared" si="1"/>
        <v>3</v>
      </c>
      <c r="AJ14" s="51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39">
        <v>5731.5</v>
      </c>
      <c r="H15" s="39">
        <v>6</v>
      </c>
      <c r="I15" s="39">
        <v>0</v>
      </c>
      <c r="J15" s="39">
        <v>6</v>
      </c>
      <c r="K15" s="39">
        <v>4</v>
      </c>
      <c r="L15" s="39">
        <v>4</v>
      </c>
      <c r="M15" s="53">
        <v>0</v>
      </c>
      <c r="N15" s="39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39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27">
        <v>27</v>
      </c>
      <c r="AH15" s="27">
        <v>41</v>
      </c>
      <c r="AI15" s="51">
        <f t="shared" si="1"/>
        <v>3</v>
      </c>
      <c r="AJ15" s="51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39">
        <v>35464.200000000004</v>
      </c>
      <c r="H16" s="39">
        <v>35</v>
      </c>
      <c r="I16" s="39">
        <v>14</v>
      </c>
      <c r="J16" s="39">
        <v>19</v>
      </c>
      <c r="K16" s="39">
        <v>34</v>
      </c>
      <c r="L16" s="39">
        <v>34</v>
      </c>
      <c r="M16" s="53">
        <v>0</v>
      </c>
      <c r="N16" s="39">
        <v>97.142857142857139</v>
      </c>
      <c r="O16" s="40">
        <v>35464.200000000004</v>
      </c>
      <c r="P16" s="40">
        <v>35464.200000000004</v>
      </c>
      <c r="Q16" s="41">
        <v>100</v>
      </c>
      <c r="R16" s="40">
        <v>35464.200000000004</v>
      </c>
      <c r="S16" s="41">
        <v>100</v>
      </c>
      <c r="T16" s="40">
        <v>0</v>
      </c>
      <c r="U16" s="41">
        <v>0</v>
      </c>
      <c r="V16" s="39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27">
        <v>5</v>
      </c>
      <c r="AH16" s="27">
        <v>9</v>
      </c>
      <c r="AI16" s="51">
        <f t="shared" si="1"/>
        <v>1</v>
      </c>
      <c r="AJ16" s="51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39">
        <v>14981.960000000001</v>
      </c>
      <c r="H17" s="39">
        <v>11</v>
      </c>
      <c r="I17" s="39">
        <v>2</v>
      </c>
      <c r="J17" s="39">
        <v>9</v>
      </c>
      <c r="K17" s="39">
        <v>5</v>
      </c>
      <c r="L17" s="39">
        <v>5</v>
      </c>
      <c r="M17" s="53">
        <v>0</v>
      </c>
      <c r="N17" s="39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39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27">
        <v>34</v>
      </c>
      <c r="AH17" s="27">
        <v>46</v>
      </c>
      <c r="AI17" s="51">
        <f t="shared" si="1"/>
        <v>1</v>
      </c>
      <c r="AJ17" s="51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39">
        <v>8384.7800000000007</v>
      </c>
      <c r="H18" s="39">
        <v>9</v>
      </c>
      <c r="I18" s="39">
        <v>0</v>
      </c>
      <c r="J18" s="39">
        <v>9</v>
      </c>
      <c r="K18" s="39">
        <v>7</v>
      </c>
      <c r="L18" s="39">
        <v>7</v>
      </c>
      <c r="M18" s="53">
        <v>1</v>
      </c>
      <c r="N18" s="39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39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27">
        <v>11</v>
      </c>
      <c r="AH18" s="27">
        <v>18</v>
      </c>
      <c r="AI18" s="51">
        <f t="shared" si="1"/>
        <v>0</v>
      </c>
      <c r="AJ18" s="51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39">
        <v>7748.75</v>
      </c>
      <c r="H19" s="39">
        <v>7</v>
      </c>
      <c r="I19" s="39">
        <v>0</v>
      </c>
      <c r="J19" s="39">
        <v>7</v>
      </c>
      <c r="K19" s="39">
        <v>7</v>
      </c>
      <c r="L19" s="39">
        <v>7</v>
      </c>
      <c r="M19" s="53">
        <v>1</v>
      </c>
      <c r="N19" s="39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39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27">
        <v>8</v>
      </c>
      <c r="AH19" s="27">
        <v>16</v>
      </c>
      <c r="AI19" s="51">
        <f t="shared" si="1"/>
        <v>1</v>
      </c>
      <c r="AJ19" s="51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39">
        <v>48047.07</v>
      </c>
      <c r="H20" s="39">
        <v>36</v>
      </c>
      <c r="I20" s="39">
        <v>8</v>
      </c>
      <c r="J20" s="39">
        <v>27</v>
      </c>
      <c r="K20" s="39">
        <v>34</v>
      </c>
      <c r="L20" s="39">
        <v>34</v>
      </c>
      <c r="M20" s="53">
        <v>4</v>
      </c>
      <c r="N20" s="39">
        <v>94.444444444444443</v>
      </c>
      <c r="O20" s="40">
        <v>48047.07</v>
      </c>
      <c r="P20" s="40">
        <v>48047.07</v>
      </c>
      <c r="Q20" s="41">
        <v>100</v>
      </c>
      <c r="R20" s="40">
        <v>44618.01</v>
      </c>
      <c r="S20" s="41">
        <v>92.863123599420334</v>
      </c>
      <c r="T20" s="40">
        <v>3429.0599999999977</v>
      </c>
      <c r="U20" s="41">
        <v>7.136876400579677</v>
      </c>
      <c r="V20" s="39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27">
        <v>7</v>
      </c>
      <c r="AH20" s="27">
        <v>16</v>
      </c>
      <c r="AI20" s="51">
        <f t="shared" si="1"/>
        <v>0</v>
      </c>
      <c r="AJ20" s="51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39">
        <v>13314.79</v>
      </c>
      <c r="H21" s="39">
        <v>21</v>
      </c>
      <c r="I21" s="39">
        <v>1</v>
      </c>
      <c r="J21" s="39">
        <v>20</v>
      </c>
      <c r="K21" s="39">
        <v>13</v>
      </c>
      <c r="L21" s="39">
        <v>13</v>
      </c>
      <c r="M21" s="53">
        <v>1</v>
      </c>
      <c r="N21" s="39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39">
        <v>5</v>
      </c>
      <c r="W21" s="43">
        <v>16</v>
      </c>
      <c r="X21" s="43">
        <v>1</v>
      </c>
      <c r="Y21" s="41">
        <v>23.809523809523807</v>
      </c>
      <c r="Z21" s="44">
        <v>9809.36</v>
      </c>
      <c r="AA21" s="41">
        <v>10363.780000000002</v>
      </c>
      <c r="AB21" s="44">
        <v>100</v>
      </c>
      <c r="AC21" s="44">
        <v>10363.780000000001</v>
      </c>
      <c r="AD21" s="44">
        <v>99.999999999999972</v>
      </c>
      <c r="AE21" s="44">
        <v>0</v>
      </c>
      <c r="AF21" s="44">
        <v>0</v>
      </c>
      <c r="AG21" s="27">
        <v>36</v>
      </c>
      <c r="AH21" s="27">
        <v>64</v>
      </c>
      <c r="AI21" s="51">
        <f t="shared" si="1"/>
        <v>0</v>
      </c>
      <c r="AJ21" s="51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39">
        <v>2748.38</v>
      </c>
      <c r="H22" s="39">
        <v>4</v>
      </c>
      <c r="I22" s="39">
        <v>0</v>
      </c>
      <c r="J22" s="39">
        <v>4</v>
      </c>
      <c r="K22" s="39">
        <v>2</v>
      </c>
      <c r="L22" s="39">
        <v>2</v>
      </c>
      <c r="M22" s="53">
        <v>2</v>
      </c>
      <c r="N22" s="39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39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27">
        <v>18</v>
      </c>
      <c r="AH22" s="27">
        <v>28</v>
      </c>
      <c r="AI22" s="51">
        <f t="shared" si="1"/>
        <v>3</v>
      </c>
      <c r="AJ22" s="51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39">
        <v>2821.83</v>
      </c>
      <c r="H23" s="39">
        <v>10</v>
      </c>
      <c r="I23" s="39">
        <v>2</v>
      </c>
      <c r="J23" s="39">
        <v>8</v>
      </c>
      <c r="K23" s="39">
        <v>5</v>
      </c>
      <c r="L23" s="39">
        <v>5</v>
      </c>
      <c r="M23" s="53">
        <v>0</v>
      </c>
      <c r="N23" s="39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39">
        <v>3</v>
      </c>
      <c r="W23" s="43">
        <v>6</v>
      </c>
      <c r="X23" s="43">
        <v>0</v>
      </c>
      <c r="Y23" s="41">
        <v>30</v>
      </c>
      <c r="Z23" s="44">
        <v>3886.2499999999995</v>
      </c>
      <c r="AA23" s="41">
        <v>3886.2499999999995</v>
      </c>
      <c r="AB23" s="44">
        <v>100</v>
      </c>
      <c r="AC23" s="44">
        <v>3090.5899999999997</v>
      </c>
      <c r="AD23" s="44">
        <v>79.52627854615632</v>
      </c>
      <c r="AE23" s="44">
        <v>795.65999999999985</v>
      </c>
      <c r="AF23" s="44">
        <v>20.47372145384368</v>
      </c>
      <c r="AG23" s="27">
        <v>2</v>
      </c>
      <c r="AH23" s="27">
        <v>3</v>
      </c>
      <c r="AI23" s="51">
        <f t="shared" si="1"/>
        <v>2</v>
      </c>
      <c r="AJ23" s="51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39">
        <v>4470.47</v>
      </c>
      <c r="H24" s="39">
        <v>8</v>
      </c>
      <c r="I24" s="39">
        <v>2</v>
      </c>
      <c r="J24" s="39">
        <v>6</v>
      </c>
      <c r="K24" s="39">
        <v>5</v>
      </c>
      <c r="L24" s="39">
        <v>5</v>
      </c>
      <c r="M24" s="53">
        <v>1</v>
      </c>
      <c r="N24" s="39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39">
        <v>3</v>
      </c>
      <c r="W24" s="43">
        <v>7</v>
      </c>
      <c r="X24" s="43">
        <v>0</v>
      </c>
      <c r="Y24" s="41">
        <v>37.5</v>
      </c>
      <c r="Z24" s="44">
        <v>1642.49</v>
      </c>
      <c r="AA24" s="41">
        <v>1642.49</v>
      </c>
      <c r="AB24" s="44">
        <v>100</v>
      </c>
      <c r="AC24" s="44">
        <v>1642.49</v>
      </c>
      <c r="AD24" s="44">
        <v>100</v>
      </c>
      <c r="AE24" s="44">
        <v>0</v>
      </c>
      <c r="AF24" s="44">
        <v>0</v>
      </c>
      <c r="AG24" s="27">
        <v>8</v>
      </c>
      <c r="AH24" s="27">
        <v>10</v>
      </c>
      <c r="AI24" s="51">
        <f t="shared" si="1"/>
        <v>2</v>
      </c>
      <c r="AJ24" s="51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39">
        <v>7927.77</v>
      </c>
      <c r="H25" s="39">
        <v>9</v>
      </c>
      <c r="I25" s="39">
        <v>2</v>
      </c>
      <c r="J25" s="39">
        <v>7</v>
      </c>
      <c r="K25" s="39">
        <v>7</v>
      </c>
      <c r="L25" s="39">
        <v>7</v>
      </c>
      <c r="M25" s="53">
        <v>0</v>
      </c>
      <c r="N25" s="39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39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27">
        <v>8</v>
      </c>
      <c r="AH25" s="27">
        <v>12</v>
      </c>
      <c r="AI25" s="51">
        <f t="shared" si="1"/>
        <v>0</v>
      </c>
      <c r="AJ25" s="51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39">
        <v>21296.61</v>
      </c>
      <c r="H26" s="39">
        <v>17</v>
      </c>
      <c r="I26" s="39">
        <v>0</v>
      </c>
      <c r="J26" s="39">
        <v>17</v>
      </c>
      <c r="K26" s="39">
        <v>15</v>
      </c>
      <c r="L26" s="39">
        <v>15</v>
      </c>
      <c r="M26" s="53">
        <v>0</v>
      </c>
      <c r="N26" s="39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39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27">
        <v>8</v>
      </c>
      <c r="AH26" s="27">
        <v>15</v>
      </c>
      <c r="AI26" s="51">
        <f t="shared" si="1"/>
        <v>1</v>
      </c>
      <c r="AJ26" s="51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39">
        <v>13793.66</v>
      </c>
      <c r="H27" s="39">
        <v>9</v>
      </c>
      <c r="I27" s="39">
        <v>2</v>
      </c>
      <c r="J27" s="39">
        <v>7</v>
      </c>
      <c r="K27" s="39">
        <v>9</v>
      </c>
      <c r="L27" s="39">
        <v>9</v>
      </c>
      <c r="M27" s="53">
        <v>2</v>
      </c>
      <c r="N27" s="39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39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27">
        <v>17</v>
      </c>
      <c r="AH27" s="27">
        <v>31</v>
      </c>
      <c r="AI27" s="51">
        <f t="shared" si="1"/>
        <v>0</v>
      </c>
      <c r="AJ27" s="51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39">
        <v>18139.88</v>
      </c>
      <c r="H28" s="39">
        <v>21</v>
      </c>
      <c r="I28" s="39">
        <v>3</v>
      </c>
      <c r="J28" s="39">
        <v>18</v>
      </c>
      <c r="K28" s="39">
        <v>20</v>
      </c>
      <c r="L28" s="39">
        <v>20</v>
      </c>
      <c r="M28" s="53">
        <v>2</v>
      </c>
      <c r="N28" s="39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39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27">
        <v>9</v>
      </c>
      <c r="AH28" s="27">
        <v>13</v>
      </c>
      <c r="AI28" s="51">
        <f t="shared" si="1"/>
        <v>0</v>
      </c>
      <c r="AJ28" s="51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39">
        <v>12730.749999999998</v>
      </c>
      <c r="H29" s="39">
        <v>11</v>
      </c>
      <c r="I29" s="39">
        <v>6</v>
      </c>
      <c r="J29" s="39">
        <v>5</v>
      </c>
      <c r="K29" s="39">
        <v>10</v>
      </c>
      <c r="L29" s="39">
        <v>10</v>
      </c>
      <c r="M29" s="53">
        <v>1</v>
      </c>
      <c r="N29" s="39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39">
        <v>1</v>
      </c>
      <c r="W29" s="43">
        <v>6</v>
      </c>
      <c r="X29" s="43">
        <v>0</v>
      </c>
      <c r="Y29" s="41">
        <v>9.0909090909090917</v>
      </c>
      <c r="Z29" s="44">
        <v>749.05</v>
      </c>
      <c r="AA29" s="41">
        <v>3859.6099999999997</v>
      </c>
      <c r="AB29" s="44">
        <v>100</v>
      </c>
      <c r="AC29" s="44">
        <v>3859.6099999999997</v>
      </c>
      <c r="AD29" s="44">
        <v>100</v>
      </c>
      <c r="AE29" s="44">
        <v>0</v>
      </c>
      <c r="AF29" s="44">
        <v>0</v>
      </c>
      <c r="AG29" s="27">
        <v>21</v>
      </c>
      <c r="AH29" s="27">
        <v>36</v>
      </c>
      <c r="AI29" s="51">
        <f t="shared" si="1"/>
        <v>0</v>
      </c>
      <c r="AJ29" s="51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39">
        <v>12457.580000000002</v>
      </c>
      <c r="H30" s="39">
        <v>11</v>
      </c>
      <c r="I30" s="39">
        <v>2</v>
      </c>
      <c r="J30" s="39">
        <v>8</v>
      </c>
      <c r="K30" s="39">
        <v>10</v>
      </c>
      <c r="L30" s="39">
        <v>10</v>
      </c>
      <c r="M30" s="53">
        <v>1</v>
      </c>
      <c r="N30" s="39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39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27">
        <v>11</v>
      </c>
      <c r="AH30" s="27">
        <v>16</v>
      </c>
      <c r="AI30" s="51">
        <f t="shared" si="1"/>
        <v>0</v>
      </c>
      <c r="AJ30" s="51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39">
        <v>0</v>
      </c>
      <c r="H31" s="39">
        <v>3</v>
      </c>
      <c r="I31" s="39">
        <v>0</v>
      </c>
      <c r="J31" s="39">
        <v>3</v>
      </c>
      <c r="K31" s="39">
        <v>0</v>
      </c>
      <c r="L31" s="39">
        <v>0</v>
      </c>
      <c r="M31" s="53">
        <v>0</v>
      </c>
      <c r="N31" s="39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39">
        <v>0</v>
      </c>
      <c r="W31" s="43">
        <v>0</v>
      </c>
      <c r="X31" s="43">
        <v>0</v>
      </c>
      <c r="Y31" s="41">
        <v>0</v>
      </c>
      <c r="Z31" s="44">
        <v>607.95000000000005</v>
      </c>
      <c r="AA31" s="41">
        <v>607.95000000000005</v>
      </c>
      <c r="AB31" s="44">
        <v>100</v>
      </c>
      <c r="AC31" s="44">
        <v>607.95000000000005</v>
      </c>
      <c r="AD31" s="44">
        <v>100</v>
      </c>
      <c r="AE31" s="44">
        <v>0</v>
      </c>
      <c r="AF31" s="44">
        <v>0</v>
      </c>
      <c r="AG31" s="27">
        <v>10</v>
      </c>
      <c r="AH31" s="27">
        <v>17</v>
      </c>
      <c r="AI31" s="51">
        <f t="shared" si="1"/>
        <v>1</v>
      </c>
      <c r="AJ31" s="51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39">
        <v>2981.6600000000003</v>
      </c>
      <c r="H32" s="39">
        <v>8</v>
      </c>
      <c r="I32" s="39">
        <v>1</v>
      </c>
      <c r="J32" s="39">
        <v>6</v>
      </c>
      <c r="K32" s="39">
        <v>4</v>
      </c>
      <c r="L32" s="39">
        <v>4</v>
      </c>
      <c r="M32" s="53">
        <v>1</v>
      </c>
      <c r="N32" s="39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39">
        <v>0</v>
      </c>
      <c r="W32" s="43">
        <v>1</v>
      </c>
      <c r="X32" s="43">
        <v>0</v>
      </c>
      <c r="Y32" s="41">
        <v>0</v>
      </c>
      <c r="Z32" s="44">
        <v>0</v>
      </c>
      <c r="AA32" s="41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27">
        <v>0</v>
      </c>
      <c r="AI32" s="51">
        <f t="shared" si="1"/>
        <v>3</v>
      </c>
      <c r="AJ32" s="51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39">
        <v>7486.82</v>
      </c>
      <c r="H33" s="39">
        <v>11</v>
      </c>
      <c r="I33" s="39">
        <v>1</v>
      </c>
      <c r="J33" s="39">
        <v>10</v>
      </c>
      <c r="K33" s="39">
        <v>7</v>
      </c>
      <c r="L33" s="39">
        <v>7</v>
      </c>
      <c r="M33" s="53">
        <v>2</v>
      </c>
      <c r="N33" s="39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39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27">
        <v>4</v>
      </c>
      <c r="AH33" s="27">
        <v>5</v>
      </c>
      <c r="AI33" s="51">
        <f t="shared" si="1"/>
        <v>4</v>
      </c>
      <c r="AJ33" s="51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39">
        <v>25268.97</v>
      </c>
      <c r="H34" s="39">
        <v>15</v>
      </c>
      <c r="I34" s="39">
        <v>3</v>
      </c>
      <c r="J34" s="39">
        <v>12</v>
      </c>
      <c r="K34" s="39">
        <v>13</v>
      </c>
      <c r="L34" s="39">
        <v>13</v>
      </c>
      <c r="M34" s="53">
        <v>0</v>
      </c>
      <c r="N34" s="39">
        <v>86.666666666666671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39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27">
        <v>7</v>
      </c>
      <c r="AH34" s="27">
        <v>10</v>
      </c>
      <c r="AI34" s="51">
        <f t="shared" si="1"/>
        <v>4</v>
      </c>
      <c r="AJ34" s="51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39">
        <v>13844.35</v>
      </c>
      <c r="H35" s="39">
        <v>12</v>
      </c>
      <c r="I35" s="39">
        <v>1</v>
      </c>
      <c r="J35" s="39">
        <v>11</v>
      </c>
      <c r="K35" s="39">
        <v>9</v>
      </c>
      <c r="L35" s="39">
        <v>9</v>
      </c>
      <c r="M35" s="53">
        <v>1</v>
      </c>
      <c r="N35" s="39">
        <v>75</v>
      </c>
      <c r="O35" s="40">
        <v>13844.35</v>
      </c>
      <c r="P35" s="40">
        <v>13844.35</v>
      </c>
      <c r="Q35" s="41">
        <v>100</v>
      </c>
      <c r="R35" s="40">
        <v>13844.35</v>
      </c>
      <c r="S35" s="41">
        <v>100</v>
      </c>
      <c r="T35" s="40">
        <v>0</v>
      </c>
      <c r="U35" s="41">
        <v>0</v>
      </c>
      <c r="V35" s="39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27">
        <v>15</v>
      </c>
      <c r="AH35" s="27">
        <v>27</v>
      </c>
      <c r="AI35" s="51">
        <f t="shared" si="1"/>
        <v>0</v>
      </c>
      <c r="AJ35" s="51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39">
        <v>2492.34</v>
      </c>
      <c r="H36" s="39">
        <v>7</v>
      </c>
      <c r="I36" s="39">
        <v>3</v>
      </c>
      <c r="J36" s="39">
        <v>3</v>
      </c>
      <c r="K36" s="39">
        <v>0</v>
      </c>
      <c r="L36" s="39">
        <v>0</v>
      </c>
      <c r="M36" s="53">
        <v>2</v>
      </c>
      <c r="N36" s="39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39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27">
        <v>10</v>
      </c>
      <c r="AH36" s="27">
        <v>16</v>
      </c>
      <c r="AI36" s="51">
        <f t="shared" si="1"/>
        <v>2</v>
      </c>
      <c r="AJ36" s="51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39">
        <v>3019.75</v>
      </c>
      <c r="H37" s="39">
        <v>9</v>
      </c>
      <c r="I37" s="39">
        <v>3</v>
      </c>
      <c r="J37" s="39">
        <v>6</v>
      </c>
      <c r="K37" s="39">
        <v>5</v>
      </c>
      <c r="L37" s="39">
        <v>5</v>
      </c>
      <c r="M37" s="53">
        <v>0</v>
      </c>
      <c r="N37" s="39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39">
        <v>4</v>
      </c>
      <c r="W37" s="43">
        <v>8</v>
      </c>
      <c r="X37" s="43">
        <v>0</v>
      </c>
      <c r="Y37" s="41">
        <v>44.444444444444443</v>
      </c>
      <c r="Z37" s="44">
        <v>8857.43</v>
      </c>
      <c r="AA37" s="41">
        <v>8857.43</v>
      </c>
      <c r="AB37" s="44">
        <v>100</v>
      </c>
      <c r="AC37" s="44">
        <v>8857.43</v>
      </c>
      <c r="AD37" s="44">
        <v>100</v>
      </c>
      <c r="AE37" s="44">
        <v>0</v>
      </c>
      <c r="AF37" s="44">
        <v>0</v>
      </c>
      <c r="AG37" s="27">
        <v>6</v>
      </c>
      <c r="AH37" s="27">
        <v>6</v>
      </c>
      <c r="AI37" s="51">
        <f t="shared" si="1"/>
        <v>1</v>
      </c>
      <c r="AJ37" s="51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39">
        <v>0</v>
      </c>
      <c r="H38" s="39">
        <v>2</v>
      </c>
      <c r="I38" s="39">
        <v>1</v>
      </c>
      <c r="J38" s="39">
        <v>1</v>
      </c>
      <c r="K38" s="39">
        <v>0</v>
      </c>
      <c r="L38" s="39">
        <v>0</v>
      </c>
      <c r="M38" s="53">
        <v>0</v>
      </c>
      <c r="N38" s="39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39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27">
        <v>9</v>
      </c>
      <c r="AH38" s="27">
        <v>13</v>
      </c>
      <c r="AI38" s="51">
        <f t="shared" si="1"/>
        <v>0</v>
      </c>
      <c r="AJ38" s="51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39">
        <v>19435.18</v>
      </c>
      <c r="H39" s="39">
        <v>20</v>
      </c>
      <c r="I39" s="39">
        <v>2</v>
      </c>
      <c r="J39" s="39">
        <v>18</v>
      </c>
      <c r="K39" s="39">
        <v>16</v>
      </c>
      <c r="L39" s="39">
        <v>16</v>
      </c>
      <c r="M39" s="53">
        <v>1</v>
      </c>
      <c r="N39" s="39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39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I39" s="51">
        <f t="shared" si="1"/>
        <v>2</v>
      </c>
      <c r="AJ39" s="51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39">
        <v>15098.460000000001</v>
      </c>
      <c r="H40" s="39">
        <v>17</v>
      </c>
      <c r="I40" s="39">
        <v>6</v>
      </c>
      <c r="J40" s="39">
        <v>9</v>
      </c>
      <c r="K40" s="39">
        <v>15</v>
      </c>
      <c r="L40" s="39">
        <v>15</v>
      </c>
      <c r="M40" s="53">
        <v>0</v>
      </c>
      <c r="N40" s="39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39">
        <v>1</v>
      </c>
      <c r="W40" s="43">
        <v>6</v>
      </c>
      <c r="X40" s="43">
        <v>0</v>
      </c>
      <c r="Y40" s="41">
        <v>5.8823529411764701</v>
      </c>
      <c r="Z40" s="44">
        <v>0</v>
      </c>
      <c r="AA40" s="41">
        <v>243.60000000000218</v>
      </c>
      <c r="AB40" s="44">
        <v>100</v>
      </c>
      <c r="AC40" s="44">
        <v>243.60000000000218</v>
      </c>
      <c r="AD40" s="44">
        <v>100</v>
      </c>
      <c r="AE40" s="44">
        <v>0</v>
      </c>
      <c r="AF40" s="44">
        <v>0</v>
      </c>
      <c r="AG40" s="27">
        <v>18</v>
      </c>
      <c r="AH40" s="27">
        <v>27</v>
      </c>
      <c r="AI40" s="51">
        <f t="shared" ref="AI40:AI71" si="3">H39-AG40</f>
        <v>2</v>
      </c>
      <c r="AJ40" s="51">
        <f t="shared" ref="AJ40:AJ71" si="4">AG40/H39*100</f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39">
        <v>27168.720000000001</v>
      </c>
      <c r="H41" s="39">
        <v>26</v>
      </c>
      <c r="I41" s="39">
        <v>8</v>
      </c>
      <c r="J41" s="39">
        <v>15</v>
      </c>
      <c r="K41" s="39">
        <v>22</v>
      </c>
      <c r="L41" s="39">
        <v>22</v>
      </c>
      <c r="M41" s="53">
        <v>0</v>
      </c>
      <c r="N41" s="39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39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27">
        <v>16</v>
      </c>
      <c r="AH41" s="27">
        <v>21</v>
      </c>
      <c r="AI41" s="51">
        <f t="shared" si="3"/>
        <v>1</v>
      </c>
      <c r="AJ41" s="51">
        <f t="shared" si="4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39">
        <v>9538.17</v>
      </c>
      <c r="H42" s="39">
        <v>10</v>
      </c>
      <c r="I42" s="39">
        <v>4</v>
      </c>
      <c r="J42" s="39">
        <v>6</v>
      </c>
      <c r="K42" s="39">
        <v>10</v>
      </c>
      <c r="L42" s="39">
        <v>10</v>
      </c>
      <c r="M42" s="53">
        <v>0</v>
      </c>
      <c r="N42" s="39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39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27">
        <v>25</v>
      </c>
      <c r="AH42" s="27">
        <v>35</v>
      </c>
      <c r="AI42" s="51">
        <f t="shared" si="3"/>
        <v>1</v>
      </c>
      <c r="AJ42" s="51">
        <f t="shared" si="4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39">
        <v>15784.42</v>
      </c>
      <c r="H43" s="39">
        <v>15</v>
      </c>
      <c r="I43" s="39">
        <v>3</v>
      </c>
      <c r="J43" s="39">
        <v>12</v>
      </c>
      <c r="K43" s="39">
        <v>12</v>
      </c>
      <c r="L43" s="39">
        <v>12</v>
      </c>
      <c r="M43" s="53">
        <v>1</v>
      </c>
      <c r="N43" s="39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39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27">
        <v>10</v>
      </c>
      <c r="AH43" s="27">
        <v>16</v>
      </c>
      <c r="AI43" s="51">
        <f t="shared" si="3"/>
        <v>0</v>
      </c>
      <c r="AJ43" s="51">
        <f t="shared" si="4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39">
        <v>0</v>
      </c>
      <c r="H44" s="39">
        <v>2</v>
      </c>
      <c r="I44" s="39">
        <v>0</v>
      </c>
      <c r="J44" s="39">
        <v>2</v>
      </c>
      <c r="K44" s="39">
        <v>0</v>
      </c>
      <c r="L44" s="39">
        <v>0</v>
      </c>
      <c r="M44" s="53">
        <v>1</v>
      </c>
      <c r="N44" s="39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39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27">
        <v>15</v>
      </c>
      <c r="AH44" s="27">
        <v>23</v>
      </c>
      <c r="AI44" s="51">
        <f t="shared" si="3"/>
        <v>0</v>
      </c>
      <c r="AJ44" s="51">
        <f t="shared" si="4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39">
        <v>624.23</v>
      </c>
      <c r="H45" s="39">
        <v>2</v>
      </c>
      <c r="I45" s="39">
        <v>1</v>
      </c>
      <c r="J45" s="39">
        <v>1</v>
      </c>
      <c r="K45" s="39">
        <v>2</v>
      </c>
      <c r="L45" s="39">
        <v>2</v>
      </c>
      <c r="M45" s="53">
        <v>1</v>
      </c>
      <c r="N45" s="39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39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I45" s="51">
        <f t="shared" si="3"/>
        <v>2</v>
      </c>
      <c r="AJ45" s="51">
        <f t="shared" si="4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39">
        <v>9181.1</v>
      </c>
      <c r="H46" s="39">
        <v>14</v>
      </c>
      <c r="I46" s="39">
        <v>2</v>
      </c>
      <c r="J46" s="39">
        <v>12</v>
      </c>
      <c r="K46" s="39">
        <v>13</v>
      </c>
      <c r="L46" s="39">
        <v>13</v>
      </c>
      <c r="M46" s="53">
        <v>2</v>
      </c>
      <c r="N46" s="39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39">
        <v>0</v>
      </c>
      <c r="W46" s="43">
        <v>8</v>
      </c>
      <c r="X46" s="43">
        <v>0</v>
      </c>
      <c r="Y46" s="41">
        <v>0</v>
      </c>
      <c r="Z46" s="44">
        <v>9575.85</v>
      </c>
      <c r="AA46" s="41">
        <v>9575.85</v>
      </c>
      <c r="AB46" s="44">
        <v>100</v>
      </c>
      <c r="AC46" s="44">
        <v>9575.85</v>
      </c>
      <c r="AD46" s="44">
        <v>100</v>
      </c>
      <c r="AE46" s="44">
        <v>0</v>
      </c>
      <c r="AF46" s="44">
        <v>0</v>
      </c>
      <c r="AG46" s="27">
        <v>2</v>
      </c>
      <c r="AH46" s="27">
        <v>2</v>
      </c>
      <c r="AI46" s="51">
        <f t="shared" si="3"/>
        <v>0</v>
      </c>
      <c r="AJ46" s="51">
        <f t="shared" si="4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39">
        <v>68842.7</v>
      </c>
      <c r="H47" s="39">
        <v>34</v>
      </c>
      <c r="I47" s="39">
        <v>11</v>
      </c>
      <c r="J47" s="39">
        <v>23</v>
      </c>
      <c r="K47" s="39">
        <v>30</v>
      </c>
      <c r="L47" s="39">
        <v>30</v>
      </c>
      <c r="M47" s="53">
        <v>1</v>
      </c>
      <c r="N47" s="39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39">
        <v>3</v>
      </c>
      <c r="W47" s="43">
        <v>29</v>
      </c>
      <c r="X47" s="43">
        <v>1</v>
      </c>
      <c r="Y47" s="41">
        <v>8.8235294117647065</v>
      </c>
      <c r="Z47" s="44">
        <v>2498.7199999999998</v>
      </c>
      <c r="AA47" s="41">
        <v>15285.910000000002</v>
      </c>
      <c r="AB47" s="44">
        <v>100</v>
      </c>
      <c r="AC47" s="44">
        <v>15285.910000000002</v>
      </c>
      <c r="AD47" s="44">
        <v>100</v>
      </c>
      <c r="AE47" s="44">
        <v>0</v>
      </c>
      <c r="AF47" s="44">
        <v>0</v>
      </c>
      <c r="AG47" s="27">
        <v>13</v>
      </c>
      <c r="AH47" s="27">
        <v>21</v>
      </c>
      <c r="AI47" s="51">
        <f t="shared" si="3"/>
        <v>1</v>
      </c>
      <c r="AJ47" s="51">
        <f t="shared" si="4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39">
        <v>13438.82</v>
      </c>
      <c r="H48" s="39">
        <v>16</v>
      </c>
      <c r="I48" s="39">
        <v>6</v>
      </c>
      <c r="J48" s="39">
        <v>9</v>
      </c>
      <c r="K48" s="39">
        <v>11</v>
      </c>
      <c r="L48" s="39">
        <v>11</v>
      </c>
      <c r="M48" s="53">
        <v>1</v>
      </c>
      <c r="N48" s="39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39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27">
        <v>33</v>
      </c>
      <c r="AH48" s="27">
        <v>59</v>
      </c>
      <c r="AI48" s="51">
        <f t="shared" si="3"/>
        <v>1</v>
      </c>
      <c r="AJ48" s="51">
        <f t="shared" si="4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39">
        <v>20641.310000000001</v>
      </c>
      <c r="H49" s="39">
        <v>16</v>
      </c>
      <c r="I49" s="39">
        <v>2</v>
      </c>
      <c r="J49" s="39">
        <v>14</v>
      </c>
      <c r="K49" s="39">
        <v>11</v>
      </c>
      <c r="L49" s="39">
        <v>11</v>
      </c>
      <c r="M49" s="53">
        <v>0</v>
      </c>
      <c r="N49" s="39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39">
        <v>2</v>
      </c>
      <c r="W49" s="43">
        <v>13</v>
      </c>
      <c r="X49" s="43">
        <v>1</v>
      </c>
      <c r="Y49" s="41">
        <v>12.5</v>
      </c>
      <c r="Z49" s="44">
        <v>3581.44</v>
      </c>
      <c r="AA49" s="41">
        <v>3581.44</v>
      </c>
      <c r="AB49" s="44">
        <v>100</v>
      </c>
      <c r="AC49" s="44">
        <v>3581.44</v>
      </c>
      <c r="AD49" s="44">
        <v>100</v>
      </c>
      <c r="AE49" s="44">
        <v>0</v>
      </c>
      <c r="AF49" s="44">
        <v>0</v>
      </c>
      <c r="AG49" s="27">
        <v>11</v>
      </c>
      <c r="AH49" s="27">
        <v>16</v>
      </c>
      <c r="AI49" s="51">
        <f t="shared" si="3"/>
        <v>5</v>
      </c>
      <c r="AJ49" s="51">
        <f t="shared" si="4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39">
        <v>20509.350000000002</v>
      </c>
      <c r="H50" s="39">
        <v>12</v>
      </c>
      <c r="I50" s="39">
        <v>2</v>
      </c>
      <c r="J50" s="39">
        <v>10</v>
      </c>
      <c r="K50" s="39">
        <v>9</v>
      </c>
      <c r="L50" s="39">
        <v>9</v>
      </c>
      <c r="M50" s="53">
        <v>0</v>
      </c>
      <c r="N50" s="39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39">
        <v>3</v>
      </c>
      <c r="W50" s="43">
        <v>9</v>
      </c>
      <c r="X50" s="43">
        <v>0</v>
      </c>
      <c r="Y50" s="41">
        <v>25</v>
      </c>
      <c r="Z50" s="44">
        <v>6389.5300000000007</v>
      </c>
      <c r="AA50" s="41">
        <v>11691.670000000002</v>
      </c>
      <c r="AB50" s="44">
        <v>100</v>
      </c>
      <c r="AC50" s="44">
        <v>11682.670000000002</v>
      </c>
      <c r="AD50" s="44">
        <v>99.92302211745627</v>
      </c>
      <c r="AE50" s="44">
        <v>9</v>
      </c>
      <c r="AF50" s="44">
        <v>7.6977882543725562E-2</v>
      </c>
      <c r="AG50" s="27">
        <v>13</v>
      </c>
      <c r="AH50" s="27">
        <v>24</v>
      </c>
      <c r="AI50" s="51">
        <f t="shared" si="3"/>
        <v>3</v>
      </c>
      <c r="AJ50" s="51">
        <f t="shared" si="4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39">
        <v>9576.4699999999993</v>
      </c>
      <c r="H51" s="39">
        <v>10</v>
      </c>
      <c r="I51" s="39">
        <v>2</v>
      </c>
      <c r="J51" s="39">
        <v>8</v>
      </c>
      <c r="K51" s="39">
        <v>7</v>
      </c>
      <c r="L51" s="39">
        <v>7</v>
      </c>
      <c r="M51" s="53">
        <v>0</v>
      </c>
      <c r="N51" s="39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39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27">
        <v>12</v>
      </c>
      <c r="AH51" s="27">
        <v>18</v>
      </c>
      <c r="AI51" s="51">
        <f t="shared" si="3"/>
        <v>0</v>
      </c>
      <c r="AJ51" s="51">
        <f t="shared" si="4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39">
        <v>21145.85</v>
      </c>
      <c r="H52" s="39">
        <v>24</v>
      </c>
      <c r="I52" s="39">
        <v>10</v>
      </c>
      <c r="J52" s="39">
        <v>12</v>
      </c>
      <c r="K52" s="39">
        <v>22</v>
      </c>
      <c r="L52" s="39">
        <v>22</v>
      </c>
      <c r="M52" s="53">
        <v>2</v>
      </c>
      <c r="N52" s="39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39">
        <v>2</v>
      </c>
      <c r="W52" s="43">
        <v>17</v>
      </c>
      <c r="X52" s="43">
        <v>1</v>
      </c>
      <c r="Y52" s="41">
        <v>8.3333333333333321</v>
      </c>
      <c r="Z52" s="44">
        <v>9469.83</v>
      </c>
      <c r="AA52" s="41">
        <v>9871.7699999999986</v>
      </c>
      <c r="AB52" s="44">
        <v>100</v>
      </c>
      <c r="AC52" s="44">
        <v>8918.44</v>
      </c>
      <c r="AD52" s="44">
        <v>90.342866578131392</v>
      </c>
      <c r="AE52" s="44">
        <v>953.32999999999811</v>
      </c>
      <c r="AF52" s="44">
        <v>9.657133421868604</v>
      </c>
      <c r="AG52" s="27">
        <v>8</v>
      </c>
      <c r="AH52" s="27">
        <v>13</v>
      </c>
      <c r="AI52" s="51">
        <f t="shared" si="3"/>
        <v>2</v>
      </c>
      <c r="AJ52" s="51">
        <f t="shared" si="4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39">
        <v>14149.42</v>
      </c>
      <c r="H53" s="39">
        <v>16</v>
      </c>
      <c r="I53" s="39">
        <v>0</v>
      </c>
      <c r="J53" s="39">
        <v>16</v>
      </c>
      <c r="K53" s="39">
        <v>13</v>
      </c>
      <c r="L53" s="39">
        <v>13</v>
      </c>
      <c r="M53" s="53">
        <v>0</v>
      </c>
      <c r="N53" s="39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39">
        <v>0</v>
      </c>
      <c r="W53" s="43">
        <v>10</v>
      </c>
      <c r="X53" s="43">
        <v>0</v>
      </c>
      <c r="Y53" s="41">
        <v>0</v>
      </c>
      <c r="Z53" s="44">
        <v>0</v>
      </c>
      <c r="AA53" s="41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27">
        <v>24</v>
      </c>
      <c r="AH53" s="27">
        <v>38</v>
      </c>
      <c r="AI53" s="51">
        <f t="shared" si="3"/>
        <v>0</v>
      </c>
      <c r="AJ53" s="51">
        <f t="shared" si="4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39">
        <v>19513.129999999997</v>
      </c>
      <c r="H54" s="39">
        <v>15</v>
      </c>
      <c r="I54" s="39">
        <v>2</v>
      </c>
      <c r="J54" s="39">
        <v>12</v>
      </c>
      <c r="K54" s="39">
        <v>11</v>
      </c>
      <c r="L54" s="39">
        <v>11</v>
      </c>
      <c r="M54" s="53">
        <v>3</v>
      </c>
      <c r="N54" s="39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39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27">
        <v>13</v>
      </c>
      <c r="AH54" s="27">
        <v>23</v>
      </c>
      <c r="AI54" s="51">
        <f t="shared" si="3"/>
        <v>3</v>
      </c>
      <c r="AJ54" s="51">
        <f t="shared" si="4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39">
        <v>7872.8899999999994</v>
      </c>
      <c r="H55" s="39">
        <v>18</v>
      </c>
      <c r="I55" s="39">
        <v>5</v>
      </c>
      <c r="J55" s="39">
        <v>13</v>
      </c>
      <c r="K55" s="39">
        <v>14</v>
      </c>
      <c r="L55" s="39">
        <v>14</v>
      </c>
      <c r="M55" s="53">
        <v>9</v>
      </c>
      <c r="N55" s="39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39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27">
        <v>12</v>
      </c>
      <c r="AH55" s="27">
        <v>18</v>
      </c>
      <c r="AI55" s="51">
        <f t="shared" si="3"/>
        <v>3</v>
      </c>
      <c r="AJ55" s="51">
        <f t="shared" si="4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39">
        <v>901.85</v>
      </c>
      <c r="H56" s="39">
        <v>9</v>
      </c>
      <c r="I56" s="39">
        <v>3</v>
      </c>
      <c r="J56" s="39">
        <v>5</v>
      </c>
      <c r="K56" s="39">
        <v>2</v>
      </c>
      <c r="L56" s="39">
        <v>2</v>
      </c>
      <c r="M56" s="53">
        <v>0</v>
      </c>
      <c r="N56" s="39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39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27">
        <v>14</v>
      </c>
      <c r="AH56" s="27">
        <v>17</v>
      </c>
      <c r="AI56" s="51">
        <f t="shared" si="3"/>
        <v>4</v>
      </c>
      <c r="AJ56" s="51">
        <f t="shared" si="4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39">
        <v>22560.63</v>
      </c>
      <c r="H57" s="39">
        <v>17</v>
      </c>
      <c r="I57" s="39">
        <v>1</v>
      </c>
      <c r="J57" s="39">
        <v>16</v>
      </c>
      <c r="K57" s="39">
        <v>14</v>
      </c>
      <c r="L57" s="39">
        <v>14</v>
      </c>
      <c r="M57" s="53">
        <v>0</v>
      </c>
      <c r="N57" s="39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39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27">
        <v>2</v>
      </c>
      <c r="AH57" s="27">
        <v>2</v>
      </c>
      <c r="AI57" s="51">
        <f t="shared" si="3"/>
        <v>7</v>
      </c>
      <c r="AJ57" s="51">
        <f t="shared" si="4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39">
        <v>5829.1</v>
      </c>
      <c r="H58" s="39">
        <v>9</v>
      </c>
      <c r="I58" s="39">
        <v>3</v>
      </c>
      <c r="J58" s="39">
        <v>6</v>
      </c>
      <c r="K58" s="39">
        <v>8</v>
      </c>
      <c r="L58" s="39">
        <v>8</v>
      </c>
      <c r="M58" s="53">
        <v>0</v>
      </c>
      <c r="N58" s="39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39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27">
        <v>15</v>
      </c>
      <c r="AH58" s="27">
        <v>28</v>
      </c>
      <c r="AI58" s="51">
        <f t="shared" si="3"/>
        <v>2</v>
      </c>
      <c r="AJ58" s="51">
        <f t="shared" si="4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39">
        <v>20164.23</v>
      </c>
      <c r="H59" s="39">
        <v>19</v>
      </c>
      <c r="I59" s="39">
        <v>5</v>
      </c>
      <c r="J59" s="39">
        <v>14</v>
      </c>
      <c r="K59" s="39">
        <v>15</v>
      </c>
      <c r="L59" s="39">
        <v>15</v>
      </c>
      <c r="M59" s="53">
        <v>0</v>
      </c>
      <c r="N59" s="39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39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27">
        <v>9</v>
      </c>
      <c r="AH59" s="27">
        <v>12</v>
      </c>
      <c r="AI59" s="51">
        <f t="shared" si="3"/>
        <v>0</v>
      </c>
      <c r="AJ59" s="51">
        <f t="shared" si="4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39">
        <v>22001.93</v>
      </c>
      <c r="H60" s="39">
        <v>16</v>
      </c>
      <c r="I60" s="39">
        <v>3</v>
      </c>
      <c r="J60" s="39">
        <v>12</v>
      </c>
      <c r="K60" s="39">
        <v>14</v>
      </c>
      <c r="L60" s="39">
        <v>14</v>
      </c>
      <c r="M60" s="53">
        <v>0</v>
      </c>
      <c r="N60" s="39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39">
        <v>2</v>
      </c>
      <c r="W60" s="43">
        <v>13</v>
      </c>
      <c r="X60" s="43">
        <v>0</v>
      </c>
      <c r="Y60" s="41">
        <v>12.5</v>
      </c>
      <c r="Z60" s="44">
        <v>12858.52</v>
      </c>
      <c r="AA60" s="41">
        <v>13593.57</v>
      </c>
      <c r="AB60" s="44">
        <v>100</v>
      </c>
      <c r="AC60" s="44">
        <v>13593.57</v>
      </c>
      <c r="AD60" s="44">
        <v>100</v>
      </c>
      <c r="AE60" s="44">
        <v>0</v>
      </c>
      <c r="AF60" s="44">
        <v>0</v>
      </c>
      <c r="AG60" s="27">
        <v>18</v>
      </c>
      <c r="AH60" s="27">
        <v>29</v>
      </c>
      <c r="AI60" s="51">
        <f t="shared" si="3"/>
        <v>1</v>
      </c>
      <c r="AJ60" s="51">
        <f t="shared" si="4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39">
        <v>13311.29</v>
      </c>
      <c r="H61" s="39">
        <v>16</v>
      </c>
      <c r="I61" s="39">
        <v>0</v>
      </c>
      <c r="J61" s="39">
        <v>16</v>
      </c>
      <c r="K61" s="39">
        <v>14</v>
      </c>
      <c r="L61" s="39">
        <v>14</v>
      </c>
      <c r="M61" s="53">
        <v>3</v>
      </c>
      <c r="N61" s="39">
        <v>87.5</v>
      </c>
      <c r="O61" s="40">
        <v>13311.29</v>
      </c>
      <c r="P61" s="40">
        <v>13311.29</v>
      </c>
      <c r="Q61" s="41">
        <v>100</v>
      </c>
      <c r="R61" s="40">
        <v>11290.26</v>
      </c>
      <c r="S61" s="41">
        <v>84.817173992903761</v>
      </c>
      <c r="T61" s="40">
        <v>2021.0300000000007</v>
      </c>
      <c r="U61" s="41">
        <v>15.182826007096237</v>
      </c>
      <c r="V61" s="39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2021.0300000000007</v>
      </c>
      <c r="AB61" s="44">
        <v>100</v>
      </c>
      <c r="AC61" s="44">
        <v>2021.03</v>
      </c>
      <c r="AD61" s="44">
        <v>99.999999999999972</v>
      </c>
      <c r="AE61" s="44">
        <v>0</v>
      </c>
      <c r="AF61" s="44">
        <v>0</v>
      </c>
      <c r="AG61" s="27">
        <v>16</v>
      </c>
      <c r="AH61" s="27">
        <v>27</v>
      </c>
      <c r="AI61" s="51">
        <f t="shared" si="3"/>
        <v>0</v>
      </c>
      <c r="AJ61" s="51">
        <f t="shared" si="4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39">
        <v>6508.0399999999991</v>
      </c>
      <c r="H62" s="39">
        <v>5</v>
      </c>
      <c r="I62" s="39">
        <v>0</v>
      </c>
      <c r="J62" s="39">
        <v>5</v>
      </c>
      <c r="K62" s="39">
        <v>5</v>
      </c>
      <c r="L62" s="39">
        <v>5</v>
      </c>
      <c r="M62" s="53">
        <v>0</v>
      </c>
      <c r="N62" s="39">
        <v>100</v>
      </c>
      <c r="O62" s="40">
        <v>6508.0399999999991</v>
      </c>
      <c r="P62" s="40">
        <v>6508.0399999999991</v>
      </c>
      <c r="Q62" s="41">
        <v>100</v>
      </c>
      <c r="R62" s="40">
        <v>4865.3099999999995</v>
      </c>
      <c r="S62" s="41">
        <v>74.758452621680263</v>
      </c>
      <c r="T62" s="40">
        <v>1642.7299999999996</v>
      </c>
      <c r="U62" s="41">
        <v>25.241547378319733</v>
      </c>
      <c r="V62" s="39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27">
        <v>14</v>
      </c>
      <c r="AH62" s="27">
        <v>22</v>
      </c>
      <c r="AI62" s="51">
        <f t="shared" si="3"/>
        <v>2</v>
      </c>
      <c r="AJ62" s="51">
        <f t="shared" si="4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39">
        <v>15259.9</v>
      </c>
      <c r="H63" s="39">
        <v>14</v>
      </c>
      <c r="I63" s="39">
        <v>1</v>
      </c>
      <c r="J63" s="39">
        <v>12</v>
      </c>
      <c r="K63" s="39">
        <v>12</v>
      </c>
      <c r="L63" s="39">
        <v>12</v>
      </c>
      <c r="M63" s="53">
        <v>1</v>
      </c>
      <c r="N63" s="39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39">
        <v>2</v>
      </c>
      <c r="W63" s="43">
        <v>12</v>
      </c>
      <c r="X63" s="43">
        <v>1</v>
      </c>
      <c r="Y63" s="41">
        <v>14.285714285714285</v>
      </c>
      <c r="Z63" s="44">
        <v>1664.25</v>
      </c>
      <c r="AA63" s="41">
        <v>1664.25</v>
      </c>
      <c r="AB63" s="44">
        <v>100</v>
      </c>
      <c r="AC63" s="44">
        <v>1664.25</v>
      </c>
      <c r="AD63" s="44">
        <v>100</v>
      </c>
      <c r="AE63" s="44">
        <v>0</v>
      </c>
      <c r="AF63" s="44">
        <v>0</v>
      </c>
      <c r="AG63" s="27">
        <v>5</v>
      </c>
      <c r="AH63" s="27">
        <v>11</v>
      </c>
      <c r="AI63" s="51">
        <f t="shared" si="3"/>
        <v>0</v>
      </c>
      <c r="AJ63" s="51">
        <f t="shared" si="4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39">
        <v>9876.69</v>
      </c>
      <c r="H64" s="39">
        <v>15</v>
      </c>
      <c r="I64" s="39">
        <v>4</v>
      </c>
      <c r="J64" s="39">
        <v>10</v>
      </c>
      <c r="K64" s="39">
        <v>15</v>
      </c>
      <c r="L64" s="39">
        <v>15</v>
      </c>
      <c r="M64" s="53">
        <v>2</v>
      </c>
      <c r="N64" s="39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39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990.93999999999994</v>
      </c>
      <c r="AD64" s="44">
        <v>71.04072722580274</v>
      </c>
      <c r="AE64" s="44">
        <v>403.95000000000016</v>
      </c>
      <c r="AF64" s="44">
        <v>28.95927277419726</v>
      </c>
      <c r="AG64" s="27">
        <v>14</v>
      </c>
      <c r="AH64" s="27">
        <v>24</v>
      </c>
      <c r="AI64" s="51">
        <f t="shared" si="3"/>
        <v>0</v>
      </c>
      <c r="AJ64" s="51">
        <f t="shared" si="4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39">
        <v>29474.7</v>
      </c>
      <c r="H65" s="39">
        <v>30</v>
      </c>
      <c r="I65" s="39">
        <v>11</v>
      </c>
      <c r="J65" s="39">
        <v>17</v>
      </c>
      <c r="K65" s="39">
        <v>23</v>
      </c>
      <c r="L65" s="39">
        <v>23</v>
      </c>
      <c r="M65" s="53">
        <v>1</v>
      </c>
      <c r="N65" s="39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39">
        <v>7</v>
      </c>
      <c r="W65" s="43">
        <v>20</v>
      </c>
      <c r="X65" s="43">
        <v>0</v>
      </c>
      <c r="Y65" s="41">
        <v>23.333333333333332</v>
      </c>
      <c r="Z65" s="44">
        <v>14125.35</v>
      </c>
      <c r="AA65" s="41">
        <v>17621.560000000005</v>
      </c>
      <c r="AB65" s="44">
        <v>100</v>
      </c>
      <c r="AC65" s="44">
        <v>13783.330000000004</v>
      </c>
      <c r="AD65" s="44">
        <v>78.218557267347506</v>
      </c>
      <c r="AE65" s="44">
        <v>3838.2300000000014</v>
      </c>
      <c r="AF65" s="44">
        <v>21.781442732652504</v>
      </c>
      <c r="AG65" s="27">
        <v>15</v>
      </c>
      <c r="AH65" s="27">
        <v>19</v>
      </c>
      <c r="AI65" s="51">
        <f t="shared" si="3"/>
        <v>0</v>
      </c>
      <c r="AJ65" s="51">
        <f t="shared" si="4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39">
        <v>31860.29</v>
      </c>
      <c r="H66" s="39">
        <v>22</v>
      </c>
      <c r="I66" s="39">
        <v>8</v>
      </c>
      <c r="J66" s="39">
        <v>14</v>
      </c>
      <c r="K66" s="39">
        <v>22</v>
      </c>
      <c r="L66" s="39">
        <v>22</v>
      </c>
      <c r="M66" s="53">
        <v>0</v>
      </c>
      <c r="N66" s="39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39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27">
        <v>30</v>
      </c>
      <c r="AH66" s="27">
        <v>42</v>
      </c>
      <c r="AI66" s="51">
        <f t="shared" si="3"/>
        <v>0</v>
      </c>
      <c r="AJ66" s="51">
        <f t="shared" si="4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39">
        <v>7417.12</v>
      </c>
      <c r="H67" s="39">
        <v>9</v>
      </c>
      <c r="I67" s="39">
        <v>2</v>
      </c>
      <c r="J67" s="39">
        <v>6</v>
      </c>
      <c r="K67" s="39">
        <v>9</v>
      </c>
      <c r="L67" s="39">
        <v>9</v>
      </c>
      <c r="M67" s="53">
        <v>1</v>
      </c>
      <c r="N67" s="39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39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27">
        <v>22</v>
      </c>
      <c r="AH67" s="27">
        <v>39</v>
      </c>
      <c r="AI67" s="51">
        <f t="shared" si="3"/>
        <v>0</v>
      </c>
      <c r="AJ67" s="51">
        <f t="shared" si="4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39">
        <v>24949.09</v>
      </c>
      <c r="H68" s="39">
        <v>21</v>
      </c>
      <c r="I68" s="39">
        <v>4</v>
      </c>
      <c r="J68" s="39">
        <v>15</v>
      </c>
      <c r="K68" s="39">
        <v>13</v>
      </c>
      <c r="L68" s="39">
        <v>13</v>
      </c>
      <c r="M68" s="53">
        <v>1</v>
      </c>
      <c r="N68" s="39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39">
        <v>4</v>
      </c>
      <c r="W68" s="43">
        <v>15</v>
      </c>
      <c r="X68" s="43">
        <v>1</v>
      </c>
      <c r="Y68" s="41">
        <v>19.047619047619047</v>
      </c>
      <c r="Z68" s="44">
        <v>13008.55</v>
      </c>
      <c r="AA68" s="41">
        <v>13008.55</v>
      </c>
      <c r="AB68" s="44">
        <v>100</v>
      </c>
      <c r="AC68" s="44">
        <v>13008.55</v>
      </c>
      <c r="AD68" s="44">
        <v>100</v>
      </c>
      <c r="AE68" s="44">
        <v>0</v>
      </c>
      <c r="AF68" s="44">
        <v>0</v>
      </c>
      <c r="AG68" s="27">
        <v>9</v>
      </c>
      <c r="AH68" s="27">
        <v>13</v>
      </c>
      <c r="AI68" s="51">
        <f t="shared" si="3"/>
        <v>0</v>
      </c>
      <c r="AJ68" s="51">
        <f t="shared" si="4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39">
        <v>24297.279999999999</v>
      </c>
      <c r="H69" s="39">
        <v>26</v>
      </c>
      <c r="I69" s="39">
        <v>1</v>
      </c>
      <c r="J69" s="39">
        <v>25</v>
      </c>
      <c r="K69" s="39">
        <v>24</v>
      </c>
      <c r="L69" s="39">
        <v>24</v>
      </c>
      <c r="M69" s="53">
        <v>0</v>
      </c>
      <c r="N69" s="39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39">
        <v>0</v>
      </c>
      <c r="W69" s="43">
        <v>14</v>
      </c>
      <c r="X69" s="43">
        <v>1</v>
      </c>
      <c r="Y69" s="41">
        <v>0</v>
      </c>
      <c r="Z69" s="44">
        <v>4259.84</v>
      </c>
      <c r="AA69" s="41">
        <v>4819.7099999999955</v>
      </c>
      <c r="AB69" s="44">
        <v>100</v>
      </c>
      <c r="AC69" s="44">
        <v>4819.71</v>
      </c>
      <c r="AD69" s="44">
        <v>100.00000000000009</v>
      </c>
      <c r="AE69" s="44">
        <v>0</v>
      </c>
      <c r="AF69" s="44">
        <v>0</v>
      </c>
      <c r="AG69" s="27">
        <v>17</v>
      </c>
      <c r="AH69" s="27">
        <v>28</v>
      </c>
      <c r="AI69" s="51">
        <f t="shared" si="3"/>
        <v>4</v>
      </c>
      <c r="AJ69" s="51">
        <f t="shared" si="4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39">
        <v>17054.46</v>
      </c>
      <c r="H70" s="39">
        <v>11</v>
      </c>
      <c r="I70" s="39">
        <v>6</v>
      </c>
      <c r="J70" s="39">
        <v>5</v>
      </c>
      <c r="K70" s="39">
        <v>7</v>
      </c>
      <c r="L70" s="39">
        <v>7</v>
      </c>
      <c r="M70" s="53">
        <v>0</v>
      </c>
      <c r="N70" s="39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39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27">
        <v>24</v>
      </c>
      <c r="AH70" s="27">
        <v>38</v>
      </c>
      <c r="AI70" s="51">
        <f t="shared" si="3"/>
        <v>2</v>
      </c>
      <c r="AJ70" s="51">
        <f t="shared" si="4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39">
        <v>10032.36</v>
      </c>
      <c r="H71" s="39">
        <v>17</v>
      </c>
      <c r="I71" s="39">
        <v>5</v>
      </c>
      <c r="J71" s="39">
        <v>11</v>
      </c>
      <c r="K71" s="39">
        <v>16</v>
      </c>
      <c r="L71" s="39">
        <v>16</v>
      </c>
      <c r="M71" s="53">
        <v>4</v>
      </c>
      <c r="N71" s="39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39">
        <v>0</v>
      </c>
      <c r="W71" s="43">
        <v>8</v>
      </c>
      <c r="X71" s="43">
        <v>0</v>
      </c>
      <c r="Y71" s="41">
        <v>0</v>
      </c>
      <c r="Z71" s="44">
        <v>2153.19</v>
      </c>
      <c r="AA71" s="41">
        <v>2518.5899999999997</v>
      </c>
      <c r="AB71" s="44">
        <v>100</v>
      </c>
      <c r="AC71" s="44">
        <v>2518.59</v>
      </c>
      <c r="AD71" s="44">
        <v>100.00000000000003</v>
      </c>
      <c r="AE71" s="44">
        <v>0</v>
      </c>
      <c r="AF71" s="44">
        <v>0</v>
      </c>
      <c r="AG71" s="27">
        <v>11</v>
      </c>
      <c r="AH71" s="27">
        <v>15</v>
      </c>
      <c r="AI71" s="51">
        <f t="shared" si="3"/>
        <v>0</v>
      </c>
      <c r="AJ71" s="51">
        <f t="shared" si="4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39">
        <v>9317.619999999999</v>
      </c>
      <c r="H72" s="39">
        <v>8</v>
      </c>
      <c r="I72" s="39">
        <v>1</v>
      </c>
      <c r="J72" s="39">
        <v>6</v>
      </c>
      <c r="K72" s="39">
        <v>6</v>
      </c>
      <c r="L72" s="39">
        <v>6</v>
      </c>
      <c r="M72" s="53">
        <v>0</v>
      </c>
      <c r="N72" s="39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39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27">
        <v>16</v>
      </c>
      <c r="AH72" s="27">
        <v>24</v>
      </c>
      <c r="AI72" s="51">
        <f t="shared" ref="AI72:AI99" si="5">H71-AG72</f>
        <v>1</v>
      </c>
      <c r="AJ72" s="51">
        <f t="shared" ref="AJ72:AJ100" si="6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39">
        <v>8861.92</v>
      </c>
      <c r="H73" s="39">
        <v>14</v>
      </c>
      <c r="I73" s="39">
        <v>3</v>
      </c>
      <c r="J73" s="39">
        <v>8</v>
      </c>
      <c r="K73" s="39">
        <v>11</v>
      </c>
      <c r="L73" s="39">
        <v>11</v>
      </c>
      <c r="M73" s="53">
        <v>1</v>
      </c>
      <c r="N73" s="39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39">
        <v>1</v>
      </c>
      <c r="W73" s="43">
        <v>5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6866.75</v>
      </c>
      <c r="AD73" s="44">
        <v>100</v>
      </c>
      <c r="AE73" s="44">
        <v>0</v>
      </c>
      <c r="AF73" s="44">
        <v>0</v>
      </c>
      <c r="AG73" s="27">
        <v>6</v>
      </c>
      <c r="AH73" s="27">
        <v>12</v>
      </c>
      <c r="AI73" s="51">
        <f t="shared" si="5"/>
        <v>2</v>
      </c>
      <c r="AJ73" s="51">
        <f t="shared" si="6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39">
        <v>29258.73</v>
      </c>
      <c r="H74" s="39">
        <v>20</v>
      </c>
      <c r="I74" s="39">
        <v>6</v>
      </c>
      <c r="J74" s="39">
        <v>12</v>
      </c>
      <c r="K74" s="39">
        <v>13</v>
      </c>
      <c r="L74" s="39">
        <v>13</v>
      </c>
      <c r="M74" s="53">
        <v>1</v>
      </c>
      <c r="N74" s="39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39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27">
        <v>12</v>
      </c>
      <c r="AH74" s="27">
        <v>16</v>
      </c>
      <c r="AI74" s="51">
        <f t="shared" si="5"/>
        <v>2</v>
      </c>
      <c r="AJ74" s="51">
        <f t="shared" si="6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39">
        <v>12980.09</v>
      </c>
      <c r="H75" s="39">
        <v>12</v>
      </c>
      <c r="I75" s="39">
        <v>3</v>
      </c>
      <c r="J75" s="39">
        <v>9</v>
      </c>
      <c r="K75" s="39">
        <v>8</v>
      </c>
      <c r="L75" s="39">
        <v>8</v>
      </c>
      <c r="M75" s="53">
        <v>1</v>
      </c>
      <c r="N75" s="39">
        <v>66.666666666666657</v>
      </c>
      <c r="O75" s="40">
        <v>12980.09</v>
      </c>
      <c r="P75" s="40">
        <v>12980.09</v>
      </c>
      <c r="Q75" s="41">
        <v>100</v>
      </c>
      <c r="R75" s="40">
        <v>12980.09</v>
      </c>
      <c r="S75" s="41">
        <v>100</v>
      </c>
      <c r="T75" s="40">
        <v>0</v>
      </c>
      <c r="U75" s="41">
        <v>0</v>
      </c>
      <c r="V75" s="39">
        <v>0</v>
      </c>
      <c r="W75" s="43">
        <v>4</v>
      </c>
      <c r="X75" s="43">
        <v>1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27">
        <v>19</v>
      </c>
      <c r="AH75" s="27">
        <v>34</v>
      </c>
      <c r="AI75" s="51">
        <f t="shared" si="5"/>
        <v>1</v>
      </c>
      <c r="AJ75" s="51">
        <f t="shared" si="6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39">
        <v>2227.91</v>
      </c>
      <c r="H76" s="39">
        <v>1</v>
      </c>
      <c r="I76" s="39">
        <v>0</v>
      </c>
      <c r="J76" s="39">
        <v>1</v>
      </c>
      <c r="K76" s="39">
        <v>1</v>
      </c>
      <c r="L76" s="39">
        <v>1</v>
      </c>
      <c r="M76" s="53">
        <v>0</v>
      </c>
      <c r="N76" s="39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39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27">
        <v>8</v>
      </c>
      <c r="AH76" s="27">
        <v>12</v>
      </c>
      <c r="AI76" s="51">
        <f t="shared" si="5"/>
        <v>4</v>
      </c>
      <c r="AJ76" s="51">
        <f t="shared" si="6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39">
        <v>91.35</v>
      </c>
      <c r="H77" s="39">
        <v>1</v>
      </c>
      <c r="I77" s="39">
        <v>1</v>
      </c>
      <c r="J77" s="39">
        <v>0</v>
      </c>
      <c r="K77" s="39">
        <v>0</v>
      </c>
      <c r="L77" s="39">
        <v>0</v>
      </c>
      <c r="M77" s="53">
        <v>1</v>
      </c>
      <c r="N77" s="39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39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27">
        <v>1</v>
      </c>
      <c r="AH77" s="27">
        <v>2</v>
      </c>
      <c r="AI77" s="51">
        <f t="shared" si="5"/>
        <v>0</v>
      </c>
      <c r="AJ77" s="51">
        <f t="shared" si="6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39">
        <v>0</v>
      </c>
      <c r="H78" s="39">
        <v>3</v>
      </c>
      <c r="I78" s="39">
        <v>1</v>
      </c>
      <c r="J78" s="39">
        <v>2</v>
      </c>
      <c r="K78" s="39">
        <v>0</v>
      </c>
      <c r="L78" s="39">
        <v>0</v>
      </c>
      <c r="M78" s="53">
        <v>1</v>
      </c>
      <c r="N78" s="39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39">
        <v>2</v>
      </c>
      <c r="W78" s="43">
        <v>3</v>
      </c>
      <c r="X78" s="43">
        <v>1</v>
      </c>
      <c r="Y78" s="41">
        <v>66.666666666666657</v>
      </c>
      <c r="Z78" s="44">
        <v>306.02</v>
      </c>
      <c r="AA78" s="41">
        <v>306.02</v>
      </c>
      <c r="AB78" s="44">
        <v>100</v>
      </c>
      <c r="AC78" s="44">
        <v>306.02</v>
      </c>
      <c r="AD78" s="44">
        <v>100</v>
      </c>
      <c r="AE78" s="44">
        <v>0</v>
      </c>
      <c r="AF78" s="44">
        <v>0</v>
      </c>
      <c r="AG78" s="27">
        <v>1</v>
      </c>
      <c r="AH78" s="27">
        <v>1</v>
      </c>
      <c r="AI78" s="51">
        <f t="shared" si="5"/>
        <v>0</v>
      </c>
      <c r="AJ78" s="51">
        <f t="shared" si="6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39">
        <v>11847.22</v>
      </c>
      <c r="H79" s="39">
        <v>10</v>
      </c>
      <c r="I79" s="39">
        <v>2</v>
      </c>
      <c r="J79" s="39">
        <v>7</v>
      </c>
      <c r="K79" s="39">
        <v>8</v>
      </c>
      <c r="L79" s="39">
        <v>8</v>
      </c>
      <c r="M79" s="53">
        <v>0</v>
      </c>
      <c r="N79" s="39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39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27">
        <v>2</v>
      </c>
      <c r="AH79" s="27">
        <v>3</v>
      </c>
      <c r="AI79" s="51">
        <f t="shared" si="5"/>
        <v>1</v>
      </c>
      <c r="AJ79" s="51">
        <f t="shared" si="6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39">
        <v>5134.43</v>
      </c>
      <c r="H80" s="39">
        <v>6</v>
      </c>
      <c r="I80" s="39">
        <v>1</v>
      </c>
      <c r="J80" s="39">
        <v>5</v>
      </c>
      <c r="K80" s="39">
        <v>5</v>
      </c>
      <c r="L80" s="39">
        <v>5</v>
      </c>
      <c r="M80" s="53">
        <v>1</v>
      </c>
      <c r="N80" s="39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39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27">
        <v>9</v>
      </c>
      <c r="AH80" s="27">
        <v>13</v>
      </c>
      <c r="AI80" s="51">
        <f t="shared" si="5"/>
        <v>1</v>
      </c>
      <c r="AJ80" s="51">
        <f t="shared" si="6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39">
        <v>0</v>
      </c>
      <c r="H81" s="39">
        <v>1</v>
      </c>
      <c r="I81" s="39">
        <v>0</v>
      </c>
      <c r="J81" s="39">
        <v>1</v>
      </c>
      <c r="K81" s="39">
        <v>0</v>
      </c>
      <c r="L81" s="39">
        <v>0</v>
      </c>
      <c r="M81" s="53">
        <v>0</v>
      </c>
      <c r="N81" s="39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39">
        <v>0</v>
      </c>
      <c r="W81" s="43">
        <v>0</v>
      </c>
      <c r="X81" s="43">
        <v>0</v>
      </c>
      <c r="Y81" s="41">
        <v>0</v>
      </c>
      <c r="Z81" s="44">
        <v>0</v>
      </c>
      <c r="AA81" s="41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  <c r="AG81" s="27">
        <v>5</v>
      </c>
      <c r="AH81" s="27">
        <v>8</v>
      </c>
      <c r="AI81" s="51">
        <f t="shared" si="5"/>
        <v>1</v>
      </c>
      <c r="AJ81" s="51">
        <f t="shared" si="6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39">
        <v>12091.150000000001</v>
      </c>
      <c r="H82" s="39">
        <v>11</v>
      </c>
      <c r="I82" s="39">
        <v>3</v>
      </c>
      <c r="J82" s="39">
        <v>8</v>
      </c>
      <c r="K82" s="39">
        <v>9</v>
      </c>
      <c r="L82" s="39">
        <v>9</v>
      </c>
      <c r="M82" s="53">
        <v>0</v>
      </c>
      <c r="N82" s="39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39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I82" s="51">
        <f t="shared" si="5"/>
        <v>1</v>
      </c>
      <c r="AJ82" s="51">
        <f t="shared" si="6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39">
        <v>10392.470000000001</v>
      </c>
      <c r="H83" s="39">
        <v>15</v>
      </c>
      <c r="I83" s="39">
        <v>5</v>
      </c>
      <c r="J83" s="39">
        <v>9</v>
      </c>
      <c r="K83" s="39">
        <v>10</v>
      </c>
      <c r="L83" s="39">
        <v>10</v>
      </c>
      <c r="M83" s="53">
        <v>2</v>
      </c>
      <c r="N83" s="39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39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27">
        <v>11</v>
      </c>
      <c r="AH83" s="27">
        <v>18</v>
      </c>
      <c r="AI83" s="51">
        <f t="shared" si="5"/>
        <v>0</v>
      </c>
      <c r="AJ83" s="51">
        <f t="shared" si="6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39">
        <v>28780.43</v>
      </c>
      <c r="H84" s="39">
        <v>25</v>
      </c>
      <c r="I84" s="39">
        <v>7</v>
      </c>
      <c r="J84" s="39">
        <v>16</v>
      </c>
      <c r="K84" s="39">
        <v>22</v>
      </c>
      <c r="L84" s="39">
        <v>22</v>
      </c>
      <c r="M84" s="53">
        <v>0</v>
      </c>
      <c r="N84" s="39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39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15231.039999999999</v>
      </c>
      <c r="AD84" s="44">
        <v>90.680977763541819</v>
      </c>
      <c r="AE84" s="44">
        <v>1565.2500000000018</v>
      </c>
      <c r="AF84" s="44">
        <v>9.3190222364581814</v>
      </c>
      <c r="AG84" s="27">
        <v>12</v>
      </c>
      <c r="AH84" s="27">
        <v>16</v>
      </c>
      <c r="AI84" s="51">
        <f t="shared" si="5"/>
        <v>3</v>
      </c>
      <c r="AJ84" s="51">
        <f t="shared" si="6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39">
        <v>18975.900000000001</v>
      </c>
      <c r="H85" s="39">
        <v>14</v>
      </c>
      <c r="I85" s="39">
        <v>6</v>
      </c>
      <c r="J85" s="39">
        <v>8</v>
      </c>
      <c r="K85" s="39">
        <v>11</v>
      </c>
      <c r="L85" s="39">
        <v>11</v>
      </c>
      <c r="M85" s="53">
        <v>2</v>
      </c>
      <c r="N85" s="39">
        <v>78.571428571428569</v>
      </c>
      <c r="O85" s="40">
        <v>18975.900000000001</v>
      </c>
      <c r="P85" s="40">
        <v>18975.900000000001</v>
      </c>
      <c r="Q85" s="41">
        <v>100</v>
      </c>
      <c r="R85" s="40">
        <v>18975.900000000001</v>
      </c>
      <c r="S85" s="41">
        <v>100</v>
      </c>
      <c r="T85" s="40">
        <v>0</v>
      </c>
      <c r="U85" s="41">
        <v>0</v>
      </c>
      <c r="V85" s="39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27">
        <v>24</v>
      </c>
      <c r="AH85" s="27">
        <v>35</v>
      </c>
      <c r="AI85" s="51">
        <f t="shared" si="5"/>
        <v>1</v>
      </c>
      <c r="AJ85" s="51">
        <f t="shared" si="6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39">
        <v>11423.86</v>
      </c>
      <c r="H86" s="39">
        <v>12</v>
      </c>
      <c r="I86" s="39">
        <v>5</v>
      </c>
      <c r="J86" s="39">
        <v>7</v>
      </c>
      <c r="K86" s="39">
        <v>11</v>
      </c>
      <c r="L86" s="39">
        <v>11</v>
      </c>
      <c r="M86" s="53">
        <v>0</v>
      </c>
      <c r="N86" s="39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39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27">
        <v>14</v>
      </c>
      <c r="AH86" s="27">
        <v>21</v>
      </c>
      <c r="AI86" s="51">
        <f t="shared" si="5"/>
        <v>0</v>
      </c>
      <c r="AJ86" s="51">
        <f t="shared" si="6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39">
        <v>10040.950000000001</v>
      </c>
      <c r="H87" s="39">
        <v>12</v>
      </c>
      <c r="I87" s="39">
        <v>4</v>
      </c>
      <c r="J87" s="39">
        <v>8</v>
      </c>
      <c r="K87" s="39">
        <v>10</v>
      </c>
      <c r="L87" s="39">
        <v>10</v>
      </c>
      <c r="M87" s="53">
        <v>0</v>
      </c>
      <c r="N87" s="39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39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27">
        <v>11</v>
      </c>
      <c r="AH87" s="27">
        <v>18</v>
      </c>
      <c r="AI87" s="51">
        <f t="shared" si="5"/>
        <v>1</v>
      </c>
      <c r="AJ87" s="51">
        <f t="shared" si="6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39">
        <v>25458.53</v>
      </c>
      <c r="H88" s="39">
        <v>34</v>
      </c>
      <c r="I88" s="39">
        <v>6</v>
      </c>
      <c r="J88" s="39">
        <v>28</v>
      </c>
      <c r="K88" s="39">
        <v>24</v>
      </c>
      <c r="L88" s="39">
        <v>24</v>
      </c>
      <c r="M88" s="53">
        <v>0</v>
      </c>
      <c r="N88" s="39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39">
        <v>7</v>
      </c>
      <c r="W88" s="43">
        <v>29</v>
      </c>
      <c r="X88" s="43">
        <v>0</v>
      </c>
      <c r="Y88" s="41">
        <v>20.588235294117645</v>
      </c>
      <c r="Z88" s="44">
        <v>4009.29</v>
      </c>
      <c r="AA88" s="41">
        <v>4009.29</v>
      </c>
      <c r="AB88" s="44">
        <v>100</v>
      </c>
      <c r="AC88" s="44">
        <v>4009.29</v>
      </c>
      <c r="AD88" s="44">
        <v>100</v>
      </c>
      <c r="AE88" s="44">
        <v>0</v>
      </c>
      <c r="AF88" s="44">
        <v>0</v>
      </c>
      <c r="AG88" s="27">
        <v>10</v>
      </c>
      <c r="AH88" s="27">
        <v>18</v>
      </c>
      <c r="AI88" s="51">
        <f t="shared" si="5"/>
        <v>2</v>
      </c>
      <c r="AJ88" s="51">
        <f t="shared" si="6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39">
        <v>24316.61</v>
      </c>
      <c r="H89" s="39">
        <v>22</v>
      </c>
      <c r="I89" s="39">
        <v>5</v>
      </c>
      <c r="J89" s="39">
        <v>15</v>
      </c>
      <c r="K89" s="39">
        <v>16</v>
      </c>
      <c r="L89" s="39">
        <v>16</v>
      </c>
      <c r="M89" s="53">
        <v>2</v>
      </c>
      <c r="N89" s="39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39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27">
        <v>31</v>
      </c>
      <c r="AH89" s="27">
        <v>53</v>
      </c>
      <c r="AI89" s="51">
        <f t="shared" si="5"/>
        <v>3</v>
      </c>
      <c r="AJ89" s="51">
        <f t="shared" si="6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39">
        <v>25734.73</v>
      </c>
      <c r="H90" s="39">
        <v>15</v>
      </c>
      <c r="I90" s="39">
        <v>0</v>
      </c>
      <c r="J90" s="39">
        <v>15</v>
      </c>
      <c r="K90" s="39">
        <v>12</v>
      </c>
      <c r="L90" s="39">
        <v>12</v>
      </c>
      <c r="M90" s="53">
        <v>1</v>
      </c>
      <c r="N90" s="39">
        <v>80</v>
      </c>
      <c r="O90" s="40">
        <v>25734.73</v>
      </c>
      <c r="P90" s="40">
        <v>25734.73</v>
      </c>
      <c r="Q90" s="41">
        <v>100</v>
      </c>
      <c r="R90" s="40">
        <v>25734.729999999996</v>
      </c>
      <c r="S90" s="41">
        <v>99.999999999999986</v>
      </c>
      <c r="T90" s="40">
        <v>0</v>
      </c>
      <c r="U90" s="41">
        <v>0</v>
      </c>
      <c r="V90" s="39">
        <v>1</v>
      </c>
      <c r="W90" s="43">
        <v>13</v>
      </c>
      <c r="X90" s="43">
        <v>0</v>
      </c>
      <c r="Y90" s="41">
        <v>6.666666666666667</v>
      </c>
      <c r="Z90" s="44">
        <v>0</v>
      </c>
      <c r="AA90" s="41"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v>0</v>
      </c>
      <c r="AG90" s="27">
        <v>20</v>
      </c>
      <c r="AH90" s="27">
        <v>33</v>
      </c>
      <c r="AI90" s="51">
        <f t="shared" si="5"/>
        <v>2</v>
      </c>
      <c r="AJ90" s="51">
        <f t="shared" si="6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39">
        <v>9574.32</v>
      </c>
      <c r="H91" s="39">
        <v>19</v>
      </c>
      <c r="I91" s="39">
        <v>3</v>
      </c>
      <c r="J91" s="39">
        <v>16</v>
      </c>
      <c r="K91" s="39">
        <v>13</v>
      </c>
      <c r="L91" s="39">
        <v>13</v>
      </c>
      <c r="M91" s="53">
        <v>3</v>
      </c>
      <c r="N91" s="39">
        <v>68.421052631578945</v>
      </c>
      <c r="O91" s="40">
        <v>9574.32</v>
      </c>
      <c r="P91" s="40">
        <v>9574.32</v>
      </c>
      <c r="Q91" s="41">
        <v>100</v>
      </c>
      <c r="R91" s="40">
        <v>9574.32</v>
      </c>
      <c r="S91" s="41">
        <v>100</v>
      </c>
      <c r="T91" s="40">
        <v>0</v>
      </c>
      <c r="U91" s="41">
        <v>0</v>
      </c>
      <c r="V91" s="39">
        <v>3</v>
      </c>
      <c r="W91" s="43">
        <v>6</v>
      </c>
      <c r="X91" s="43">
        <v>1</v>
      </c>
      <c r="Y91" s="41">
        <v>15.789473684210526</v>
      </c>
      <c r="Z91" s="44">
        <v>6387.93</v>
      </c>
      <c r="AA91" s="41">
        <v>6387.93</v>
      </c>
      <c r="AB91" s="44">
        <v>100</v>
      </c>
      <c r="AC91" s="44">
        <v>0</v>
      </c>
      <c r="AD91" s="44">
        <v>0</v>
      </c>
      <c r="AE91" s="44">
        <v>6387.93</v>
      </c>
      <c r="AF91" s="44">
        <v>100</v>
      </c>
      <c r="AG91" s="27">
        <v>13</v>
      </c>
      <c r="AH91" s="27">
        <v>25</v>
      </c>
      <c r="AI91" s="51">
        <f t="shared" si="5"/>
        <v>2</v>
      </c>
      <c r="AJ91" s="51">
        <f t="shared" si="6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39">
        <v>16538.98</v>
      </c>
      <c r="H92" s="39">
        <v>19</v>
      </c>
      <c r="I92" s="39">
        <v>2</v>
      </c>
      <c r="J92" s="39">
        <v>15</v>
      </c>
      <c r="K92" s="39">
        <v>15</v>
      </c>
      <c r="L92" s="39">
        <v>15</v>
      </c>
      <c r="M92" s="53">
        <v>1</v>
      </c>
      <c r="N92" s="39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39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27">
        <v>13</v>
      </c>
      <c r="AH92" s="27">
        <v>16</v>
      </c>
      <c r="AI92" s="51">
        <f t="shared" si="5"/>
        <v>6</v>
      </c>
      <c r="AJ92" s="51">
        <f t="shared" si="6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39">
        <v>5909.3700000000008</v>
      </c>
      <c r="H93" s="39">
        <v>11</v>
      </c>
      <c r="I93" s="39">
        <v>2</v>
      </c>
      <c r="J93" s="39">
        <v>8</v>
      </c>
      <c r="K93" s="39">
        <v>8</v>
      </c>
      <c r="L93" s="39">
        <v>8</v>
      </c>
      <c r="M93" s="53">
        <v>0</v>
      </c>
      <c r="N93" s="39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39">
        <v>0</v>
      </c>
      <c r="W93" s="43">
        <v>3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  <c r="AG93" s="27">
        <v>18</v>
      </c>
      <c r="AH93" s="27">
        <v>29</v>
      </c>
      <c r="AI93" s="51">
        <f t="shared" si="5"/>
        <v>1</v>
      </c>
      <c r="AJ93" s="51">
        <f t="shared" si="6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39">
        <v>38782.550000000003</v>
      </c>
      <c r="H94" s="39">
        <v>34</v>
      </c>
      <c r="I94" s="39">
        <v>5</v>
      </c>
      <c r="J94" s="39">
        <v>28</v>
      </c>
      <c r="K94" s="39">
        <v>28</v>
      </c>
      <c r="L94" s="39">
        <v>28</v>
      </c>
      <c r="M94" s="53">
        <v>2</v>
      </c>
      <c r="N94" s="39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39">
        <v>6</v>
      </c>
      <c r="W94" s="43">
        <v>31</v>
      </c>
      <c r="X94" s="43">
        <v>0</v>
      </c>
      <c r="Y94" s="41">
        <v>17.647058823529413</v>
      </c>
      <c r="Z94" s="44">
        <v>1514.02</v>
      </c>
      <c r="AA94" s="41">
        <v>1514.02</v>
      </c>
      <c r="AB94" s="44">
        <v>100</v>
      </c>
      <c r="AC94" s="44">
        <v>1514.02</v>
      </c>
      <c r="AD94" s="44">
        <v>100</v>
      </c>
      <c r="AE94" s="44">
        <v>0</v>
      </c>
      <c r="AF94" s="44">
        <v>0</v>
      </c>
      <c r="AG94" s="27">
        <v>8</v>
      </c>
      <c r="AH94" s="27">
        <v>11</v>
      </c>
      <c r="AI94" s="51">
        <f t="shared" si="5"/>
        <v>3</v>
      </c>
      <c r="AJ94" s="51">
        <f t="shared" si="6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39">
        <v>21121.99</v>
      </c>
      <c r="H95" s="39">
        <v>25</v>
      </c>
      <c r="I95" s="39">
        <v>6</v>
      </c>
      <c r="J95" s="39">
        <v>19</v>
      </c>
      <c r="K95" s="39">
        <v>19</v>
      </c>
      <c r="L95" s="39">
        <v>19</v>
      </c>
      <c r="M95" s="53">
        <v>4</v>
      </c>
      <c r="N95" s="39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39">
        <v>3</v>
      </c>
      <c r="W95" s="43">
        <v>16</v>
      </c>
      <c r="X95" s="43">
        <v>0</v>
      </c>
      <c r="Y95" s="41">
        <v>12</v>
      </c>
      <c r="Z95" s="44">
        <v>2532.9899999999998</v>
      </c>
      <c r="AA95" s="41">
        <v>5497.2500000000018</v>
      </c>
      <c r="AB95" s="44">
        <v>100</v>
      </c>
      <c r="AC95" s="44">
        <v>5497.2500000000018</v>
      </c>
      <c r="AD95" s="44">
        <v>100</v>
      </c>
      <c r="AE95" s="44">
        <v>0</v>
      </c>
      <c r="AF95" s="44">
        <v>0</v>
      </c>
      <c r="AG95" s="27">
        <v>34</v>
      </c>
      <c r="AH95" s="27">
        <v>59</v>
      </c>
      <c r="AI95" s="51">
        <f t="shared" si="5"/>
        <v>0</v>
      </c>
      <c r="AJ95" s="51">
        <f t="shared" si="6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39">
        <v>21391.43</v>
      </c>
      <c r="H96" s="39">
        <v>23</v>
      </c>
      <c r="I96" s="39">
        <v>5</v>
      </c>
      <c r="J96" s="39">
        <v>18</v>
      </c>
      <c r="K96" s="39">
        <v>18</v>
      </c>
      <c r="L96" s="39">
        <v>18</v>
      </c>
      <c r="M96" s="53">
        <v>0</v>
      </c>
      <c r="N96" s="39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39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0</v>
      </c>
      <c r="AD96" s="44">
        <v>0</v>
      </c>
      <c r="AE96" s="44">
        <v>7229.21</v>
      </c>
      <c r="AF96" s="44">
        <v>100</v>
      </c>
      <c r="AG96" s="27">
        <v>22</v>
      </c>
      <c r="AH96" s="27">
        <v>35</v>
      </c>
      <c r="AI96" s="51">
        <f t="shared" si="5"/>
        <v>3</v>
      </c>
      <c r="AJ96" s="51">
        <f t="shared" si="6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39">
        <v>7105.5900000000011</v>
      </c>
      <c r="H97" s="39">
        <v>10</v>
      </c>
      <c r="I97" s="39">
        <v>0</v>
      </c>
      <c r="J97" s="39">
        <v>10</v>
      </c>
      <c r="K97" s="39">
        <v>9</v>
      </c>
      <c r="L97" s="39">
        <v>9</v>
      </c>
      <c r="M97" s="53">
        <v>1</v>
      </c>
      <c r="N97" s="39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39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27">
        <v>18</v>
      </c>
      <c r="AH97" s="27">
        <v>28</v>
      </c>
      <c r="AI97" s="51">
        <f t="shared" si="5"/>
        <v>5</v>
      </c>
      <c r="AJ97" s="51">
        <f t="shared" si="6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39">
        <v>24019.38</v>
      </c>
      <c r="H98" s="39">
        <v>24</v>
      </c>
      <c r="I98" s="39">
        <v>4</v>
      </c>
      <c r="J98" s="39">
        <v>20</v>
      </c>
      <c r="K98" s="39">
        <v>18</v>
      </c>
      <c r="L98" s="39">
        <v>18</v>
      </c>
      <c r="M98" s="53">
        <v>1</v>
      </c>
      <c r="N98" s="39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39">
        <v>3</v>
      </c>
      <c r="W98" s="43">
        <v>16</v>
      </c>
      <c r="X98" s="43">
        <v>0</v>
      </c>
      <c r="Y98" s="41">
        <v>12.5</v>
      </c>
      <c r="Z98" s="44">
        <v>2126.8000000000002</v>
      </c>
      <c r="AA98" s="41">
        <v>2126.8000000000002</v>
      </c>
      <c r="AB98" s="44">
        <v>100</v>
      </c>
      <c r="AC98" s="44">
        <v>2126.8000000000002</v>
      </c>
      <c r="AD98" s="44">
        <v>100</v>
      </c>
      <c r="AE98" s="44">
        <v>0</v>
      </c>
      <c r="AF98" s="44">
        <v>0</v>
      </c>
      <c r="AG98" s="27">
        <v>10</v>
      </c>
      <c r="AH98" s="27">
        <v>18</v>
      </c>
      <c r="AI98" s="51">
        <f t="shared" si="5"/>
        <v>0</v>
      </c>
      <c r="AJ98" s="51">
        <f t="shared" si="6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1054</v>
      </c>
      <c r="L99" s="45">
        <v>1054</v>
      </c>
      <c r="M99" s="45">
        <v>93</v>
      </c>
      <c r="N99" s="41">
        <v>79.307750188111356</v>
      </c>
      <c r="O99" s="46">
        <v>1385412.2399999998</v>
      </c>
      <c r="P99" s="46">
        <v>1385412.2399999998</v>
      </c>
      <c r="Q99" s="41">
        <v>100</v>
      </c>
      <c r="R99" s="46">
        <v>1278218.78</v>
      </c>
      <c r="S99" s="41">
        <v>92.262702977129777</v>
      </c>
      <c r="T99" s="46">
        <v>107193.46000000005</v>
      </c>
      <c r="U99" s="41">
        <v>7.7372970228702513</v>
      </c>
      <c r="V99" s="45">
        <v>152</v>
      </c>
      <c r="W99" s="47">
        <v>864</v>
      </c>
      <c r="X99" s="47">
        <v>19</v>
      </c>
      <c r="Y99" s="41">
        <v>11.437170805116629</v>
      </c>
      <c r="Z99" s="48">
        <v>266692.82999999996</v>
      </c>
      <c r="AA99" s="46">
        <v>373886.29</v>
      </c>
      <c r="AB99" s="44">
        <v>99.999999999999986</v>
      </c>
      <c r="AC99" s="48">
        <v>352703.73</v>
      </c>
      <c r="AD99" s="44">
        <v>94.334491377044074</v>
      </c>
      <c r="AE99" s="48">
        <v>21182.560000000001</v>
      </c>
      <c r="AF99" s="44">
        <v>5.6655086229559268</v>
      </c>
      <c r="AG99" s="27">
        <v>21</v>
      </c>
      <c r="AH99" s="27">
        <v>34</v>
      </c>
      <c r="AI99" s="51">
        <f t="shared" si="5"/>
        <v>3</v>
      </c>
      <c r="AJ99" s="51">
        <f t="shared" si="6"/>
        <v>87.5</v>
      </c>
    </row>
    <row r="100" spans="1:36" ht="22.5" customHeight="1" x14ac:dyDescent="0.25">
      <c r="AG100" s="48">
        <f t="shared" ref="AG100:AI100" si="7">SUM(AG8:AG99)</f>
        <v>1198</v>
      </c>
      <c r="AH100" s="48">
        <f t="shared" si="7"/>
        <v>1899</v>
      </c>
      <c r="AI100" s="48">
        <f t="shared" si="7"/>
        <v>131</v>
      </c>
      <c r="AJ100" s="51">
        <f t="shared" si="6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topLeftCell="M1" zoomScale="90" zoomScaleNormal="90" workbookViewId="0">
      <selection activeCell="Z109" sqref="Z109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257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17648.77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17355.38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4194.87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7</v>
      </c>
      <c r="X9" s="43">
        <v>0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32831.71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0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18</v>
      </c>
      <c r="X10" s="43">
        <v>0</v>
      </c>
      <c r="Y10" s="41">
        <v>10.526315789473683</v>
      </c>
      <c r="Z10" s="44">
        <v>6817.83</v>
      </c>
      <c r="AA10" s="41">
        <v>6817.83</v>
      </c>
      <c r="AB10" s="44">
        <v>100</v>
      </c>
      <c r="AC10" s="44">
        <v>6817.83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10725.08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26690.21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44732.36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14</v>
      </c>
      <c r="X14" s="43">
        <v>0</v>
      </c>
      <c r="Y14" s="41">
        <v>0</v>
      </c>
      <c r="Z14" s="44">
        <v>664.3</v>
      </c>
      <c r="AA14" s="41">
        <v>4967.7100000000037</v>
      </c>
      <c r="AB14" s="44">
        <v>100</v>
      </c>
      <c r="AC14" s="44">
        <v>4967.71</v>
      </c>
      <c r="AD14" s="44">
        <v>99.999999999999929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35464.200000000004</v>
      </c>
      <c r="H16" s="53">
        <v>35</v>
      </c>
      <c r="I16" s="53">
        <v>14</v>
      </c>
      <c r="J16" s="53">
        <v>19</v>
      </c>
      <c r="K16" s="53">
        <v>34</v>
      </c>
      <c r="L16" s="53">
        <v>34</v>
      </c>
      <c r="M16" s="53">
        <v>0</v>
      </c>
      <c r="N16" s="53">
        <v>97.142857142857139</v>
      </c>
      <c r="O16" s="40">
        <v>35464.200000000004</v>
      </c>
      <c r="P16" s="40">
        <v>35464.200000000004</v>
      </c>
      <c r="Q16" s="41">
        <v>100</v>
      </c>
      <c r="R16" s="40">
        <v>35464.200000000004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14981.960000000001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8384.7800000000007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7748.75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48047.07</v>
      </c>
      <c r="H20" s="53">
        <v>36</v>
      </c>
      <c r="I20" s="53">
        <v>8</v>
      </c>
      <c r="J20" s="53">
        <v>27</v>
      </c>
      <c r="K20" s="53">
        <v>34</v>
      </c>
      <c r="L20" s="53">
        <v>34</v>
      </c>
      <c r="M20" s="53">
        <v>4</v>
      </c>
      <c r="N20" s="53">
        <v>94.444444444444443</v>
      </c>
      <c r="O20" s="40">
        <v>48047.07</v>
      </c>
      <c r="P20" s="40">
        <v>48047.07</v>
      </c>
      <c r="Q20" s="41">
        <v>100</v>
      </c>
      <c r="R20" s="40">
        <v>44618.01</v>
      </c>
      <c r="S20" s="41">
        <v>92.863123599420334</v>
      </c>
      <c r="T20" s="40">
        <v>3429.0599999999977</v>
      </c>
      <c r="U20" s="41">
        <v>7.136876400579677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13314.79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10363.780000000001</v>
      </c>
      <c r="AD21" s="44">
        <v>98.552210292287086</v>
      </c>
      <c r="AE21" s="44">
        <v>152.25000000000182</v>
      </c>
      <c r="AF21" s="44">
        <v>1.4477897077129087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2821.83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6</v>
      </c>
      <c r="X23" s="43">
        <v>0</v>
      </c>
      <c r="Y23" s="41">
        <v>30</v>
      </c>
      <c r="Z23" s="44">
        <v>3886.2499999999995</v>
      </c>
      <c r="AA23" s="41">
        <v>3886.2499999999995</v>
      </c>
      <c r="AB23" s="44">
        <v>100</v>
      </c>
      <c r="AC23" s="44">
        <v>3886.2499999999995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4470.47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7</v>
      </c>
      <c r="X24" s="43">
        <v>0</v>
      </c>
      <c r="Y24" s="41">
        <v>37.5</v>
      </c>
      <c r="Z24" s="44">
        <v>1642.49</v>
      </c>
      <c r="AA24" s="41">
        <v>1642.49</v>
      </c>
      <c r="AB24" s="44">
        <v>100</v>
      </c>
      <c r="AC24" s="44">
        <v>1642.49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7927.77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21296.61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13793.66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18139.88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12730.749999999998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7</v>
      </c>
      <c r="X29" s="43">
        <v>0</v>
      </c>
      <c r="Y29" s="41">
        <v>9.0909090909090917</v>
      </c>
      <c r="Z29" s="44">
        <v>1306.29</v>
      </c>
      <c r="AA29" s="41">
        <v>4416.8499999999995</v>
      </c>
      <c r="AB29" s="44">
        <v>100</v>
      </c>
      <c r="AC29" s="44">
        <v>3859.6099999999997</v>
      </c>
      <c r="AD29" s="44">
        <v>87.383768975627433</v>
      </c>
      <c r="AE29" s="44">
        <v>557.23999999999978</v>
      </c>
      <c r="AF29" s="44">
        <v>12.616231024372571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0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0</v>
      </c>
      <c r="X31" s="43">
        <v>0</v>
      </c>
      <c r="Y31" s="41">
        <v>0</v>
      </c>
      <c r="Z31" s="44">
        <v>607.95000000000005</v>
      </c>
      <c r="AA31" s="41">
        <v>607.95000000000005</v>
      </c>
      <c r="AB31" s="44">
        <v>100</v>
      </c>
      <c r="AC31" s="44">
        <v>607.95000000000005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2981.6600000000003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0</v>
      </c>
      <c r="W32" s="43">
        <v>1</v>
      </c>
      <c r="X32" s="43">
        <v>0</v>
      </c>
      <c r="Y32" s="41">
        <v>0</v>
      </c>
      <c r="Z32" s="44">
        <v>0</v>
      </c>
      <c r="AA32" s="41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25268.97</v>
      </c>
      <c r="H34" s="53">
        <v>15</v>
      </c>
      <c r="I34" s="53">
        <v>3</v>
      </c>
      <c r="J34" s="53">
        <v>12</v>
      </c>
      <c r="K34" s="53">
        <v>13</v>
      </c>
      <c r="L34" s="53">
        <v>13</v>
      </c>
      <c r="M34" s="53">
        <v>0</v>
      </c>
      <c r="N34" s="53">
        <v>86.666666666666671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13844.35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13844.35</v>
      </c>
      <c r="P35" s="40">
        <v>13844.35</v>
      </c>
      <c r="Q35" s="41">
        <v>100</v>
      </c>
      <c r="R35" s="40">
        <v>13844.35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3019.75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8</v>
      </c>
      <c r="X37" s="43">
        <v>0</v>
      </c>
      <c r="Y37" s="41">
        <v>44.444444444444443</v>
      </c>
      <c r="Z37" s="44">
        <v>8857.43</v>
      </c>
      <c r="AA37" s="41">
        <v>8857.43</v>
      </c>
      <c r="AB37" s="44">
        <v>100</v>
      </c>
      <c r="AC37" s="44">
        <v>8857.43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19435.18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15098.460000000001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6</v>
      </c>
      <c r="X40" s="43">
        <v>0</v>
      </c>
      <c r="Y40" s="41">
        <v>5.8823529411764701</v>
      </c>
      <c r="Z40" s="44">
        <v>0</v>
      </c>
      <c r="AA40" s="41">
        <v>243.60000000000218</v>
      </c>
      <c r="AB40" s="44">
        <v>100</v>
      </c>
      <c r="AC40" s="44">
        <v>243.60000000000218</v>
      </c>
      <c r="AD40" s="44">
        <v>100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27168.720000000001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9538.17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15784.42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9181.1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2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8</v>
      </c>
      <c r="X46" s="43">
        <v>0</v>
      </c>
      <c r="Y46" s="41">
        <v>0</v>
      </c>
      <c r="Z46" s="44">
        <v>9575.85</v>
      </c>
      <c r="AA46" s="41">
        <v>9575.85</v>
      </c>
      <c r="AB46" s="44">
        <v>100</v>
      </c>
      <c r="AC46" s="44">
        <v>9575.85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68842.7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29</v>
      </c>
      <c r="X47" s="43">
        <v>1</v>
      </c>
      <c r="Y47" s="41">
        <v>8.8235294117647065</v>
      </c>
      <c r="Z47" s="44">
        <v>2498.7199999999998</v>
      </c>
      <c r="AA47" s="41">
        <v>15285.910000000002</v>
      </c>
      <c r="AB47" s="44">
        <v>100</v>
      </c>
      <c r="AC47" s="44">
        <v>15285.910000000002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20641.310000000001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0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13</v>
      </c>
      <c r="X49" s="43">
        <v>1</v>
      </c>
      <c r="Y49" s="41">
        <v>12.5</v>
      </c>
      <c r="Z49" s="44">
        <v>3581.44</v>
      </c>
      <c r="AA49" s="41">
        <v>3581.44</v>
      </c>
      <c r="AB49" s="44">
        <v>100</v>
      </c>
      <c r="AC49" s="44">
        <v>3581.44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20509.350000000002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0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9</v>
      </c>
      <c r="X50" s="43">
        <v>0</v>
      </c>
      <c r="Y50" s="41">
        <v>25</v>
      </c>
      <c r="Z50" s="44">
        <v>6389.5300000000007</v>
      </c>
      <c r="AA50" s="41">
        <v>11691.670000000002</v>
      </c>
      <c r="AB50" s="44">
        <v>100</v>
      </c>
      <c r="AC50" s="44">
        <v>11691.670000000002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9576.4699999999993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21145.85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17</v>
      </c>
      <c r="X52" s="43">
        <v>1</v>
      </c>
      <c r="Y52" s="41">
        <v>8.3333333333333321</v>
      </c>
      <c r="Z52" s="44">
        <v>9469.83</v>
      </c>
      <c r="AA52" s="41">
        <v>9871.7699999999986</v>
      </c>
      <c r="AB52" s="44">
        <v>100</v>
      </c>
      <c r="AC52" s="44">
        <v>9871.77</v>
      </c>
      <c r="AD52" s="44">
        <v>100.00000000000003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14149.42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0</v>
      </c>
      <c r="W53" s="43">
        <v>10</v>
      </c>
      <c r="X53" s="43">
        <v>0</v>
      </c>
      <c r="Y53" s="41">
        <v>0</v>
      </c>
      <c r="Z53" s="44">
        <v>0</v>
      </c>
      <c r="AA53" s="41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19513.129999999997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22560.63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5829.1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20164.23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22001.93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13</v>
      </c>
      <c r="X60" s="43">
        <v>0</v>
      </c>
      <c r="Y60" s="41">
        <v>12.5</v>
      </c>
      <c r="Z60" s="44">
        <v>12858.52</v>
      </c>
      <c r="AA60" s="41">
        <v>13593.57</v>
      </c>
      <c r="AB60" s="44">
        <v>100</v>
      </c>
      <c r="AC60" s="44">
        <v>13593.57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13311.29</v>
      </c>
      <c r="H61" s="53">
        <v>16</v>
      </c>
      <c r="I61" s="53">
        <v>0</v>
      </c>
      <c r="J61" s="53">
        <v>16</v>
      </c>
      <c r="K61" s="53">
        <v>14</v>
      </c>
      <c r="L61" s="53">
        <v>14</v>
      </c>
      <c r="M61" s="53">
        <v>3</v>
      </c>
      <c r="N61" s="53">
        <v>87.5</v>
      </c>
      <c r="O61" s="40">
        <v>13311.29</v>
      </c>
      <c r="P61" s="40">
        <v>13311.29</v>
      </c>
      <c r="Q61" s="41">
        <v>100</v>
      </c>
      <c r="R61" s="40">
        <v>11290.26</v>
      </c>
      <c r="S61" s="41">
        <v>84.817173992903761</v>
      </c>
      <c r="T61" s="40">
        <v>2021.0300000000007</v>
      </c>
      <c r="U61" s="41">
        <v>15.182826007096237</v>
      </c>
      <c r="V61" s="53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2021.0300000000007</v>
      </c>
      <c r="AB61" s="44">
        <v>100</v>
      </c>
      <c r="AC61" s="44">
        <v>2021.03</v>
      </c>
      <c r="AD61" s="44">
        <v>99.999999999999972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6508.0399999999991</v>
      </c>
      <c r="H62" s="53">
        <v>5</v>
      </c>
      <c r="I62" s="53">
        <v>0</v>
      </c>
      <c r="J62" s="53">
        <v>5</v>
      </c>
      <c r="K62" s="53">
        <v>5</v>
      </c>
      <c r="L62" s="53">
        <v>5</v>
      </c>
      <c r="M62" s="53">
        <v>0</v>
      </c>
      <c r="N62" s="53">
        <v>100</v>
      </c>
      <c r="O62" s="40">
        <v>6508.0399999999991</v>
      </c>
      <c r="P62" s="40">
        <v>6508.0399999999991</v>
      </c>
      <c r="Q62" s="41">
        <v>100</v>
      </c>
      <c r="R62" s="40">
        <v>4865.3099999999995</v>
      </c>
      <c r="S62" s="41">
        <v>74.758452621680263</v>
      </c>
      <c r="T62" s="40">
        <v>1642.7299999999996</v>
      </c>
      <c r="U62" s="41">
        <v>25.241547378319733</v>
      </c>
      <c r="V62" s="53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15259.9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2</v>
      </c>
      <c r="W63" s="43">
        <v>12</v>
      </c>
      <c r="X63" s="43">
        <v>1</v>
      </c>
      <c r="Y63" s="41">
        <v>14.285714285714285</v>
      </c>
      <c r="Z63" s="44">
        <v>1664.25</v>
      </c>
      <c r="AA63" s="41">
        <v>1664.25</v>
      </c>
      <c r="AB63" s="44">
        <v>100</v>
      </c>
      <c r="AC63" s="44">
        <v>1664.25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9876.69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1394.8899999999999</v>
      </c>
      <c r="AD64" s="44">
        <v>99.999999999999986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29474.7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20</v>
      </c>
      <c r="X65" s="43">
        <v>0</v>
      </c>
      <c r="Y65" s="41">
        <v>23.333333333333332</v>
      </c>
      <c r="Z65" s="44">
        <v>14125.35</v>
      </c>
      <c r="AA65" s="41">
        <v>17621.560000000005</v>
      </c>
      <c r="AB65" s="44">
        <v>100</v>
      </c>
      <c r="AC65" s="44">
        <v>17621.560000000005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31860.29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7417.12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24949.09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16</v>
      </c>
      <c r="X68" s="43">
        <v>1</v>
      </c>
      <c r="Y68" s="41">
        <v>23.809523809523807</v>
      </c>
      <c r="Z68" s="44">
        <v>13661.699999999999</v>
      </c>
      <c r="AA68" s="41">
        <v>13661.699999999999</v>
      </c>
      <c r="AB68" s="44">
        <v>100</v>
      </c>
      <c r="AC68" s="44">
        <v>13008.55</v>
      </c>
      <c r="AD68" s="44">
        <v>95.219116215405109</v>
      </c>
      <c r="AE68" s="44">
        <v>653.14999999999964</v>
      </c>
      <c r="AF68" s="44">
        <v>4.7808837845948871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24297.279999999999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14</v>
      </c>
      <c r="X69" s="43">
        <v>1</v>
      </c>
      <c r="Y69" s="41">
        <v>0</v>
      </c>
      <c r="Z69" s="44">
        <v>4259.84</v>
      </c>
      <c r="AA69" s="41">
        <v>4819.7099999999955</v>
      </c>
      <c r="AB69" s="44">
        <v>100</v>
      </c>
      <c r="AC69" s="44">
        <v>4819.71</v>
      </c>
      <c r="AD69" s="44">
        <v>100.00000000000009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17054.46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10032.36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8</v>
      </c>
      <c r="X71" s="43">
        <v>0</v>
      </c>
      <c r="Y71" s="41">
        <v>0</v>
      </c>
      <c r="Z71" s="44">
        <v>2153.19</v>
      </c>
      <c r="AA71" s="41">
        <v>2518.5899999999997</v>
      </c>
      <c r="AB71" s="44">
        <v>100</v>
      </c>
      <c r="AC71" s="44">
        <v>2518.59</v>
      </c>
      <c r="AD71" s="44">
        <v>100.00000000000003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9317.619999999999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8861.92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1</v>
      </c>
      <c r="W73" s="43">
        <v>5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6866.75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29258.73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12980.09</v>
      </c>
      <c r="H75" s="53">
        <v>12</v>
      </c>
      <c r="I75" s="53">
        <v>3</v>
      </c>
      <c r="J75" s="53">
        <v>9</v>
      </c>
      <c r="K75" s="53">
        <v>8</v>
      </c>
      <c r="L75" s="53">
        <v>8</v>
      </c>
      <c r="M75" s="53">
        <v>1</v>
      </c>
      <c r="N75" s="53">
        <v>66.666666666666657</v>
      </c>
      <c r="O75" s="40">
        <v>12980.09</v>
      </c>
      <c r="P75" s="40">
        <v>12980.09</v>
      </c>
      <c r="Q75" s="41">
        <v>100</v>
      </c>
      <c r="R75" s="40">
        <v>12980.09</v>
      </c>
      <c r="S75" s="41">
        <v>100</v>
      </c>
      <c r="T75" s="40">
        <v>0</v>
      </c>
      <c r="U75" s="41">
        <v>0</v>
      </c>
      <c r="V75" s="53">
        <v>0</v>
      </c>
      <c r="W75" s="43">
        <v>4</v>
      </c>
      <c r="X75" s="43">
        <v>1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91.35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0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3</v>
      </c>
      <c r="X78" s="43">
        <v>1</v>
      </c>
      <c r="Y78" s="41">
        <v>66.666666666666657</v>
      </c>
      <c r="Z78" s="44">
        <v>306.02</v>
      </c>
      <c r="AA78" s="41">
        <v>306.02</v>
      </c>
      <c r="AB78" s="44">
        <v>100</v>
      </c>
      <c r="AC78" s="44">
        <v>306.02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11847.22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0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0</v>
      </c>
      <c r="W81" s="43">
        <v>0</v>
      </c>
      <c r="X81" s="43">
        <v>0</v>
      </c>
      <c r="Y81" s="41">
        <v>0</v>
      </c>
      <c r="Z81" s="44">
        <v>0</v>
      </c>
      <c r="AA81" s="41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12091.150000000001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10392.470000000001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28780.43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16796.29</v>
      </c>
      <c r="AD84" s="44">
        <v>100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18975.900000000001</v>
      </c>
      <c r="H85" s="53">
        <v>14</v>
      </c>
      <c r="I85" s="53">
        <v>6</v>
      </c>
      <c r="J85" s="53">
        <v>8</v>
      </c>
      <c r="K85" s="53">
        <v>11</v>
      </c>
      <c r="L85" s="53">
        <v>11</v>
      </c>
      <c r="M85" s="53">
        <v>2</v>
      </c>
      <c r="N85" s="53">
        <v>78.571428571428569</v>
      </c>
      <c r="O85" s="40">
        <v>18975.900000000001</v>
      </c>
      <c r="P85" s="40">
        <v>18975.900000000001</v>
      </c>
      <c r="Q85" s="41">
        <v>100</v>
      </c>
      <c r="R85" s="40">
        <v>18975.900000000001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11423.86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10040.950000000001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25458.53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53">
        <v>7</v>
      </c>
      <c r="W88" s="43">
        <v>29</v>
      </c>
      <c r="X88" s="43">
        <v>0</v>
      </c>
      <c r="Y88" s="41">
        <v>20.588235294117645</v>
      </c>
      <c r="Z88" s="44">
        <v>4009.29</v>
      </c>
      <c r="AA88" s="41">
        <v>4009.29</v>
      </c>
      <c r="AB88" s="44">
        <v>100</v>
      </c>
      <c r="AC88" s="44">
        <v>4009.29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24316.61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25734.73</v>
      </c>
      <c r="H90" s="53">
        <v>15</v>
      </c>
      <c r="I90" s="53">
        <v>0</v>
      </c>
      <c r="J90" s="53">
        <v>15</v>
      </c>
      <c r="K90" s="53">
        <v>12</v>
      </c>
      <c r="L90" s="53">
        <v>12</v>
      </c>
      <c r="M90" s="53">
        <v>1</v>
      </c>
      <c r="N90" s="53">
        <v>80</v>
      </c>
      <c r="O90" s="40">
        <v>25734.73</v>
      </c>
      <c r="P90" s="40">
        <v>25734.73</v>
      </c>
      <c r="Q90" s="41">
        <v>100</v>
      </c>
      <c r="R90" s="40">
        <v>25734.729999999996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1984.13</v>
      </c>
      <c r="AA90" s="41">
        <v>1984.13</v>
      </c>
      <c r="AB90" s="44">
        <v>100</v>
      </c>
      <c r="AC90" s="44">
        <v>1984.13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9574.32</v>
      </c>
      <c r="H91" s="53">
        <v>19</v>
      </c>
      <c r="I91" s="53">
        <v>3</v>
      </c>
      <c r="J91" s="53">
        <v>16</v>
      </c>
      <c r="K91" s="53">
        <v>13</v>
      </c>
      <c r="L91" s="53">
        <v>13</v>
      </c>
      <c r="M91" s="53">
        <v>3</v>
      </c>
      <c r="N91" s="53">
        <v>68.421052631578945</v>
      </c>
      <c r="O91" s="40">
        <v>9574.32</v>
      </c>
      <c r="P91" s="40">
        <v>9574.32</v>
      </c>
      <c r="Q91" s="41">
        <v>100</v>
      </c>
      <c r="R91" s="40">
        <v>9574.32</v>
      </c>
      <c r="S91" s="41">
        <v>100</v>
      </c>
      <c r="T91" s="40">
        <v>0</v>
      </c>
      <c r="U91" s="41">
        <v>0</v>
      </c>
      <c r="V91" s="53">
        <v>3</v>
      </c>
      <c r="W91" s="43">
        <v>6</v>
      </c>
      <c r="X91" s="43">
        <v>1</v>
      </c>
      <c r="Y91" s="41">
        <v>15.789473684210526</v>
      </c>
      <c r="Z91" s="44">
        <v>6387.93</v>
      </c>
      <c r="AA91" s="41">
        <v>6387.93</v>
      </c>
      <c r="AB91" s="44">
        <v>100</v>
      </c>
      <c r="AC91" s="44">
        <v>6387.93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16538.98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5909.3700000000008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3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38782.550000000003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31</v>
      </c>
      <c r="X94" s="43">
        <v>0</v>
      </c>
      <c r="Y94" s="41">
        <v>17.647058823529413</v>
      </c>
      <c r="Z94" s="44">
        <v>1514.02</v>
      </c>
      <c r="AA94" s="41">
        <v>1514.02</v>
      </c>
      <c r="AB94" s="44">
        <v>100</v>
      </c>
      <c r="AC94" s="44">
        <v>1514.02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21121.99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4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16</v>
      </c>
      <c r="X95" s="43">
        <v>0</v>
      </c>
      <c r="Y95" s="41">
        <v>12</v>
      </c>
      <c r="Z95" s="44">
        <v>2532.9899999999998</v>
      </c>
      <c r="AA95" s="41">
        <v>5497.2500000000018</v>
      </c>
      <c r="AB95" s="44">
        <v>100</v>
      </c>
      <c r="AC95" s="44">
        <v>5497.2500000000018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21391.43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7105.5900000000011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24019.38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16</v>
      </c>
      <c r="X98" s="43">
        <v>0</v>
      </c>
      <c r="Y98" s="41">
        <v>12.5</v>
      </c>
      <c r="Z98" s="44">
        <v>2126.8000000000002</v>
      </c>
      <c r="AA98" s="41">
        <v>2126.8000000000002</v>
      </c>
      <c r="AB98" s="44">
        <v>100</v>
      </c>
      <c r="AC98" s="44">
        <v>2126.8000000000002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1054</v>
      </c>
      <c r="L99" s="45">
        <v>1054</v>
      </c>
      <c r="M99" s="45">
        <v>93</v>
      </c>
      <c r="N99" s="41">
        <v>79.307750188111356</v>
      </c>
      <c r="O99" s="46">
        <v>1385412.2399999998</v>
      </c>
      <c r="P99" s="46">
        <v>1385412.2399999998</v>
      </c>
      <c r="Q99" s="41">
        <v>100</v>
      </c>
      <c r="R99" s="46">
        <v>1278218.78</v>
      </c>
      <c r="S99" s="41">
        <v>92.262702977129777</v>
      </c>
      <c r="T99" s="46">
        <v>107193.46000000005</v>
      </c>
      <c r="U99" s="41">
        <v>7.7372970228702513</v>
      </c>
      <c r="V99" s="45">
        <v>153</v>
      </c>
      <c r="W99" s="47">
        <v>868</v>
      </c>
      <c r="X99" s="47">
        <v>19</v>
      </c>
      <c r="Y99" s="41">
        <v>11.512415349887133</v>
      </c>
      <c r="Z99" s="48">
        <v>270039.59999999998</v>
      </c>
      <c r="AA99" s="46">
        <v>377233.06000000006</v>
      </c>
      <c r="AB99" s="44">
        <v>100</v>
      </c>
      <c r="AC99" s="48">
        <v>375870.42</v>
      </c>
      <c r="AD99" s="44">
        <v>99.638780333833921</v>
      </c>
      <c r="AE99" s="48">
        <v>1362.6400000000012</v>
      </c>
      <c r="AF99" s="44">
        <v>0.36121966616605689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I4" sqref="I4:I5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258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8952.17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7</v>
      </c>
      <c r="X9" s="43">
        <v>1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39649.54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18</v>
      </c>
      <c r="X10" s="43">
        <v>0</v>
      </c>
      <c r="Y10" s="41">
        <v>10.526315789473683</v>
      </c>
      <c r="Z10" s="44">
        <v>6817.83</v>
      </c>
      <c r="AA10" s="41">
        <v>6817.83</v>
      </c>
      <c r="AB10" s="44">
        <v>100</v>
      </c>
      <c r="AC10" s="44">
        <v>6817.83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45396.66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14</v>
      </c>
      <c r="X14" s="43">
        <v>0</v>
      </c>
      <c r="Y14" s="41">
        <v>0</v>
      </c>
      <c r="Z14" s="44">
        <v>664.3</v>
      </c>
      <c r="AA14" s="41">
        <v>4967.7100000000037</v>
      </c>
      <c r="AB14" s="44">
        <v>100</v>
      </c>
      <c r="AC14" s="44">
        <v>4967.71</v>
      </c>
      <c r="AD14" s="44">
        <v>99.999999999999929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44820.62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52998.30999999999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10363.780000000001</v>
      </c>
      <c r="AD21" s="44">
        <v>98.552210292287086</v>
      </c>
      <c r="AE21" s="44">
        <v>152.25000000000182</v>
      </c>
      <c r="AF21" s="44">
        <v>1.4477897077129087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6708.08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6</v>
      </c>
      <c r="X23" s="43">
        <v>0</v>
      </c>
      <c r="Y23" s="41">
        <v>30</v>
      </c>
      <c r="Z23" s="44">
        <v>3886.2499999999995</v>
      </c>
      <c r="AA23" s="41">
        <v>3886.2499999999995</v>
      </c>
      <c r="AB23" s="44">
        <v>100</v>
      </c>
      <c r="AC23" s="44">
        <v>3886.2499999999995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6112.96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7</v>
      </c>
      <c r="X24" s="43">
        <v>0</v>
      </c>
      <c r="Y24" s="41">
        <v>37.5</v>
      </c>
      <c r="Z24" s="44">
        <v>1642.49</v>
      </c>
      <c r="AA24" s="41">
        <v>1642.49</v>
      </c>
      <c r="AB24" s="44">
        <v>100</v>
      </c>
      <c r="AC24" s="44">
        <v>1642.49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15836.18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14037.039999999997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7</v>
      </c>
      <c r="X29" s="43">
        <v>0</v>
      </c>
      <c r="Y29" s="41">
        <v>9.0909090909090917</v>
      </c>
      <c r="Z29" s="44">
        <v>1306.29</v>
      </c>
      <c r="AA29" s="41">
        <v>4416.8499999999995</v>
      </c>
      <c r="AB29" s="44">
        <v>100</v>
      </c>
      <c r="AC29" s="44">
        <v>3859.6099999999997</v>
      </c>
      <c r="AD29" s="44">
        <v>87.383768975627433</v>
      </c>
      <c r="AE29" s="44">
        <v>557.23999999999978</v>
      </c>
      <c r="AF29" s="44">
        <v>12.616231024372571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607.95000000000005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0</v>
      </c>
      <c r="X31" s="43">
        <v>0</v>
      </c>
      <c r="Y31" s="41">
        <v>0</v>
      </c>
      <c r="Z31" s="44">
        <v>607.95000000000005</v>
      </c>
      <c r="AA31" s="41">
        <v>607.95000000000005</v>
      </c>
      <c r="AB31" s="44">
        <v>100</v>
      </c>
      <c r="AC31" s="44">
        <v>607.95000000000005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2981.6600000000003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0</v>
      </c>
      <c r="W32" s="43">
        <v>1</v>
      </c>
      <c r="X32" s="43">
        <v>0</v>
      </c>
      <c r="Y32" s="41">
        <v>0</v>
      </c>
      <c r="Z32" s="44">
        <v>0</v>
      </c>
      <c r="AA32" s="41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29526.800000000003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18713.600000000002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11877.18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8</v>
      </c>
      <c r="X37" s="43">
        <v>0</v>
      </c>
      <c r="Y37" s="41">
        <v>44.444444444444443</v>
      </c>
      <c r="Z37" s="44">
        <v>8857.43</v>
      </c>
      <c r="AA37" s="41">
        <v>8857.43</v>
      </c>
      <c r="AB37" s="44">
        <v>100</v>
      </c>
      <c r="AC37" s="44">
        <v>8857.43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23545.510000000002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15098.460000000001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6</v>
      </c>
      <c r="X40" s="43">
        <v>0</v>
      </c>
      <c r="Y40" s="41">
        <v>5.8823529411764701</v>
      </c>
      <c r="Z40" s="44">
        <v>0</v>
      </c>
      <c r="AA40" s="41">
        <v>243.60000000000218</v>
      </c>
      <c r="AB40" s="44">
        <v>100</v>
      </c>
      <c r="AC40" s="44">
        <v>243.60000000000218</v>
      </c>
      <c r="AD40" s="44">
        <v>100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18756.95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8</v>
      </c>
      <c r="X46" s="43">
        <v>1</v>
      </c>
      <c r="Y46" s="41">
        <v>0</v>
      </c>
      <c r="Z46" s="44">
        <v>9575.85</v>
      </c>
      <c r="AA46" s="41">
        <v>9575.85</v>
      </c>
      <c r="AB46" s="44">
        <v>100</v>
      </c>
      <c r="AC46" s="44">
        <v>9575.85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71341.42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29</v>
      </c>
      <c r="X47" s="43">
        <v>1</v>
      </c>
      <c r="Y47" s="41">
        <v>8.8235294117647065</v>
      </c>
      <c r="Z47" s="44">
        <v>2498.7199999999998</v>
      </c>
      <c r="AA47" s="41">
        <v>15285.910000000002</v>
      </c>
      <c r="AB47" s="44">
        <v>100</v>
      </c>
      <c r="AC47" s="44">
        <v>15285.910000000002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24222.75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13</v>
      </c>
      <c r="X49" s="43">
        <v>2</v>
      </c>
      <c r="Y49" s="41">
        <v>12.5</v>
      </c>
      <c r="Z49" s="44">
        <v>3581.44</v>
      </c>
      <c r="AA49" s="41">
        <v>3581.44</v>
      </c>
      <c r="AB49" s="44">
        <v>100</v>
      </c>
      <c r="AC49" s="44">
        <v>3581.44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26898.880000000005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9</v>
      </c>
      <c r="X50" s="43">
        <v>1</v>
      </c>
      <c r="Y50" s="41">
        <v>25</v>
      </c>
      <c r="Z50" s="44">
        <v>6389.5300000000007</v>
      </c>
      <c r="AA50" s="41">
        <v>11691.670000000002</v>
      </c>
      <c r="AB50" s="44">
        <v>100</v>
      </c>
      <c r="AC50" s="44">
        <v>11691.670000000002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30615.68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17</v>
      </c>
      <c r="X52" s="43">
        <v>1</v>
      </c>
      <c r="Y52" s="41">
        <v>8.3333333333333321</v>
      </c>
      <c r="Z52" s="44">
        <v>9469.83</v>
      </c>
      <c r="AA52" s="41">
        <v>9871.7699999999986</v>
      </c>
      <c r="AB52" s="44">
        <v>100</v>
      </c>
      <c r="AC52" s="44">
        <v>9871.77</v>
      </c>
      <c r="AD52" s="44">
        <v>100.00000000000003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14149.42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0</v>
      </c>
      <c r="W53" s="43">
        <v>10</v>
      </c>
      <c r="X53" s="43">
        <v>0</v>
      </c>
      <c r="Y53" s="41">
        <v>0</v>
      </c>
      <c r="Z53" s="44">
        <v>0</v>
      </c>
      <c r="AA53" s="41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25133.050000000003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34860.449999999997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13</v>
      </c>
      <c r="X60" s="43">
        <v>0</v>
      </c>
      <c r="Y60" s="41">
        <v>12.5</v>
      </c>
      <c r="Z60" s="44">
        <v>12858.52</v>
      </c>
      <c r="AA60" s="41">
        <v>13593.57</v>
      </c>
      <c r="AB60" s="44">
        <v>100</v>
      </c>
      <c r="AC60" s="44">
        <v>13593.57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18787.050000000003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2021.0300000000025</v>
      </c>
      <c r="AB61" s="44">
        <v>100</v>
      </c>
      <c r="AC61" s="44">
        <v>2021.03</v>
      </c>
      <c r="AD61" s="44">
        <v>99.999999999999872</v>
      </c>
      <c r="AE61" s="44">
        <v>2.5011104298755527E-12</v>
      </c>
      <c r="AF61" s="44">
        <v>1.2375424560128002E-13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10406.459999999999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16924.150000000001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2</v>
      </c>
      <c r="W63" s="43">
        <v>12</v>
      </c>
      <c r="X63" s="43">
        <v>1</v>
      </c>
      <c r="Y63" s="41">
        <v>14.285714285714285</v>
      </c>
      <c r="Z63" s="44">
        <v>1664.25</v>
      </c>
      <c r="AA63" s="41">
        <v>1664.25</v>
      </c>
      <c r="AB63" s="44">
        <v>100</v>
      </c>
      <c r="AC63" s="44">
        <v>1664.25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11271.58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1394.8899999999999</v>
      </c>
      <c r="AD64" s="44">
        <v>99.999999999999986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43600.05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20</v>
      </c>
      <c r="X65" s="43">
        <v>0</v>
      </c>
      <c r="Y65" s="41">
        <v>23.333333333333332</v>
      </c>
      <c r="Z65" s="44">
        <v>14125.35</v>
      </c>
      <c r="AA65" s="41">
        <v>17621.560000000005</v>
      </c>
      <c r="AB65" s="44">
        <v>100</v>
      </c>
      <c r="AC65" s="44">
        <v>17621.560000000005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38610.79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16</v>
      </c>
      <c r="X68" s="43">
        <v>1</v>
      </c>
      <c r="Y68" s="41">
        <v>23.809523809523807</v>
      </c>
      <c r="Z68" s="44">
        <v>13661.699999999999</v>
      </c>
      <c r="AA68" s="41">
        <v>13661.699999999999</v>
      </c>
      <c r="AB68" s="44">
        <v>100</v>
      </c>
      <c r="AC68" s="44">
        <v>13008.55</v>
      </c>
      <c r="AD68" s="44">
        <v>95.219116215405109</v>
      </c>
      <c r="AE68" s="44">
        <v>653.14999999999964</v>
      </c>
      <c r="AF68" s="44">
        <v>4.7808837845948871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28557.119999999999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14</v>
      </c>
      <c r="X69" s="43">
        <v>1</v>
      </c>
      <c r="Y69" s="41">
        <v>0</v>
      </c>
      <c r="Z69" s="44">
        <v>4259.84</v>
      </c>
      <c r="AA69" s="41">
        <v>4819.7099999999955</v>
      </c>
      <c r="AB69" s="44">
        <v>100</v>
      </c>
      <c r="AC69" s="44">
        <v>4819.71</v>
      </c>
      <c r="AD69" s="44">
        <v>100.00000000000009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17763.95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12185.550000000001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8</v>
      </c>
      <c r="X71" s="43">
        <v>0</v>
      </c>
      <c r="Y71" s="41">
        <v>0</v>
      </c>
      <c r="Z71" s="44">
        <v>2153.19</v>
      </c>
      <c r="AA71" s="41">
        <v>2518.5899999999997</v>
      </c>
      <c r="AB71" s="44">
        <v>100</v>
      </c>
      <c r="AC71" s="44">
        <v>2518.59</v>
      </c>
      <c r="AD71" s="44">
        <v>100.00000000000003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9317.619999999999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15728.67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1</v>
      </c>
      <c r="W73" s="43">
        <v>5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6866.75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45405.57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16621.91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0</v>
      </c>
      <c r="W75" s="43">
        <v>4</v>
      </c>
      <c r="X75" s="43">
        <v>1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91.35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306.02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3</v>
      </c>
      <c r="X78" s="43">
        <v>1</v>
      </c>
      <c r="Y78" s="41">
        <v>66.666666666666657</v>
      </c>
      <c r="Z78" s="44">
        <v>306.02</v>
      </c>
      <c r="AA78" s="41">
        <v>306.02</v>
      </c>
      <c r="AB78" s="44">
        <v>100</v>
      </c>
      <c r="AC78" s="44">
        <v>306.02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0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0</v>
      </c>
      <c r="W81" s="43">
        <v>0</v>
      </c>
      <c r="X81" s="43">
        <v>0</v>
      </c>
      <c r="Y81" s="41">
        <v>0</v>
      </c>
      <c r="Z81" s="44">
        <v>0</v>
      </c>
      <c r="AA81" s="41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12091.150000000001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10593.44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35578.9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16796.29</v>
      </c>
      <c r="AD84" s="44">
        <v>100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28758.36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15466.400000000001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29467.82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53">
        <v>7</v>
      </c>
      <c r="W88" s="43">
        <v>29</v>
      </c>
      <c r="X88" s="43">
        <v>0</v>
      </c>
      <c r="Y88" s="41">
        <v>20.588235294117645</v>
      </c>
      <c r="Z88" s="44">
        <v>4009.29</v>
      </c>
      <c r="AA88" s="41">
        <v>4009.29</v>
      </c>
      <c r="AB88" s="44">
        <v>100</v>
      </c>
      <c r="AC88" s="44">
        <v>4009.29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28972.080000000002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28977.18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1984.13</v>
      </c>
      <c r="AA90" s="41">
        <v>1984.13</v>
      </c>
      <c r="AB90" s="44">
        <v>100</v>
      </c>
      <c r="AC90" s="44">
        <v>1984.13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16883.37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6</v>
      </c>
      <c r="X91" s="43">
        <v>1</v>
      </c>
      <c r="Y91" s="41">
        <v>15.789473684210526</v>
      </c>
      <c r="Z91" s="44">
        <v>6387.93</v>
      </c>
      <c r="AA91" s="41">
        <v>6387.93</v>
      </c>
      <c r="AB91" s="44">
        <v>100</v>
      </c>
      <c r="AC91" s="44">
        <v>6387.93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7067.3600000000006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3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40296.57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31</v>
      </c>
      <c r="X94" s="43">
        <v>0</v>
      </c>
      <c r="Y94" s="41">
        <v>17.647058823529413</v>
      </c>
      <c r="Z94" s="44">
        <v>1514.02</v>
      </c>
      <c r="AA94" s="41">
        <v>1514.02</v>
      </c>
      <c r="AB94" s="44">
        <v>100</v>
      </c>
      <c r="AC94" s="44">
        <v>1514.02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23654.980000000003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16</v>
      </c>
      <c r="X95" s="43">
        <v>1</v>
      </c>
      <c r="Y95" s="41">
        <v>12</v>
      </c>
      <c r="Z95" s="44">
        <v>2532.9899999999998</v>
      </c>
      <c r="AA95" s="41">
        <v>5497.2500000000018</v>
      </c>
      <c r="AB95" s="44">
        <v>100</v>
      </c>
      <c r="AC95" s="44">
        <v>5497.2500000000018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11488.390000000001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26146.18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16</v>
      </c>
      <c r="X98" s="43">
        <v>0</v>
      </c>
      <c r="Y98" s="41">
        <v>12.5</v>
      </c>
      <c r="Z98" s="44">
        <v>2126.8000000000002</v>
      </c>
      <c r="AA98" s="41">
        <v>2126.8000000000002</v>
      </c>
      <c r="AB98" s="44">
        <v>100</v>
      </c>
      <c r="AC98" s="44">
        <v>2126.8000000000002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1310556.08</v>
      </c>
      <c r="S99" s="41">
        <v>92.439182170357142</v>
      </c>
      <c r="T99" s="46">
        <v>107193.46000000005</v>
      </c>
      <c r="U99" s="41">
        <v>7.5608178296428905</v>
      </c>
      <c r="V99" s="45">
        <v>153</v>
      </c>
      <c r="W99" s="47">
        <v>868</v>
      </c>
      <c r="X99" s="47">
        <v>24</v>
      </c>
      <c r="Y99" s="41">
        <v>11.512415349887133</v>
      </c>
      <c r="Z99" s="48">
        <v>270039.59999999998</v>
      </c>
      <c r="AA99" s="46">
        <v>377233.06000000006</v>
      </c>
      <c r="AB99" s="44">
        <v>100</v>
      </c>
      <c r="AC99" s="48">
        <v>375870.42</v>
      </c>
      <c r="AD99" s="44">
        <v>99.638780333833921</v>
      </c>
      <c r="AE99" s="48">
        <v>1362.6400000000037</v>
      </c>
      <c r="AF99" s="44">
        <v>0.36121966616605755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259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8952.17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7</v>
      </c>
      <c r="X9" s="43">
        <v>1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40821.729999999996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7990.02</v>
      </c>
      <c r="AA10" s="41">
        <v>7990.02</v>
      </c>
      <c r="AB10" s="44">
        <v>100</v>
      </c>
      <c r="AC10" s="44">
        <v>6817.83</v>
      </c>
      <c r="AD10" s="44">
        <v>85.329323330855232</v>
      </c>
      <c r="AE10" s="44">
        <v>1172.1900000000005</v>
      </c>
      <c r="AF10" s="44">
        <v>14.670676669144763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45396.66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14</v>
      </c>
      <c r="X14" s="43">
        <v>0</v>
      </c>
      <c r="Y14" s="41">
        <v>0</v>
      </c>
      <c r="Z14" s="44">
        <v>664.3</v>
      </c>
      <c r="AA14" s="41">
        <v>4967.7100000000037</v>
      </c>
      <c r="AB14" s="44">
        <v>100</v>
      </c>
      <c r="AC14" s="44">
        <v>4967.71</v>
      </c>
      <c r="AD14" s="44">
        <v>99.999999999999929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44820.62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52998.30999999999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10363.780000000001</v>
      </c>
      <c r="AD21" s="44">
        <v>98.552210292287086</v>
      </c>
      <c r="AE21" s="44">
        <v>152.25000000000182</v>
      </c>
      <c r="AF21" s="44">
        <v>1.4477897077129087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6708.08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6</v>
      </c>
      <c r="X23" s="43">
        <v>0</v>
      </c>
      <c r="Y23" s="41">
        <v>30</v>
      </c>
      <c r="Z23" s="44">
        <v>3886.2499999999995</v>
      </c>
      <c r="AA23" s="41">
        <v>3886.2499999999995</v>
      </c>
      <c r="AB23" s="44">
        <v>100</v>
      </c>
      <c r="AC23" s="44">
        <v>3886.2499999999995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6112.96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7</v>
      </c>
      <c r="X24" s="43">
        <v>0</v>
      </c>
      <c r="Y24" s="41">
        <v>37.5</v>
      </c>
      <c r="Z24" s="44">
        <v>1642.49</v>
      </c>
      <c r="AA24" s="41">
        <v>1642.49</v>
      </c>
      <c r="AB24" s="44">
        <v>100</v>
      </c>
      <c r="AC24" s="44">
        <v>1642.49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15836.18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14037.039999999997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7</v>
      </c>
      <c r="X29" s="43">
        <v>0</v>
      </c>
      <c r="Y29" s="41">
        <v>9.0909090909090917</v>
      </c>
      <c r="Z29" s="44">
        <v>1306.29</v>
      </c>
      <c r="AA29" s="41">
        <v>4416.8499999999995</v>
      </c>
      <c r="AB29" s="44">
        <v>100</v>
      </c>
      <c r="AC29" s="44">
        <v>3859.6099999999997</v>
      </c>
      <c r="AD29" s="44">
        <v>87.383768975627433</v>
      </c>
      <c r="AE29" s="44">
        <v>557.23999999999978</v>
      </c>
      <c r="AF29" s="44">
        <v>12.616231024372571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607.95000000000005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0</v>
      </c>
      <c r="X31" s="43">
        <v>0</v>
      </c>
      <c r="Y31" s="41">
        <v>0</v>
      </c>
      <c r="Z31" s="44">
        <v>607.95000000000005</v>
      </c>
      <c r="AA31" s="41">
        <v>607.95000000000005</v>
      </c>
      <c r="AB31" s="44">
        <v>100</v>
      </c>
      <c r="AC31" s="44">
        <v>607.95000000000005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2981.6600000000003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0</v>
      </c>
      <c r="W32" s="43">
        <v>1</v>
      </c>
      <c r="X32" s="43">
        <v>0</v>
      </c>
      <c r="Y32" s="41">
        <v>0</v>
      </c>
      <c r="Z32" s="44">
        <v>0</v>
      </c>
      <c r="AA32" s="41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29526.800000000003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18713.600000000002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11877.18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8</v>
      </c>
      <c r="X37" s="43">
        <v>0</v>
      </c>
      <c r="Y37" s="41">
        <v>44.444444444444443</v>
      </c>
      <c r="Z37" s="44">
        <v>8857.43</v>
      </c>
      <c r="AA37" s="41">
        <v>8857.43</v>
      </c>
      <c r="AB37" s="44">
        <v>100</v>
      </c>
      <c r="AC37" s="44">
        <v>8857.43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23545.510000000002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15098.460000000001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6</v>
      </c>
      <c r="X40" s="43">
        <v>0</v>
      </c>
      <c r="Y40" s="41">
        <v>5.8823529411764701</v>
      </c>
      <c r="Z40" s="44">
        <v>0</v>
      </c>
      <c r="AA40" s="41">
        <v>243.60000000000218</v>
      </c>
      <c r="AB40" s="44">
        <v>100</v>
      </c>
      <c r="AC40" s="44">
        <v>243.60000000000218</v>
      </c>
      <c r="AD40" s="44">
        <v>100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19224.650000000001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9</v>
      </c>
      <c r="X46" s="43">
        <v>1</v>
      </c>
      <c r="Y46" s="41">
        <v>0</v>
      </c>
      <c r="Z46" s="44">
        <v>10043.550000000001</v>
      </c>
      <c r="AA46" s="41">
        <v>10043.550000000001</v>
      </c>
      <c r="AB46" s="44">
        <v>100</v>
      </c>
      <c r="AC46" s="44">
        <v>9575.85</v>
      </c>
      <c r="AD46" s="44">
        <v>95.343280015532343</v>
      </c>
      <c r="AE46" s="44">
        <v>467.70000000000073</v>
      </c>
      <c r="AF46" s="44">
        <v>4.6567199844676495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71341.42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29</v>
      </c>
      <c r="X47" s="43">
        <v>1</v>
      </c>
      <c r="Y47" s="41">
        <v>8.8235294117647065</v>
      </c>
      <c r="Z47" s="44">
        <v>2498.7199999999998</v>
      </c>
      <c r="AA47" s="41">
        <v>15285.910000000002</v>
      </c>
      <c r="AB47" s="44">
        <v>100</v>
      </c>
      <c r="AC47" s="44">
        <v>15285.910000000002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24825.660000000003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14</v>
      </c>
      <c r="X49" s="43">
        <v>2</v>
      </c>
      <c r="Y49" s="41">
        <v>12.5</v>
      </c>
      <c r="Z49" s="44">
        <v>4184.3500000000004</v>
      </c>
      <c r="AA49" s="41">
        <v>4184.3500000000004</v>
      </c>
      <c r="AB49" s="44">
        <v>100</v>
      </c>
      <c r="AC49" s="44">
        <v>3581.44</v>
      </c>
      <c r="AD49" s="44">
        <v>85.591310478329959</v>
      </c>
      <c r="AE49" s="44">
        <v>602.91000000000031</v>
      </c>
      <c r="AF49" s="44">
        <v>14.408689521670038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27712.240000000002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10</v>
      </c>
      <c r="X50" s="43">
        <v>1</v>
      </c>
      <c r="Y50" s="41">
        <v>25</v>
      </c>
      <c r="Z50" s="44">
        <v>7202.89</v>
      </c>
      <c r="AA50" s="41">
        <v>12505.030000000002</v>
      </c>
      <c r="AB50" s="44">
        <v>100</v>
      </c>
      <c r="AC50" s="44">
        <v>11691.670000000002</v>
      </c>
      <c r="AD50" s="44">
        <v>93.495737315304311</v>
      </c>
      <c r="AE50" s="44">
        <v>813.36000000000058</v>
      </c>
      <c r="AF50" s="44">
        <v>6.5042626846956813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30615.68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17</v>
      </c>
      <c r="X52" s="43">
        <v>1</v>
      </c>
      <c r="Y52" s="41">
        <v>8.3333333333333321</v>
      </c>
      <c r="Z52" s="44">
        <v>9469.83</v>
      </c>
      <c r="AA52" s="41">
        <v>9871.7699999999986</v>
      </c>
      <c r="AB52" s="44">
        <v>100</v>
      </c>
      <c r="AC52" s="44">
        <v>9871.77</v>
      </c>
      <c r="AD52" s="44">
        <v>100.00000000000003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14149.42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0</v>
      </c>
      <c r="W53" s="43">
        <v>10</v>
      </c>
      <c r="X53" s="43">
        <v>0</v>
      </c>
      <c r="Y53" s="41">
        <v>0</v>
      </c>
      <c r="Z53" s="44">
        <v>0</v>
      </c>
      <c r="AA53" s="41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25133.050000000003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34860.449999999997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13</v>
      </c>
      <c r="X60" s="43">
        <v>0</v>
      </c>
      <c r="Y60" s="41">
        <v>12.5</v>
      </c>
      <c r="Z60" s="44">
        <v>12858.52</v>
      </c>
      <c r="AA60" s="41">
        <v>13593.57</v>
      </c>
      <c r="AB60" s="44">
        <v>100</v>
      </c>
      <c r="AC60" s="44">
        <v>13593.57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18787.050000000003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2021.0300000000025</v>
      </c>
      <c r="AB61" s="44">
        <v>100</v>
      </c>
      <c r="AC61" s="44">
        <v>2021.03</v>
      </c>
      <c r="AD61" s="44">
        <v>99.999999999999872</v>
      </c>
      <c r="AE61" s="44">
        <v>2.5011104298755527E-12</v>
      </c>
      <c r="AF61" s="44">
        <v>1.2375424560128002E-13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10406.459999999999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16924.150000000001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2</v>
      </c>
      <c r="W63" s="43">
        <v>12</v>
      </c>
      <c r="X63" s="43">
        <v>1</v>
      </c>
      <c r="Y63" s="41">
        <v>14.285714285714285</v>
      </c>
      <c r="Z63" s="44">
        <v>1664.25</v>
      </c>
      <c r="AA63" s="41">
        <v>1664.25</v>
      </c>
      <c r="AB63" s="44">
        <v>100</v>
      </c>
      <c r="AC63" s="44">
        <v>1664.25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11271.58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1394.8899999999999</v>
      </c>
      <c r="AD64" s="44">
        <v>99.999999999999986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44946.55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21</v>
      </c>
      <c r="X65" s="43">
        <v>0</v>
      </c>
      <c r="Y65" s="41">
        <v>23.333333333333332</v>
      </c>
      <c r="Z65" s="44">
        <v>15471.85</v>
      </c>
      <c r="AA65" s="41">
        <v>18968.060000000005</v>
      </c>
      <c r="AB65" s="44">
        <v>100</v>
      </c>
      <c r="AC65" s="44">
        <v>17621.560000000005</v>
      </c>
      <c r="AD65" s="44">
        <v>92.901224479467061</v>
      </c>
      <c r="AE65" s="44">
        <v>1346.5</v>
      </c>
      <c r="AF65" s="44">
        <v>7.0987755205329366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38610.79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16</v>
      </c>
      <c r="X68" s="43">
        <v>1</v>
      </c>
      <c r="Y68" s="41">
        <v>23.809523809523807</v>
      </c>
      <c r="Z68" s="44">
        <v>13661.699999999999</v>
      </c>
      <c r="AA68" s="41">
        <v>13661.699999999999</v>
      </c>
      <c r="AB68" s="44">
        <v>100</v>
      </c>
      <c r="AC68" s="44">
        <v>13008.55</v>
      </c>
      <c r="AD68" s="44">
        <v>95.219116215405109</v>
      </c>
      <c r="AE68" s="44">
        <v>653.14999999999964</v>
      </c>
      <c r="AF68" s="44">
        <v>4.7808837845948871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28557.119999999999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14</v>
      </c>
      <c r="X69" s="43">
        <v>1</v>
      </c>
      <c r="Y69" s="41">
        <v>0</v>
      </c>
      <c r="Z69" s="44">
        <v>4259.84</v>
      </c>
      <c r="AA69" s="41">
        <v>4819.7099999999955</v>
      </c>
      <c r="AB69" s="44">
        <v>100</v>
      </c>
      <c r="AC69" s="44">
        <v>4819.71</v>
      </c>
      <c r="AD69" s="44">
        <v>100.00000000000009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17763.95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12185.550000000001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8</v>
      </c>
      <c r="X71" s="43">
        <v>0</v>
      </c>
      <c r="Y71" s="41">
        <v>0</v>
      </c>
      <c r="Z71" s="44">
        <v>2153.19</v>
      </c>
      <c r="AA71" s="41">
        <v>2518.5899999999997</v>
      </c>
      <c r="AB71" s="44">
        <v>100</v>
      </c>
      <c r="AC71" s="44">
        <v>2518.59</v>
      </c>
      <c r="AD71" s="44">
        <v>100.00000000000003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9317.619999999999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15728.67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1</v>
      </c>
      <c r="W73" s="43">
        <v>5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6866.75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45405.57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16621.91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0</v>
      </c>
      <c r="W75" s="43">
        <v>4</v>
      </c>
      <c r="X75" s="43">
        <v>1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91.35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1929.79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1929.79</v>
      </c>
      <c r="AA78" s="41">
        <v>1929.79</v>
      </c>
      <c r="AB78" s="44">
        <v>100</v>
      </c>
      <c r="AC78" s="44">
        <v>306.02</v>
      </c>
      <c r="AD78" s="44">
        <v>15.857683996704303</v>
      </c>
      <c r="AE78" s="44">
        <v>1623.77</v>
      </c>
      <c r="AF78" s="44">
        <v>84.14231600329569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0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0</v>
      </c>
      <c r="W81" s="43">
        <v>0</v>
      </c>
      <c r="X81" s="43">
        <v>0</v>
      </c>
      <c r="Y81" s="41">
        <v>0</v>
      </c>
      <c r="Z81" s="44">
        <v>0</v>
      </c>
      <c r="AA81" s="41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12091.150000000001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10593.44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35578.9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16796.29</v>
      </c>
      <c r="AD84" s="44">
        <v>100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28758.36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15466.400000000001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29467.82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53">
        <v>7</v>
      </c>
      <c r="W88" s="43">
        <v>29</v>
      </c>
      <c r="X88" s="43">
        <v>0</v>
      </c>
      <c r="Y88" s="41">
        <v>20.588235294117645</v>
      </c>
      <c r="Z88" s="44">
        <v>4009.29</v>
      </c>
      <c r="AA88" s="41">
        <v>4009.29</v>
      </c>
      <c r="AB88" s="44">
        <v>100</v>
      </c>
      <c r="AC88" s="44">
        <v>4009.29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28972.080000000002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28977.18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1984.13</v>
      </c>
      <c r="AA90" s="41">
        <v>1984.13</v>
      </c>
      <c r="AB90" s="44">
        <v>100</v>
      </c>
      <c r="AC90" s="44">
        <v>1984.13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16883.37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6</v>
      </c>
      <c r="X91" s="43">
        <v>1</v>
      </c>
      <c r="Y91" s="41">
        <v>15.789473684210526</v>
      </c>
      <c r="Z91" s="44">
        <v>6387.93</v>
      </c>
      <c r="AA91" s="41">
        <v>6387.93</v>
      </c>
      <c r="AB91" s="44">
        <v>100</v>
      </c>
      <c r="AC91" s="44">
        <v>6387.93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7067.3600000000006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3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40296.57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31</v>
      </c>
      <c r="X94" s="43">
        <v>0</v>
      </c>
      <c r="Y94" s="41">
        <v>17.647058823529413</v>
      </c>
      <c r="Z94" s="44">
        <v>1514.02</v>
      </c>
      <c r="AA94" s="41">
        <v>1514.02</v>
      </c>
      <c r="AB94" s="44">
        <v>100</v>
      </c>
      <c r="AC94" s="44">
        <v>1514.02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25358.22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4236.2299999999996</v>
      </c>
      <c r="AA95" s="41">
        <v>7200.4900000000016</v>
      </c>
      <c r="AB95" s="44">
        <v>100</v>
      </c>
      <c r="AC95" s="44">
        <v>5497.2500000000018</v>
      </c>
      <c r="AD95" s="44">
        <v>76.345498709115631</v>
      </c>
      <c r="AE95" s="44">
        <v>1703.2399999999998</v>
      </c>
      <c r="AF95" s="44">
        <v>23.654501290884362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11488.390000000001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26146.18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16</v>
      </c>
      <c r="X98" s="43">
        <v>0</v>
      </c>
      <c r="Y98" s="41">
        <v>12.5</v>
      </c>
      <c r="Z98" s="44">
        <v>2126.8000000000002</v>
      </c>
      <c r="AA98" s="41">
        <v>2126.8000000000002</v>
      </c>
      <c r="AB98" s="44">
        <v>100</v>
      </c>
      <c r="AC98" s="44">
        <v>2126.8000000000002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1310556.08</v>
      </c>
      <c r="S99" s="41">
        <v>92.439182170357142</v>
      </c>
      <c r="T99" s="46">
        <v>107193.46000000005</v>
      </c>
      <c r="U99" s="41">
        <v>7.5608178296428905</v>
      </c>
      <c r="V99" s="45">
        <v>153</v>
      </c>
      <c r="W99" s="47">
        <v>876</v>
      </c>
      <c r="X99" s="47">
        <v>24</v>
      </c>
      <c r="Y99" s="41">
        <v>11.512415349887133</v>
      </c>
      <c r="Z99" s="48">
        <v>277769.27</v>
      </c>
      <c r="AA99" s="46">
        <v>384962.73000000004</v>
      </c>
      <c r="AB99" s="44">
        <v>99.999999999999986</v>
      </c>
      <c r="AC99" s="48">
        <v>375870.42</v>
      </c>
      <c r="AD99" s="44">
        <v>97.638132397907697</v>
      </c>
      <c r="AE99" s="48">
        <v>9092.3100000000049</v>
      </c>
      <c r="AF99" s="44">
        <v>2.3618676020922864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M7" sqref="M7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8952.17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7</v>
      </c>
      <c r="X9" s="43">
        <v>1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40821.729999999996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7990.02</v>
      </c>
      <c r="AA10" s="41">
        <v>7990.02</v>
      </c>
      <c r="AB10" s="44">
        <v>100</v>
      </c>
      <c r="AC10" s="44">
        <v>7990.02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45396.66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14</v>
      </c>
      <c r="X14" s="43">
        <v>1</v>
      </c>
      <c r="Y14" s="41">
        <v>0</v>
      </c>
      <c r="Z14" s="44">
        <v>664.3</v>
      </c>
      <c r="AA14" s="41">
        <v>4967.7100000000037</v>
      </c>
      <c r="AB14" s="44">
        <v>100</v>
      </c>
      <c r="AC14" s="44">
        <v>4967.71</v>
      </c>
      <c r="AD14" s="44">
        <v>99.999999999999929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44820.62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52998.30999999999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10516.030000000002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6708.08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6</v>
      </c>
      <c r="X23" s="43">
        <v>0</v>
      </c>
      <c r="Y23" s="41">
        <v>30</v>
      </c>
      <c r="Z23" s="44">
        <v>3886.2499999999995</v>
      </c>
      <c r="AA23" s="41">
        <v>3886.2499999999995</v>
      </c>
      <c r="AB23" s="44">
        <v>100</v>
      </c>
      <c r="AC23" s="44">
        <v>3886.2499999999995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10153.619999999999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8</v>
      </c>
      <c r="X24" s="43">
        <v>0</v>
      </c>
      <c r="Y24" s="41">
        <v>37.5</v>
      </c>
      <c r="Z24" s="44">
        <v>5683.15</v>
      </c>
      <c r="AA24" s="41">
        <v>5683.15</v>
      </c>
      <c r="AB24" s="44">
        <v>100</v>
      </c>
      <c r="AC24" s="44">
        <v>1642.49</v>
      </c>
      <c r="AD24" s="44">
        <v>28.901049593975177</v>
      </c>
      <c r="AE24" s="44">
        <v>4040.66</v>
      </c>
      <c r="AF24" s="44">
        <v>71.098950406024827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15836.18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14037.039999999997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7</v>
      </c>
      <c r="X29" s="43">
        <v>0</v>
      </c>
      <c r="Y29" s="41">
        <v>9.0909090909090917</v>
      </c>
      <c r="Z29" s="44">
        <v>1306.29</v>
      </c>
      <c r="AA29" s="41">
        <v>4416.8499999999995</v>
      </c>
      <c r="AB29" s="44">
        <v>100</v>
      </c>
      <c r="AC29" s="44">
        <v>4416.8499999999995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607.95000000000005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0</v>
      </c>
      <c r="X31" s="43">
        <v>0</v>
      </c>
      <c r="Y31" s="41">
        <v>0</v>
      </c>
      <c r="Z31" s="44">
        <v>607.95000000000005</v>
      </c>
      <c r="AA31" s="41">
        <v>607.95000000000005</v>
      </c>
      <c r="AB31" s="44">
        <v>100</v>
      </c>
      <c r="AC31" s="44">
        <v>607.95000000000005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5297.6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3</v>
      </c>
      <c r="W32" s="43">
        <v>4</v>
      </c>
      <c r="X32" s="43">
        <v>0</v>
      </c>
      <c r="Y32" s="41">
        <v>37.5</v>
      </c>
      <c r="Z32" s="44">
        <v>2315.94</v>
      </c>
      <c r="AA32" s="41">
        <v>2315.94</v>
      </c>
      <c r="AB32" s="44">
        <v>100</v>
      </c>
      <c r="AC32" s="44">
        <v>2315.94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29526.800000000003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18713.600000000002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11877.18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8</v>
      </c>
      <c r="X37" s="43">
        <v>0</v>
      </c>
      <c r="Y37" s="41">
        <v>44.444444444444443</v>
      </c>
      <c r="Z37" s="44">
        <v>8857.43</v>
      </c>
      <c r="AA37" s="41">
        <v>8857.43</v>
      </c>
      <c r="AB37" s="44">
        <v>100</v>
      </c>
      <c r="AC37" s="44">
        <v>8857.43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23545.510000000002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15098.460000000001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6</v>
      </c>
      <c r="X40" s="43">
        <v>0</v>
      </c>
      <c r="Y40" s="41">
        <v>5.8823529411764701</v>
      </c>
      <c r="Z40" s="44">
        <v>0</v>
      </c>
      <c r="AA40" s="41">
        <v>243.60000000000218</v>
      </c>
      <c r="AB40" s="44">
        <v>100</v>
      </c>
      <c r="AC40" s="44">
        <v>243.60000000000218</v>
      </c>
      <c r="AD40" s="44">
        <v>100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19224.650000000001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9</v>
      </c>
      <c r="X46" s="43">
        <v>1</v>
      </c>
      <c r="Y46" s="41">
        <v>0</v>
      </c>
      <c r="Z46" s="44">
        <v>10043.550000000001</v>
      </c>
      <c r="AA46" s="41">
        <v>10043.550000000001</v>
      </c>
      <c r="AB46" s="44">
        <v>100</v>
      </c>
      <c r="AC46" s="44">
        <v>10043.550000000001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71341.42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29</v>
      </c>
      <c r="X47" s="43">
        <v>1</v>
      </c>
      <c r="Y47" s="41">
        <v>8.8235294117647065</v>
      </c>
      <c r="Z47" s="44">
        <v>2498.7199999999998</v>
      </c>
      <c r="AA47" s="41">
        <v>15285.910000000002</v>
      </c>
      <c r="AB47" s="44">
        <v>100</v>
      </c>
      <c r="AC47" s="44">
        <v>15285.910000000002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24825.660000000003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14</v>
      </c>
      <c r="X49" s="43">
        <v>2</v>
      </c>
      <c r="Y49" s="41">
        <v>12.5</v>
      </c>
      <c r="Z49" s="44">
        <v>4184.3500000000004</v>
      </c>
      <c r="AA49" s="41">
        <v>4184.3500000000004</v>
      </c>
      <c r="AB49" s="44">
        <v>100</v>
      </c>
      <c r="AC49" s="44">
        <v>4184.3500000000004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27712.240000000002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10</v>
      </c>
      <c r="X50" s="43">
        <v>1</v>
      </c>
      <c r="Y50" s="41">
        <v>25</v>
      </c>
      <c r="Z50" s="44">
        <v>7202.89</v>
      </c>
      <c r="AA50" s="41">
        <v>12505.030000000002</v>
      </c>
      <c r="AB50" s="44">
        <v>100</v>
      </c>
      <c r="AC50" s="44">
        <v>12505.030000000002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30615.68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17</v>
      </c>
      <c r="X52" s="43">
        <v>1</v>
      </c>
      <c r="Y52" s="41">
        <v>8.3333333333333321</v>
      </c>
      <c r="Z52" s="44">
        <v>9469.83</v>
      </c>
      <c r="AA52" s="41">
        <v>9871.7699999999986</v>
      </c>
      <c r="AB52" s="44">
        <v>100</v>
      </c>
      <c r="AC52" s="44">
        <v>9871.77</v>
      </c>
      <c r="AD52" s="44">
        <v>100.00000000000003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21363.919999999998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2</v>
      </c>
      <c r="W53" s="43">
        <v>15</v>
      </c>
      <c r="X53" s="43">
        <v>0</v>
      </c>
      <c r="Y53" s="41">
        <v>12.5</v>
      </c>
      <c r="Z53" s="44">
        <v>7214.5</v>
      </c>
      <c r="AA53" s="41">
        <v>7214.5</v>
      </c>
      <c r="AB53" s="44">
        <v>100</v>
      </c>
      <c r="AC53" s="44">
        <v>1028.24</v>
      </c>
      <c r="AD53" s="44">
        <v>14.252408344306605</v>
      </c>
      <c r="AE53" s="44">
        <v>6186.26</v>
      </c>
      <c r="AF53" s="44">
        <v>85.747591655693398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25133.050000000003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34860.449999999997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13</v>
      </c>
      <c r="X60" s="43">
        <v>1</v>
      </c>
      <c r="Y60" s="41">
        <v>12.5</v>
      </c>
      <c r="Z60" s="44">
        <v>12858.52</v>
      </c>
      <c r="AA60" s="41">
        <v>13593.57</v>
      </c>
      <c r="AB60" s="44">
        <v>100</v>
      </c>
      <c r="AC60" s="44">
        <v>13593.57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18787.050000000003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2021.0300000000025</v>
      </c>
      <c r="AB61" s="44">
        <v>100</v>
      </c>
      <c r="AC61" s="44">
        <v>2021.0300000000025</v>
      </c>
      <c r="AD61" s="44">
        <v>100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10406.459999999999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1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11271.58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1394.8899999999999</v>
      </c>
      <c r="AD64" s="44">
        <v>99.999999999999986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44946.55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21</v>
      </c>
      <c r="X65" s="43">
        <v>0</v>
      </c>
      <c r="Y65" s="41">
        <v>23.333333333333332</v>
      </c>
      <c r="Z65" s="44">
        <v>15471.85</v>
      </c>
      <c r="AA65" s="41">
        <v>18968.060000000005</v>
      </c>
      <c r="AB65" s="44">
        <v>100</v>
      </c>
      <c r="AC65" s="44">
        <v>18968.060000000005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38610.79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16</v>
      </c>
      <c r="X68" s="43">
        <v>1</v>
      </c>
      <c r="Y68" s="41">
        <v>23.809523809523807</v>
      </c>
      <c r="Z68" s="44">
        <v>13661.699999999999</v>
      </c>
      <c r="AA68" s="41">
        <v>13661.699999999999</v>
      </c>
      <c r="AB68" s="44">
        <v>100</v>
      </c>
      <c r="AC68" s="44">
        <v>13661.699999999999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28557.119999999999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14</v>
      </c>
      <c r="X69" s="43">
        <v>2</v>
      </c>
      <c r="Y69" s="41">
        <v>0</v>
      </c>
      <c r="Z69" s="44">
        <v>4259.84</v>
      </c>
      <c r="AA69" s="41">
        <v>4819.7099999999955</v>
      </c>
      <c r="AB69" s="44">
        <v>100</v>
      </c>
      <c r="AC69" s="44">
        <v>4819.71</v>
      </c>
      <c r="AD69" s="44">
        <v>100.00000000000009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17763.95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12185.550000000001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8</v>
      </c>
      <c r="X71" s="43">
        <v>0</v>
      </c>
      <c r="Y71" s="41">
        <v>0</v>
      </c>
      <c r="Z71" s="44">
        <v>2153.19</v>
      </c>
      <c r="AA71" s="41">
        <v>2518.5899999999997</v>
      </c>
      <c r="AB71" s="44">
        <v>100</v>
      </c>
      <c r="AC71" s="44">
        <v>2518.59</v>
      </c>
      <c r="AD71" s="44">
        <v>100.00000000000003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9317.619999999999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15728.67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1</v>
      </c>
      <c r="W73" s="43">
        <v>5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6866.75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45405.57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16621.91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0</v>
      </c>
      <c r="W75" s="43">
        <v>4</v>
      </c>
      <c r="X75" s="43">
        <v>1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91.35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1929.79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1929.79</v>
      </c>
      <c r="AA78" s="41">
        <v>1929.79</v>
      </c>
      <c r="AB78" s="44">
        <v>100</v>
      </c>
      <c r="AC78" s="44">
        <v>1929.79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0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0</v>
      </c>
      <c r="W81" s="43">
        <v>0</v>
      </c>
      <c r="X81" s="43">
        <v>0</v>
      </c>
      <c r="Y81" s="41">
        <v>0</v>
      </c>
      <c r="Z81" s="44">
        <v>0</v>
      </c>
      <c r="AA81" s="41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12091.150000000001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10593.44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35578.9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16796.29</v>
      </c>
      <c r="AD84" s="44">
        <v>100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28758.36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15466.400000000001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29467.82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53">
        <v>7</v>
      </c>
      <c r="W88" s="43">
        <v>29</v>
      </c>
      <c r="X88" s="43">
        <v>0</v>
      </c>
      <c r="Y88" s="41">
        <v>20.588235294117645</v>
      </c>
      <c r="Z88" s="44">
        <v>4009.29</v>
      </c>
      <c r="AA88" s="41">
        <v>4009.29</v>
      </c>
      <c r="AB88" s="44">
        <v>100</v>
      </c>
      <c r="AC88" s="44">
        <v>4009.29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28972.080000000002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28977.18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1984.13</v>
      </c>
      <c r="AA90" s="41">
        <v>1984.13</v>
      </c>
      <c r="AB90" s="44">
        <v>100</v>
      </c>
      <c r="AC90" s="44">
        <v>1984.13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17489.629999999997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7</v>
      </c>
      <c r="X91" s="43">
        <v>1</v>
      </c>
      <c r="Y91" s="41">
        <v>15.789473684210526</v>
      </c>
      <c r="Z91" s="44">
        <v>6994.1900000000005</v>
      </c>
      <c r="AA91" s="41">
        <v>6994.1900000000005</v>
      </c>
      <c r="AB91" s="44">
        <v>100</v>
      </c>
      <c r="AC91" s="44">
        <v>6994.1900000000005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7067.3600000000006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3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34</v>
      </c>
      <c r="X94" s="43">
        <v>0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1514.02</v>
      </c>
      <c r="AD94" s="44">
        <v>53.257680753617883</v>
      </c>
      <c r="AE94" s="44">
        <v>1328.7999999999997</v>
      </c>
      <c r="AF94" s="44">
        <v>46.74231924638211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25358.22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4236.2299999999996</v>
      </c>
      <c r="AA95" s="41">
        <v>7200.4900000000016</v>
      </c>
      <c r="AB95" s="44">
        <v>100</v>
      </c>
      <c r="AC95" s="44">
        <v>7200.4900000000016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11488.390000000001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26146.18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16</v>
      </c>
      <c r="X98" s="43">
        <v>0</v>
      </c>
      <c r="Y98" s="41">
        <v>12.5</v>
      </c>
      <c r="Z98" s="44">
        <v>2126.8000000000002</v>
      </c>
      <c r="AA98" s="41">
        <v>2126.8000000000002</v>
      </c>
      <c r="AB98" s="44">
        <v>100</v>
      </c>
      <c r="AC98" s="44">
        <v>2126.8000000000002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1310556.08</v>
      </c>
      <c r="S99" s="41">
        <v>92.439182170357142</v>
      </c>
      <c r="T99" s="46">
        <v>107193.46000000005</v>
      </c>
      <c r="U99" s="41">
        <v>7.5608178296428905</v>
      </c>
      <c r="V99" s="45">
        <v>159</v>
      </c>
      <c r="W99" s="47">
        <v>890</v>
      </c>
      <c r="X99" s="47">
        <v>27</v>
      </c>
      <c r="Y99" s="41">
        <v>11.963882618510159</v>
      </c>
      <c r="Z99" s="48">
        <v>297947.98000000004</v>
      </c>
      <c r="AA99" s="46">
        <v>405141.44000000006</v>
      </c>
      <c r="AB99" s="44">
        <v>100</v>
      </c>
      <c r="AC99" s="48">
        <v>393585.72000000003</v>
      </c>
      <c r="AD99" s="44">
        <v>97.147731913081998</v>
      </c>
      <c r="AE99" s="48">
        <v>11555.72</v>
      </c>
      <c r="AF99" s="44">
        <v>2.8522680869179902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261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8952.17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7</v>
      </c>
      <c r="X9" s="43">
        <v>1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40821.729999999996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7990.02</v>
      </c>
      <c r="AA10" s="41">
        <v>7990.02</v>
      </c>
      <c r="AB10" s="44">
        <v>100</v>
      </c>
      <c r="AC10" s="44">
        <v>7990.02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45396.66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14</v>
      </c>
      <c r="X14" s="43">
        <v>2</v>
      </c>
      <c r="Y14" s="41">
        <v>0</v>
      </c>
      <c r="Z14" s="44">
        <v>664.3</v>
      </c>
      <c r="AA14" s="41">
        <v>4967.7100000000037</v>
      </c>
      <c r="AB14" s="44">
        <v>100</v>
      </c>
      <c r="AC14" s="44">
        <v>4967.71</v>
      </c>
      <c r="AD14" s="44">
        <v>99.999999999999929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44820.62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52998.30999999999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10516.030000000002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6708.08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6</v>
      </c>
      <c r="X23" s="43">
        <v>1</v>
      </c>
      <c r="Y23" s="41">
        <v>30</v>
      </c>
      <c r="Z23" s="44">
        <v>3886.2499999999995</v>
      </c>
      <c r="AA23" s="41">
        <v>3886.2499999999995</v>
      </c>
      <c r="AB23" s="44">
        <v>100</v>
      </c>
      <c r="AC23" s="44">
        <v>3886.2499999999995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10153.619999999999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9</v>
      </c>
      <c r="X24" s="43">
        <v>0</v>
      </c>
      <c r="Y24" s="41">
        <v>37.5</v>
      </c>
      <c r="Z24" s="44">
        <v>5683.15</v>
      </c>
      <c r="AA24" s="41">
        <v>5683.15</v>
      </c>
      <c r="AB24" s="44">
        <v>100</v>
      </c>
      <c r="AC24" s="44">
        <v>5683.15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15836.18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14037.039999999997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7</v>
      </c>
      <c r="X29" s="43">
        <v>0</v>
      </c>
      <c r="Y29" s="41">
        <v>9.0909090909090917</v>
      </c>
      <c r="Z29" s="44">
        <v>1306.29</v>
      </c>
      <c r="AA29" s="41">
        <v>4416.8499999999995</v>
      </c>
      <c r="AB29" s="44">
        <v>100</v>
      </c>
      <c r="AC29" s="44">
        <v>4416.8499999999995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909.41000000000008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909.41000000000008</v>
      </c>
      <c r="AA31" s="41">
        <v>909.41000000000008</v>
      </c>
      <c r="AB31" s="44">
        <v>100</v>
      </c>
      <c r="AC31" s="44">
        <v>607.95000000000005</v>
      </c>
      <c r="AD31" s="44">
        <v>66.851035286614405</v>
      </c>
      <c r="AE31" s="44">
        <v>301.46000000000004</v>
      </c>
      <c r="AF31" s="44">
        <v>33.148964713385602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5297.6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3</v>
      </c>
      <c r="W32" s="43">
        <v>4</v>
      </c>
      <c r="X32" s="43">
        <v>0</v>
      </c>
      <c r="Y32" s="41">
        <v>37.5</v>
      </c>
      <c r="Z32" s="44">
        <v>2315.94</v>
      </c>
      <c r="AA32" s="41">
        <v>2315.94</v>
      </c>
      <c r="AB32" s="44">
        <v>100</v>
      </c>
      <c r="AC32" s="44">
        <v>2315.94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29526.800000000003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18713.600000000002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11877.18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8</v>
      </c>
      <c r="X37" s="43">
        <v>0</v>
      </c>
      <c r="Y37" s="41">
        <v>44.444444444444443</v>
      </c>
      <c r="Z37" s="44">
        <v>8857.43</v>
      </c>
      <c r="AA37" s="41">
        <v>8857.43</v>
      </c>
      <c r="AB37" s="44">
        <v>100</v>
      </c>
      <c r="AC37" s="44">
        <v>8857.43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23545.510000000002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15098.460000000001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6</v>
      </c>
      <c r="X40" s="43">
        <v>0</v>
      </c>
      <c r="Y40" s="41">
        <v>5.8823529411764701</v>
      </c>
      <c r="Z40" s="44">
        <v>0</v>
      </c>
      <c r="AA40" s="41">
        <v>243.60000000000218</v>
      </c>
      <c r="AB40" s="44">
        <v>100</v>
      </c>
      <c r="AC40" s="44">
        <v>243.60000000000218</v>
      </c>
      <c r="AD40" s="44">
        <v>100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19224.650000000001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9</v>
      </c>
      <c r="X46" s="43">
        <v>1</v>
      </c>
      <c r="Y46" s="41">
        <v>0</v>
      </c>
      <c r="Z46" s="44">
        <v>10043.550000000001</v>
      </c>
      <c r="AA46" s="41">
        <v>10043.550000000001</v>
      </c>
      <c r="AB46" s="44">
        <v>100</v>
      </c>
      <c r="AC46" s="44">
        <v>10043.550000000001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73250.899999999994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30</v>
      </c>
      <c r="X47" s="43">
        <v>2</v>
      </c>
      <c r="Y47" s="41">
        <v>8.8235294117647065</v>
      </c>
      <c r="Z47" s="44">
        <v>4408.2</v>
      </c>
      <c r="AA47" s="41">
        <v>17195.390000000003</v>
      </c>
      <c r="AB47" s="44">
        <v>100</v>
      </c>
      <c r="AC47" s="44">
        <v>15285.910000000002</v>
      </c>
      <c r="AD47" s="44">
        <v>88.895395800851276</v>
      </c>
      <c r="AE47" s="44">
        <v>1909.4800000000014</v>
      </c>
      <c r="AF47" s="44">
        <v>11.104604199148731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24825.660000000003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14</v>
      </c>
      <c r="X49" s="43">
        <v>2</v>
      </c>
      <c r="Y49" s="41">
        <v>12.5</v>
      </c>
      <c r="Z49" s="44">
        <v>4184.3500000000004</v>
      </c>
      <c r="AA49" s="41">
        <v>4184.3500000000004</v>
      </c>
      <c r="AB49" s="44">
        <v>100</v>
      </c>
      <c r="AC49" s="44">
        <v>4184.3500000000004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27712.240000000002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10</v>
      </c>
      <c r="X50" s="43">
        <v>1</v>
      </c>
      <c r="Y50" s="41">
        <v>25</v>
      </c>
      <c r="Z50" s="44">
        <v>7202.89</v>
      </c>
      <c r="AA50" s="41">
        <v>12505.030000000002</v>
      </c>
      <c r="AB50" s="44">
        <v>100</v>
      </c>
      <c r="AC50" s="44">
        <v>12505.030000000002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31561.909999999996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19</v>
      </c>
      <c r="X52" s="43">
        <v>3</v>
      </c>
      <c r="Y52" s="41">
        <v>8.3333333333333321</v>
      </c>
      <c r="Z52" s="44">
        <v>10416.06</v>
      </c>
      <c r="AA52" s="41">
        <v>10817.999999999998</v>
      </c>
      <c r="AB52" s="44">
        <v>100</v>
      </c>
      <c r="AC52" s="44">
        <v>9871.77</v>
      </c>
      <c r="AD52" s="44">
        <v>91.253189129229085</v>
      </c>
      <c r="AE52" s="44">
        <v>946.22999999999774</v>
      </c>
      <c r="AF52" s="44">
        <v>8.7468108707709185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21363.919999999998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7214.5</v>
      </c>
      <c r="AA53" s="41">
        <v>7214.5</v>
      </c>
      <c r="AB53" s="44">
        <v>100</v>
      </c>
      <c r="AC53" s="44">
        <v>7214.5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25133.050000000003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38784.160000000003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14</v>
      </c>
      <c r="X60" s="43">
        <v>1</v>
      </c>
      <c r="Y60" s="41">
        <v>12.5</v>
      </c>
      <c r="Z60" s="44">
        <v>16782.23</v>
      </c>
      <c r="AA60" s="41">
        <v>17517.28</v>
      </c>
      <c r="AB60" s="44">
        <v>100</v>
      </c>
      <c r="AC60" s="44">
        <v>13593.57</v>
      </c>
      <c r="AD60" s="44">
        <v>77.600917494040175</v>
      </c>
      <c r="AE60" s="44">
        <v>3923.7099999999991</v>
      </c>
      <c r="AF60" s="44">
        <v>22.399082505959825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18787.050000000003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2021.0300000000025</v>
      </c>
      <c r="AB61" s="44">
        <v>100</v>
      </c>
      <c r="AC61" s="44">
        <v>2021.0300000000025</v>
      </c>
      <c r="AD61" s="44">
        <v>100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10406.459999999999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11271.58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1394.8899999999999</v>
      </c>
      <c r="AD64" s="44">
        <v>99.999999999999986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44946.55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21</v>
      </c>
      <c r="X65" s="43">
        <v>0</v>
      </c>
      <c r="Y65" s="41">
        <v>23.333333333333332</v>
      </c>
      <c r="Z65" s="44">
        <v>15471.85</v>
      </c>
      <c r="AA65" s="41">
        <v>18968.060000000005</v>
      </c>
      <c r="AB65" s="44">
        <v>100</v>
      </c>
      <c r="AC65" s="44">
        <v>18968.060000000005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38610.79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16</v>
      </c>
      <c r="X68" s="43">
        <v>1</v>
      </c>
      <c r="Y68" s="41">
        <v>23.809523809523807</v>
      </c>
      <c r="Z68" s="44">
        <v>13661.699999999999</v>
      </c>
      <c r="AA68" s="41">
        <v>13661.699999999999</v>
      </c>
      <c r="AB68" s="44">
        <v>100</v>
      </c>
      <c r="AC68" s="44">
        <v>13661.699999999999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31844.75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16</v>
      </c>
      <c r="X69" s="43">
        <v>3</v>
      </c>
      <c r="Y69" s="41">
        <v>0</v>
      </c>
      <c r="Z69" s="44">
        <v>7547.47</v>
      </c>
      <c r="AA69" s="41">
        <v>8107.3399999999956</v>
      </c>
      <c r="AB69" s="44">
        <v>100</v>
      </c>
      <c r="AC69" s="44">
        <v>4819.71</v>
      </c>
      <c r="AD69" s="44">
        <v>59.448721775576239</v>
      </c>
      <c r="AE69" s="44">
        <v>3287.6299999999956</v>
      </c>
      <c r="AF69" s="44">
        <v>40.551278224423761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17763.95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12185.550000000001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8</v>
      </c>
      <c r="X71" s="43">
        <v>0</v>
      </c>
      <c r="Y71" s="41">
        <v>0</v>
      </c>
      <c r="Z71" s="44">
        <v>2153.19</v>
      </c>
      <c r="AA71" s="41">
        <v>2518.5899999999997</v>
      </c>
      <c r="AB71" s="44">
        <v>100</v>
      </c>
      <c r="AC71" s="44">
        <v>2518.59</v>
      </c>
      <c r="AD71" s="44">
        <v>100.00000000000003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9317.619999999999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15728.67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1</v>
      </c>
      <c r="W73" s="43">
        <v>5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6866.75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45405.57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16621.91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0</v>
      </c>
      <c r="W75" s="43">
        <v>4</v>
      </c>
      <c r="X75" s="43">
        <v>1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91.35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1929.79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1929.79</v>
      </c>
      <c r="AA78" s="41">
        <v>1929.79</v>
      </c>
      <c r="AB78" s="44">
        <v>100</v>
      </c>
      <c r="AC78" s="44">
        <v>1929.79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0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0</v>
      </c>
      <c r="W81" s="43">
        <v>0</v>
      </c>
      <c r="X81" s="43">
        <v>1</v>
      </c>
      <c r="Y81" s="41">
        <v>0</v>
      </c>
      <c r="Z81" s="44">
        <v>0</v>
      </c>
      <c r="AA81" s="41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12091.150000000001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10593.44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35578.9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16796.29</v>
      </c>
      <c r="AD84" s="44">
        <v>100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28758.36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15466.400000000001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29467.82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53">
        <v>7</v>
      </c>
      <c r="W88" s="43">
        <v>29</v>
      </c>
      <c r="X88" s="43">
        <v>0</v>
      </c>
      <c r="Y88" s="41">
        <v>20.588235294117645</v>
      </c>
      <c r="Z88" s="44">
        <v>4009.29</v>
      </c>
      <c r="AA88" s="41">
        <v>4009.29</v>
      </c>
      <c r="AB88" s="44">
        <v>100</v>
      </c>
      <c r="AC88" s="44">
        <v>4009.29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28972.080000000002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28977.18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1984.13</v>
      </c>
      <c r="AA90" s="41">
        <v>1984.13</v>
      </c>
      <c r="AB90" s="44">
        <v>100</v>
      </c>
      <c r="AC90" s="44">
        <v>1984.13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17489.629999999997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7</v>
      </c>
      <c r="X91" s="43">
        <v>1</v>
      </c>
      <c r="Y91" s="41">
        <v>15.789473684210526</v>
      </c>
      <c r="Z91" s="44">
        <v>6994.1900000000005</v>
      </c>
      <c r="AA91" s="41">
        <v>6994.1900000000005</v>
      </c>
      <c r="AB91" s="44">
        <v>100</v>
      </c>
      <c r="AC91" s="44">
        <v>6994.1900000000005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7067.3600000000006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3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25358.22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4236.2299999999996</v>
      </c>
      <c r="AA95" s="41">
        <v>7200.4900000000016</v>
      </c>
      <c r="AB95" s="44">
        <v>100</v>
      </c>
      <c r="AC95" s="44">
        <v>7200.4900000000016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11488.390000000001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26146.18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16</v>
      </c>
      <c r="X98" s="43">
        <v>0</v>
      </c>
      <c r="Y98" s="41">
        <v>12.5</v>
      </c>
      <c r="Z98" s="44">
        <v>2126.8000000000002</v>
      </c>
      <c r="AA98" s="41">
        <v>2126.8000000000002</v>
      </c>
      <c r="AB98" s="44">
        <v>100</v>
      </c>
      <c r="AC98" s="44">
        <v>2126.8000000000002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1310556.08</v>
      </c>
      <c r="S99" s="41">
        <v>92.439182170357142</v>
      </c>
      <c r="T99" s="46">
        <v>107193.46000000005</v>
      </c>
      <c r="U99" s="41">
        <v>7.5608178296428905</v>
      </c>
      <c r="V99" s="45">
        <v>161</v>
      </c>
      <c r="W99" s="47">
        <v>905</v>
      </c>
      <c r="X99" s="47">
        <v>42</v>
      </c>
      <c r="Y99" s="41">
        <v>12.114371708051166</v>
      </c>
      <c r="Z99" s="48">
        <v>308316.49</v>
      </c>
      <c r="AA99" s="46">
        <v>415509.95000000007</v>
      </c>
      <c r="AB99" s="44">
        <v>100</v>
      </c>
      <c r="AC99" s="48">
        <v>405141.44000000006</v>
      </c>
      <c r="AD99" s="44">
        <v>97.504630153862735</v>
      </c>
      <c r="AE99" s="48">
        <v>10368.509999999995</v>
      </c>
      <c r="AF99" s="44">
        <v>2.4953698461372569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A7" sqref="A7:AF99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8952.17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7</v>
      </c>
      <c r="X9" s="43">
        <v>1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40821.729999999996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7990.02</v>
      </c>
      <c r="AA10" s="41">
        <v>7990.02</v>
      </c>
      <c r="AB10" s="44">
        <v>100</v>
      </c>
      <c r="AC10" s="44">
        <v>7990.02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47079.51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15</v>
      </c>
      <c r="X14" s="43">
        <v>2</v>
      </c>
      <c r="Y14" s="41">
        <v>0</v>
      </c>
      <c r="Z14" s="44">
        <v>2347.1499999999996</v>
      </c>
      <c r="AA14" s="41">
        <v>6650.5600000000031</v>
      </c>
      <c r="AB14" s="44">
        <v>100</v>
      </c>
      <c r="AC14" s="44">
        <v>4967.71</v>
      </c>
      <c r="AD14" s="44">
        <v>74.696115815810955</v>
      </c>
      <c r="AE14" s="44">
        <v>1682.8500000000031</v>
      </c>
      <c r="AF14" s="44">
        <v>25.303884184189034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44820.62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52998.30999999999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10516.030000000002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3886.2499999999995</v>
      </c>
      <c r="AD23" s="44">
        <v>84.105222152487713</v>
      </c>
      <c r="AE23" s="44">
        <v>734.45000000000027</v>
      </c>
      <c r="AF23" s="44">
        <v>15.894777847512287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10153.619999999999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9</v>
      </c>
      <c r="X24" s="43">
        <v>0</v>
      </c>
      <c r="Y24" s="41">
        <v>37.5</v>
      </c>
      <c r="Z24" s="44">
        <v>5683.15</v>
      </c>
      <c r="AA24" s="41">
        <v>5683.15</v>
      </c>
      <c r="AB24" s="44">
        <v>100</v>
      </c>
      <c r="AC24" s="44">
        <v>5683.15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15836.18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14037.039999999997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7</v>
      </c>
      <c r="X29" s="43">
        <v>0</v>
      </c>
      <c r="Y29" s="41">
        <v>9.0909090909090917</v>
      </c>
      <c r="Z29" s="44">
        <v>1306.29</v>
      </c>
      <c r="AA29" s="41">
        <v>4416.8499999999995</v>
      </c>
      <c r="AB29" s="44">
        <v>100</v>
      </c>
      <c r="AC29" s="44">
        <v>4416.8499999999995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909.41000000000008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909.41000000000008</v>
      </c>
      <c r="AA31" s="41">
        <v>909.41000000000008</v>
      </c>
      <c r="AB31" s="44">
        <v>100</v>
      </c>
      <c r="AC31" s="44">
        <v>909.41000000000008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5297.6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3</v>
      </c>
      <c r="W32" s="43">
        <v>4</v>
      </c>
      <c r="X32" s="43">
        <v>0</v>
      </c>
      <c r="Y32" s="41">
        <v>37.5</v>
      </c>
      <c r="Z32" s="44">
        <v>2315.94</v>
      </c>
      <c r="AA32" s="41">
        <v>2315.94</v>
      </c>
      <c r="AB32" s="44">
        <v>100</v>
      </c>
      <c r="AC32" s="44">
        <v>2315.94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29526.800000000003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18713.600000000002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11877.18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8</v>
      </c>
      <c r="X37" s="43">
        <v>0</v>
      </c>
      <c r="Y37" s="41">
        <v>44.444444444444443</v>
      </c>
      <c r="Z37" s="44">
        <v>8857.43</v>
      </c>
      <c r="AA37" s="41">
        <v>8857.43</v>
      </c>
      <c r="AB37" s="44">
        <v>100</v>
      </c>
      <c r="AC37" s="44">
        <v>8857.43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23545.510000000002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25641.68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10543.22</v>
      </c>
      <c r="AA40" s="41">
        <v>10786.820000000002</v>
      </c>
      <c r="AB40" s="44">
        <v>100</v>
      </c>
      <c r="AC40" s="44">
        <v>243.60000000000218</v>
      </c>
      <c r="AD40" s="44">
        <v>2.2583115320363381</v>
      </c>
      <c r="AE40" s="44">
        <v>10543.22</v>
      </c>
      <c r="AF40" s="44">
        <v>97.741688467963655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20622.810000000001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10</v>
      </c>
      <c r="X46" s="43">
        <v>1</v>
      </c>
      <c r="Y46" s="41">
        <v>0</v>
      </c>
      <c r="Z46" s="44">
        <v>11441.710000000001</v>
      </c>
      <c r="AA46" s="41">
        <v>11441.710000000001</v>
      </c>
      <c r="AB46" s="44">
        <v>100</v>
      </c>
      <c r="AC46" s="44">
        <v>11441.710000000001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74442.509999999995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31</v>
      </c>
      <c r="X47" s="43">
        <v>2</v>
      </c>
      <c r="Y47" s="41">
        <v>8.8235294117647065</v>
      </c>
      <c r="Z47" s="44">
        <v>5599.8099999999995</v>
      </c>
      <c r="AA47" s="41">
        <v>18387</v>
      </c>
      <c r="AB47" s="44">
        <v>100</v>
      </c>
      <c r="AC47" s="44">
        <v>17195.390000000003</v>
      </c>
      <c r="AD47" s="44">
        <v>93.519279926034713</v>
      </c>
      <c r="AE47" s="44">
        <v>1191.6099999999969</v>
      </c>
      <c r="AF47" s="44">
        <v>6.4807200739652853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24825.660000000003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14</v>
      </c>
      <c r="X49" s="43">
        <v>2</v>
      </c>
      <c r="Y49" s="41">
        <v>12.5</v>
      </c>
      <c r="Z49" s="44">
        <v>4184.3500000000004</v>
      </c>
      <c r="AA49" s="41">
        <v>4184.3500000000004</v>
      </c>
      <c r="AB49" s="44">
        <v>100</v>
      </c>
      <c r="AC49" s="44">
        <v>4184.3500000000004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28450.340000000004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7940.9900000000007</v>
      </c>
      <c r="AA50" s="41">
        <v>13243.130000000001</v>
      </c>
      <c r="AB50" s="44">
        <v>100</v>
      </c>
      <c r="AC50" s="44">
        <v>12505.030000000002</v>
      </c>
      <c r="AD50" s="44">
        <v>94.426544178000228</v>
      </c>
      <c r="AE50" s="44">
        <v>738.09999999999854</v>
      </c>
      <c r="AF50" s="44">
        <v>5.5734558219997723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31561.909999999996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19</v>
      </c>
      <c r="X52" s="43">
        <v>3</v>
      </c>
      <c r="Y52" s="41">
        <v>8.3333333333333321</v>
      </c>
      <c r="Z52" s="44">
        <v>10416.06</v>
      </c>
      <c r="AA52" s="41">
        <v>10817.999999999998</v>
      </c>
      <c r="AB52" s="44">
        <v>100</v>
      </c>
      <c r="AC52" s="44">
        <v>10818</v>
      </c>
      <c r="AD52" s="44">
        <v>100.00000000000003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21363.919999999998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7214.5</v>
      </c>
      <c r="AA53" s="41">
        <v>7214.5</v>
      </c>
      <c r="AB53" s="44">
        <v>100</v>
      </c>
      <c r="AC53" s="44">
        <v>7214.5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25133.050000000003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38784.160000000003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16782.23</v>
      </c>
      <c r="AA60" s="41">
        <v>17517.28</v>
      </c>
      <c r="AB60" s="44">
        <v>100</v>
      </c>
      <c r="AC60" s="44">
        <v>17517.28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18787.050000000003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2021.0300000000025</v>
      </c>
      <c r="AB61" s="44">
        <v>100</v>
      </c>
      <c r="AC61" s="44">
        <v>2021.0300000000025</v>
      </c>
      <c r="AD61" s="44">
        <v>100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10406.459999999999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11271.58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1394.8899999999999</v>
      </c>
      <c r="AD64" s="44">
        <v>99.999999999999986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44946.55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21</v>
      </c>
      <c r="X65" s="43">
        <v>0</v>
      </c>
      <c r="Y65" s="41">
        <v>23.333333333333332</v>
      </c>
      <c r="Z65" s="44">
        <v>15471.85</v>
      </c>
      <c r="AA65" s="41">
        <v>18968.060000000005</v>
      </c>
      <c r="AB65" s="44">
        <v>100</v>
      </c>
      <c r="AC65" s="44">
        <v>18968.060000000005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38610.79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16</v>
      </c>
      <c r="X68" s="43">
        <v>1</v>
      </c>
      <c r="Y68" s="41">
        <v>23.809523809523807</v>
      </c>
      <c r="Z68" s="44">
        <v>13661.699999999999</v>
      </c>
      <c r="AA68" s="41">
        <v>13661.699999999999</v>
      </c>
      <c r="AB68" s="44">
        <v>100</v>
      </c>
      <c r="AC68" s="44">
        <v>13661.699999999999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31844.75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16</v>
      </c>
      <c r="X69" s="43">
        <v>3</v>
      </c>
      <c r="Y69" s="41">
        <v>0</v>
      </c>
      <c r="Z69" s="44">
        <v>7547.47</v>
      </c>
      <c r="AA69" s="41">
        <v>8107.3399999999956</v>
      </c>
      <c r="AB69" s="44">
        <v>100</v>
      </c>
      <c r="AC69" s="44">
        <v>8107.34</v>
      </c>
      <c r="AD69" s="44">
        <v>100.00000000000007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17763.95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2518.59</v>
      </c>
      <c r="AD71" s="44">
        <v>84.970665335164171</v>
      </c>
      <c r="AE71" s="44">
        <v>445.47999999999956</v>
      </c>
      <c r="AF71" s="44">
        <v>15.029334664835837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9317.619999999999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15728.67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1</v>
      </c>
      <c r="W73" s="43">
        <v>5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6866.75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45405.57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16621.91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0</v>
      </c>
      <c r="W75" s="43">
        <v>4</v>
      </c>
      <c r="X75" s="43">
        <v>1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91.35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1929.79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1929.79</v>
      </c>
      <c r="AA78" s="41">
        <v>1929.79</v>
      </c>
      <c r="AB78" s="44">
        <v>100</v>
      </c>
      <c r="AC78" s="44">
        <v>1929.79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12091.150000000001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10593.44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35578.9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16796.29</v>
      </c>
      <c r="AD84" s="44">
        <v>100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28758.36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15466.400000000001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29467.82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53">
        <v>7</v>
      </c>
      <c r="W88" s="43">
        <v>29</v>
      </c>
      <c r="X88" s="43">
        <v>0</v>
      </c>
      <c r="Y88" s="41">
        <v>20.588235294117645</v>
      </c>
      <c r="Z88" s="44">
        <v>4009.29</v>
      </c>
      <c r="AA88" s="41">
        <v>4009.29</v>
      </c>
      <c r="AB88" s="44">
        <v>100</v>
      </c>
      <c r="AC88" s="44">
        <v>4009.29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28972.080000000002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28977.18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1984.13</v>
      </c>
      <c r="AA90" s="41">
        <v>1984.13</v>
      </c>
      <c r="AB90" s="44">
        <v>100</v>
      </c>
      <c r="AC90" s="44">
        <v>1984.13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17489.629999999997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7</v>
      </c>
      <c r="X91" s="43">
        <v>1</v>
      </c>
      <c r="Y91" s="41">
        <v>15.789473684210526</v>
      </c>
      <c r="Z91" s="44">
        <v>6994.1900000000005</v>
      </c>
      <c r="AA91" s="41">
        <v>6994.1900000000005</v>
      </c>
      <c r="AB91" s="44">
        <v>100</v>
      </c>
      <c r="AC91" s="44">
        <v>6994.1900000000005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7067.3600000000006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3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25358.22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4236.2299999999996</v>
      </c>
      <c r="AA95" s="41">
        <v>7200.4900000000016</v>
      </c>
      <c r="AB95" s="44">
        <v>100</v>
      </c>
      <c r="AC95" s="44">
        <v>7200.4900000000016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11488.390000000001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2126.8000000000002</v>
      </c>
      <c r="AD98" s="44">
        <v>54.287785503517426</v>
      </c>
      <c r="AE98" s="44">
        <v>1790.8400000000001</v>
      </c>
      <c r="AF98" s="44">
        <v>45.712214496482581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1310556.08</v>
      </c>
      <c r="S99" s="41">
        <v>92.439182170357142</v>
      </c>
      <c r="T99" s="46">
        <v>107193.46000000005</v>
      </c>
      <c r="U99" s="41">
        <v>7.5608178296428905</v>
      </c>
      <c r="V99" s="45">
        <v>163</v>
      </c>
      <c r="W99" s="47">
        <v>919</v>
      </c>
      <c r="X99" s="47">
        <v>45</v>
      </c>
      <c r="Y99" s="41">
        <v>12.264860797592174</v>
      </c>
      <c r="Z99" s="48">
        <v>329524.14999999997</v>
      </c>
      <c r="AA99" s="46">
        <v>436717.61000000004</v>
      </c>
      <c r="AB99" s="44">
        <v>100.00000000000003</v>
      </c>
      <c r="AC99" s="48">
        <v>419591.06000000011</v>
      </c>
      <c r="AD99" s="44">
        <v>96.078346829201607</v>
      </c>
      <c r="AE99" s="48">
        <v>17126.549999999996</v>
      </c>
      <c r="AF99" s="44">
        <v>3.9216531707984013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8952.17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7</v>
      </c>
      <c r="X9" s="43">
        <v>1</v>
      </c>
      <c r="Y9" s="41">
        <v>100</v>
      </c>
      <c r="Z9" s="44">
        <v>4757.3</v>
      </c>
      <c r="AA9" s="41">
        <v>8952.17</v>
      </c>
      <c r="AB9" s="44">
        <v>100</v>
      </c>
      <c r="AC9" s="44">
        <v>8952.17</v>
      </c>
      <c r="AD9" s="44">
        <v>100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40821.729999999996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7990.02</v>
      </c>
      <c r="AA10" s="41">
        <v>7990.02</v>
      </c>
      <c r="AB10" s="44">
        <v>100</v>
      </c>
      <c r="AC10" s="44">
        <v>7990.02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47079.51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15</v>
      </c>
      <c r="X14" s="43">
        <v>2</v>
      </c>
      <c r="Y14" s="41">
        <v>0</v>
      </c>
      <c r="Z14" s="44">
        <v>2347.1499999999996</v>
      </c>
      <c r="AA14" s="41">
        <v>6650.5600000000031</v>
      </c>
      <c r="AB14" s="44">
        <v>100</v>
      </c>
      <c r="AC14" s="44">
        <v>4967.71</v>
      </c>
      <c r="AD14" s="44">
        <v>74.696115815810955</v>
      </c>
      <c r="AE14" s="44">
        <v>1682.8500000000031</v>
      </c>
      <c r="AF14" s="44">
        <v>25.303884184189034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44820.62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52998.30999999999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10516.030000000002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3886.2499999999995</v>
      </c>
      <c r="AD23" s="44">
        <v>84.105222152487713</v>
      </c>
      <c r="AE23" s="44">
        <v>734.45000000000027</v>
      </c>
      <c r="AF23" s="44">
        <v>15.894777847512287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10153.619999999999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9</v>
      </c>
      <c r="X24" s="43">
        <v>0</v>
      </c>
      <c r="Y24" s="41">
        <v>37.5</v>
      </c>
      <c r="Z24" s="44">
        <v>5683.15</v>
      </c>
      <c r="AA24" s="41">
        <v>5683.15</v>
      </c>
      <c r="AB24" s="44">
        <v>100</v>
      </c>
      <c r="AC24" s="44">
        <v>5683.15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15836.18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14037.039999999997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7</v>
      </c>
      <c r="X29" s="43">
        <v>0</v>
      </c>
      <c r="Y29" s="41">
        <v>9.0909090909090917</v>
      </c>
      <c r="Z29" s="44">
        <v>1306.29</v>
      </c>
      <c r="AA29" s="41">
        <v>4416.8499999999995</v>
      </c>
      <c r="AB29" s="44">
        <v>100</v>
      </c>
      <c r="AC29" s="44">
        <v>4416.8499999999995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909.41000000000008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909.41000000000008</v>
      </c>
      <c r="AA31" s="41">
        <v>909.41000000000008</v>
      </c>
      <c r="AB31" s="44">
        <v>100</v>
      </c>
      <c r="AC31" s="44">
        <v>909.41000000000008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5297.6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3</v>
      </c>
      <c r="W32" s="43">
        <v>4</v>
      </c>
      <c r="X32" s="43">
        <v>0</v>
      </c>
      <c r="Y32" s="41">
        <v>37.5</v>
      </c>
      <c r="Z32" s="44">
        <v>2315.94</v>
      </c>
      <c r="AA32" s="41">
        <v>2315.94</v>
      </c>
      <c r="AB32" s="44">
        <v>100</v>
      </c>
      <c r="AC32" s="44">
        <v>2315.94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29526.800000000003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18713.600000000002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11877.18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8</v>
      </c>
      <c r="X37" s="43">
        <v>0</v>
      </c>
      <c r="Y37" s="41">
        <v>44.444444444444443</v>
      </c>
      <c r="Z37" s="44">
        <v>8857.43</v>
      </c>
      <c r="AA37" s="41">
        <v>8857.43</v>
      </c>
      <c r="AB37" s="44">
        <v>100</v>
      </c>
      <c r="AC37" s="44">
        <v>8857.43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23545.510000000002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25641.68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10543.22</v>
      </c>
      <c r="AA40" s="41">
        <v>10786.820000000002</v>
      </c>
      <c r="AB40" s="44">
        <v>100</v>
      </c>
      <c r="AC40" s="44">
        <v>243.60000000000218</v>
      </c>
      <c r="AD40" s="44">
        <v>2.2583115320363381</v>
      </c>
      <c r="AE40" s="44">
        <v>10543.22</v>
      </c>
      <c r="AF40" s="44">
        <v>97.741688467963655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20622.810000000001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10</v>
      </c>
      <c r="X46" s="43">
        <v>1</v>
      </c>
      <c r="Y46" s="41">
        <v>0</v>
      </c>
      <c r="Z46" s="44">
        <v>11441.710000000001</v>
      </c>
      <c r="AA46" s="41">
        <v>11441.710000000001</v>
      </c>
      <c r="AB46" s="44">
        <v>100</v>
      </c>
      <c r="AC46" s="44">
        <v>11441.710000000001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74442.509999999995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31</v>
      </c>
      <c r="X47" s="43">
        <v>2</v>
      </c>
      <c r="Y47" s="41">
        <v>8.8235294117647065</v>
      </c>
      <c r="Z47" s="44">
        <v>5599.8099999999995</v>
      </c>
      <c r="AA47" s="41">
        <v>18387</v>
      </c>
      <c r="AB47" s="44">
        <v>100</v>
      </c>
      <c r="AC47" s="44">
        <v>17195.390000000003</v>
      </c>
      <c r="AD47" s="44">
        <v>93.519279926034713</v>
      </c>
      <c r="AE47" s="44">
        <v>1191.6099999999969</v>
      </c>
      <c r="AF47" s="44">
        <v>6.4807200739652853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24825.660000000003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14</v>
      </c>
      <c r="X49" s="43">
        <v>2</v>
      </c>
      <c r="Y49" s="41">
        <v>12.5</v>
      </c>
      <c r="Z49" s="44">
        <v>4184.3500000000004</v>
      </c>
      <c r="AA49" s="41">
        <v>4184.3500000000004</v>
      </c>
      <c r="AB49" s="44">
        <v>100</v>
      </c>
      <c r="AC49" s="44">
        <v>4184.3500000000004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28450.340000000004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7940.9900000000007</v>
      </c>
      <c r="AA50" s="41">
        <v>13243.130000000001</v>
      </c>
      <c r="AB50" s="44">
        <v>100</v>
      </c>
      <c r="AC50" s="44">
        <v>12505.030000000002</v>
      </c>
      <c r="AD50" s="44">
        <v>94.426544178000228</v>
      </c>
      <c r="AE50" s="44">
        <v>738.09999999999854</v>
      </c>
      <c r="AF50" s="44">
        <v>5.5734558219997723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31561.909999999996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19</v>
      </c>
      <c r="X52" s="43">
        <v>3</v>
      </c>
      <c r="Y52" s="41">
        <v>8.3333333333333321</v>
      </c>
      <c r="Z52" s="44">
        <v>10416.06</v>
      </c>
      <c r="AA52" s="41">
        <v>10817.999999999998</v>
      </c>
      <c r="AB52" s="44">
        <v>100</v>
      </c>
      <c r="AC52" s="44">
        <v>10818</v>
      </c>
      <c r="AD52" s="44">
        <v>100.00000000000003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21363.919999999998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7214.5</v>
      </c>
      <c r="AA53" s="41">
        <v>7214.5</v>
      </c>
      <c r="AB53" s="44">
        <v>100</v>
      </c>
      <c r="AC53" s="44">
        <v>7214.5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25133.050000000003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38784.160000000003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16782.23</v>
      </c>
      <c r="AA60" s="41">
        <v>17517.28</v>
      </c>
      <c r="AB60" s="44">
        <v>100</v>
      </c>
      <c r="AC60" s="44">
        <v>17517.28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18787.050000000003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2021.0300000000025</v>
      </c>
      <c r="AB61" s="44">
        <v>100</v>
      </c>
      <c r="AC61" s="44">
        <v>2021.0300000000025</v>
      </c>
      <c r="AD61" s="44">
        <v>100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10406.459999999999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11271.58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1394.8899999999999</v>
      </c>
      <c r="AD64" s="44">
        <v>99.999999999999986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44946.55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21</v>
      </c>
      <c r="X65" s="43">
        <v>0</v>
      </c>
      <c r="Y65" s="41">
        <v>23.333333333333332</v>
      </c>
      <c r="Z65" s="44">
        <v>15471.85</v>
      </c>
      <c r="AA65" s="41">
        <v>18968.060000000005</v>
      </c>
      <c r="AB65" s="44">
        <v>100</v>
      </c>
      <c r="AC65" s="44">
        <v>18968.060000000005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38610.79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16</v>
      </c>
      <c r="X68" s="43">
        <v>1</v>
      </c>
      <c r="Y68" s="41">
        <v>23.809523809523807</v>
      </c>
      <c r="Z68" s="44">
        <v>13661.699999999999</v>
      </c>
      <c r="AA68" s="41">
        <v>13661.699999999999</v>
      </c>
      <c r="AB68" s="44">
        <v>100</v>
      </c>
      <c r="AC68" s="44">
        <v>13661.699999999999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31844.75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16</v>
      </c>
      <c r="X69" s="43">
        <v>3</v>
      </c>
      <c r="Y69" s="41">
        <v>0</v>
      </c>
      <c r="Z69" s="44">
        <v>7547.47</v>
      </c>
      <c r="AA69" s="41">
        <v>8107.3399999999956</v>
      </c>
      <c r="AB69" s="44">
        <v>100</v>
      </c>
      <c r="AC69" s="44">
        <v>8107.34</v>
      </c>
      <c r="AD69" s="44">
        <v>100.00000000000007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17763.95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2518.59</v>
      </c>
      <c r="AD71" s="44">
        <v>84.970665335164171</v>
      </c>
      <c r="AE71" s="44">
        <v>445.47999999999956</v>
      </c>
      <c r="AF71" s="44">
        <v>15.029334664835837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9317.619999999999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15728.67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1</v>
      </c>
      <c r="W73" s="43">
        <v>5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6866.75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45405.57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16621.91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0</v>
      </c>
      <c r="W75" s="43">
        <v>4</v>
      </c>
      <c r="X75" s="43">
        <v>1</v>
      </c>
      <c r="Y75" s="41">
        <v>0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91.35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1929.79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1929.79</v>
      </c>
      <c r="AA78" s="41">
        <v>1929.79</v>
      </c>
      <c r="AB78" s="44">
        <v>100</v>
      </c>
      <c r="AC78" s="44">
        <v>1929.79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12091.150000000001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10593.44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35578.9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16796.29</v>
      </c>
      <c r="AD84" s="44">
        <v>100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28758.36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15466.400000000001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29467.82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25458.53</v>
      </c>
      <c r="S88" s="41">
        <v>100</v>
      </c>
      <c r="T88" s="40">
        <v>0</v>
      </c>
      <c r="U88" s="41">
        <v>0</v>
      </c>
      <c r="V88" s="53">
        <v>7</v>
      </c>
      <c r="W88" s="43">
        <v>29</v>
      </c>
      <c r="X88" s="43">
        <v>0</v>
      </c>
      <c r="Y88" s="41">
        <v>20.588235294117645</v>
      </c>
      <c r="Z88" s="44">
        <v>4009.29</v>
      </c>
      <c r="AA88" s="41">
        <v>4009.29</v>
      </c>
      <c r="AB88" s="44">
        <v>100</v>
      </c>
      <c r="AC88" s="44">
        <v>4009.29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28972.080000000002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28977.18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1984.13</v>
      </c>
      <c r="AA90" s="41">
        <v>1984.13</v>
      </c>
      <c r="AB90" s="44">
        <v>100</v>
      </c>
      <c r="AC90" s="44">
        <v>1984.13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17489.629999999997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7</v>
      </c>
      <c r="X91" s="43">
        <v>1</v>
      </c>
      <c r="Y91" s="41">
        <v>15.789473684210526</v>
      </c>
      <c r="Z91" s="44">
        <v>6994.1900000000005</v>
      </c>
      <c r="AA91" s="41">
        <v>6994.1900000000005</v>
      </c>
      <c r="AB91" s="44">
        <v>100</v>
      </c>
      <c r="AC91" s="44">
        <v>6994.1900000000005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7067.3600000000006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3</v>
      </c>
      <c r="X93" s="43">
        <v>0</v>
      </c>
      <c r="Y93" s="41">
        <v>0</v>
      </c>
      <c r="Z93" s="44">
        <v>1157.99</v>
      </c>
      <c r="AA93" s="41">
        <v>1157.99</v>
      </c>
      <c r="AB93" s="44">
        <v>100</v>
      </c>
      <c r="AC93" s="44">
        <v>1157.99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25358.22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4236.2299999999996</v>
      </c>
      <c r="AA95" s="41">
        <v>7200.4900000000016</v>
      </c>
      <c r="AB95" s="44">
        <v>100</v>
      </c>
      <c r="AC95" s="44">
        <v>7200.4900000000016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11488.390000000001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2126.8000000000002</v>
      </c>
      <c r="AD98" s="44">
        <v>54.287785503517426</v>
      </c>
      <c r="AE98" s="44">
        <v>1790.8400000000001</v>
      </c>
      <c r="AF98" s="44">
        <v>45.712214496482581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1310556.08</v>
      </c>
      <c r="S99" s="41">
        <v>92.439182170357142</v>
      </c>
      <c r="T99" s="46">
        <v>107193.46000000005</v>
      </c>
      <c r="U99" s="41">
        <v>7.5608178296428905</v>
      </c>
      <c r="V99" s="45">
        <v>163</v>
      </c>
      <c r="W99" s="47">
        <v>919</v>
      </c>
      <c r="X99" s="47">
        <v>45</v>
      </c>
      <c r="Y99" s="41">
        <v>12.264860797592174</v>
      </c>
      <c r="Z99" s="48">
        <v>329524.14999999997</v>
      </c>
      <c r="AA99" s="46">
        <v>436717.61000000004</v>
      </c>
      <c r="AB99" s="44">
        <v>100.00000000000003</v>
      </c>
      <c r="AC99" s="48">
        <v>419591.06000000011</v>
      </c>
      <c r="AD99" s="44">
        <v>96.078346829201607</v>
      </c>
      <c r="AE99" s="48">
        <v>17126.549999999996</v>
      </c>
      <c r="AF99" s="44">
        <v>3.9216531707984013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90" zoomScaleNormal="90" workbookViewId="0">
      <selection activeCell="Q15" sqref="Q15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/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28">
        <v>14</v>
      </c>
      <c r="I7" s="28">
        <v>3</v>
      </c>
      <c r="J7" s="28">
        <v>6</v>
      </c>
      <c r="K7" s="28">
        <v>12</v>
      </c>
      <c r="L7" s="28">
        <v>12</v>
      </c>
      <c r="M7" s="28">
        <v>0</v>
      </c>
      <c r="N7" s="29">
        <v>85.714285714285708</v>
      </c>
      <c r="O7" s="23">
        <v>17648.77</v>
      </c>
      <c r="P7" s="23">
        <v>17648.77</v>
      </c>
      <c r="Q7" s="29">
        <v>100</v>
      </c>
      <c r="R7" s="23">
        <v>17648.77</v>
      </c>
      <c r="S7" s="29">
        <v>100</v>
      </c>
      <c r="T7" s="23">
        <v>0</v>
      </c>
      <c r="U7" s="29">
        <v>0</v>
      </c>
      <c r="V7" s="28">
        <v>0</v>
      </c>
      <c r="W7" s="28">
        <v>0</v>
      </c>
      <c r="X7" s="28">
        <v>0</v>
      </c>
      <c r="Y7" s="29">
        <v>0</v>
      </c>
      <c r="Z7" s="29">
        <v>0</v>
      </c>
      <c r="AA7" s="29">
        <v>0</v>
      </c>
      <c r="AB7" s="29">
        <v>0</v>
      </c>
      <c r="AC7" s="29">
        <v>0</v>
      </c>
      <c r="AD7" s="29">
        <v>0</v>
      </c>
      <c r="AE7" s="29">
        <v>0</v>
      </c>
      <c r="AF7" s="29">
        <v>0</v>
      </c>
    </row>
    <row r="8" spans="1:32" ht="22.5" customHeight="1" x14ac:dyDescent="0.25">
      <c r="A8" s="18">
        <v>2</v>
      </c>
      <c r="B8" s="25"/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28">
        <v>13</v>
      </c>
      <c r="I8" s="28">
        <v>4</v>
      </c>
      <c r="J8" s="28">
        <v>9</v>
      </c>
      <c r="K8" s="28">
        <v>11</v>
      </c>
      <c r="L8" s="28">
        <v>11</v>
      </c>
      <c r="M8" s="28">
        <v>0</v>
      </c>
      <c r="N8" s="29">
        <v>84.615384615384613</v>
      </c>
      <c r="O8" s="23">
        <v>17355.38</v>
      </c>
      <c r="P8" s="23">
        <v>17355.38</v>
      </c>
      <c r="Q8" s="29">
        <v>100</v>
      </c>
      <c r="R8" s="23">
        <v>17355.38</v>
      </c>
      <c r="S8" s="29">
        <v>100</v>
      </c>
      <c r="T8" s="23">
        <v>0</v>
      </c>
      <c r="U8" s="29">
        <v>0</v>
      </c>
      <c r="V8" s="28">
        <v>0</v>
      </c>
      <c r="W8" s="28">
        <v>0</v>
      </c>
      <c r="X8" s="28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</row>
    <row r="9" spans="1:32" ht="22.5" customHeight="1" x14ac:dyDescent="0.25">
      <c r="A9" s="18">
        <v>3</v>
      </c>
      <c r="B9" s="25"/>
      <c r="C9" s="25"/>
      <c r="D9" s="20" t="s">
        <v>30</v>
      </c>
      <c r="E9" s="18" t="s">
        <v>122</v>
      </c>
      <c r="F9" s="18" t="s">
        <v>145</v>
      </c>
      <c r="G9" s="29">
        <v>32831.71</v>
      </c>
      <c r="H9" s="28">
        <v>19</v>
      </c>
      <c r="I9" s="28">
        <v>2</v>
      </c>
      <c r="J9" s="28">
        <v>17</v>
      </c>
      <c r="K9" s="28">
        <v>17</v>
      </c>
      <c r="L9" s="28">
        <v>17</v>
      </c>
      <c r="M9" s="28">
        <v>0</v>
      </c>
      <c r="N9" s="29">
        <v>89.473684210526315</v>
      </c>
      <c r="O9" s="23">
        <v>32831.71</v>
      </c>
      <c r="P9" s="23">
        <v>32831.71</v>
      </c>
      <c r="Q9" s="29">
        <v>100</v>
      </c>
      <c r="R9" s="23">
        <v>32831.71</v>
      </c>
      <c r="S9" s="29">
        <v>100</v>
      </c>
      <c r="T9" s="23">
        <v>0</v>
      </c>
      <c r="U9" s="29">
        <v>0</v>
      </c>
      <c r="V9" s="28">
        <v>0</v>
      </c>
      <c r="W9" s="28">
        <v>0</v>
      </c>
      <c r="X9" s="28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</row>
    <row r="10" spans="1:32" ht="22.5" customHeight="1" x14ac:dyDescent="0.25">
      <c r="A10" s="18">
        <v>4</v>
      </c>
      <c r="B10" s="25"/>
      <c r="C10" s="25"/>
      <c r="D10" s="20" t="s">
        <v>31</v>
      </c>
      <c r="E10" s="18" t="s">
        <v>123</v>
      </c>
      <c r="F10" s="18" t="s">
        <v>146</v>
      </c>
      <c r="G10" s="29">
        <v>683.3</v>
      </c>
      <c r="H10" s="28">
        <v>3</v>
      </c>
      <c r="I10" s="28">
        <v>0</v>
      </c>
      <c r="J10" s="28">
        <v>3</v>
      </c>
      <c r="K10" s="28">
        <v>2</v>
      </c>
      <c r="L10" s="28">
        <v>2</v>
      </c>
      <c r="M10" s="28">
        <v>0</v>
      </c>
      <c r="N10" s="29">
        <v>66.666666666666657</v>
      </c>
      <c r="O10" s="23">
        <v>683.3</v>
      </c>
      <c r="P10" s="23">
        <v>683.3</v>
      </c>
      <c r="Q10" s="29">
        <v>100</v>
      </c>
      <c r="R10" s="23">
        <v>683.3</v>
      </c>
      <c r="S10" s="29">
        <v>100</v>
      </c>
      <c r="T10" s="23">
        <v>0</v>
      </c>
      <c r="U10" s="29">
        <v>0</v>
      </c>
      <c r="V10" s="28">
        <v>0</v>
      </c>
      <c r="W10" s="28">
        <v>0</v>
      </c>
      <c r="X10" s="28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</row>
    <row r="11" spans="1:32" ht="22.5" customHeight="1" x14ac:dyDescent="0.25">
      <c r="A11" s="18">
        <v>5</v>
      </c>
      <c r="B11" s="25"/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28">
        <v>10</v>
      </c>
      <c r="I11" s="28">
        <v>3</v>
      </c>
      <c r="J11" s="28">
        <v>6</v>
      </c>
      <c r="K11" s="28">
        <v>8</v>
      </c>
      <c r="L11" s="28">
        <v>8</v>
      </c>
      <c r="M11" s="28">
        <v>0</v>
      </c>
      <c r="N11" s="29">
        <v>80</v>
      </c>
      <c r="O11" s="23">
        <v>10725.08</v>
      </c>
      <c r="P11" s="23">
        <v>10725.08</v>
      </c>
      <c r="Q11" s="29">
        <v>100</v>
      </c>
      <c r="R11" s="23">
        <v>6615.71</v>
      </c>
      <c r="S11" s="29">
        <v>61.684481607596396</v>
      </c>
      <c r="T11" s="23">
        <v>4109.37</v>
      </c>
      <c r="U11" s="29">
        <v>38.315518392403597</v>
      </c>
      <c r="V11" s="28">
        <v>0</v>
      </c>
      <c r="W11" s="28">
        <v>0</v>
      </c>
      <c r="X11" s="28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</row>
    <row r="12" spans="1:32" ht="22.5" customHeight="1" x14ac:dyDescent="0.25">
      <c r="A12" s="18">
        <v>6</v>
      </c>
      <c r="B12" s="25"/>
      <c r="C12" s="25"/>
      <c r="D12" s="20" t="s">
        <v>33</v>
      </c>
      <c r="E12" s="18" t="s">
        <v>124</v>
      </c>
      <c r="F12" s="18" t="s">
        <v>148</v>
      </c>
      <c r="G12" s="29">
        <v>26690.21</v>
      </c>
      <c r="H12" s="28">
        <v>20</v>
      </c>
      <c r="I12" s="28">
        <v>9</v>
      </c>
      <c r="J12" s="28">
        <v>10</v>
      </c>
      <c r="K12" s="28">
        <v>16</v>
      </c>
      <c r="L12" s="28">
        <v>16</v>
      </c>
      <c r="M12" s="28">
        <v>0</v>
      </c>
      <c r="N12" s="29">
        <v>80</v>
      </c>
      <c r="O12" s="23">
        <v>26690.21</v>
      </c>
      <c r="P12" s="23">
        <v>26690.21</v>
      </c>
      <c r="Q12" s="29">
        <v>100</v>
      </c>
      <c r="R12" s="23">
        <v>26690.21</v>
      </c>
      <c r="S12" s="29">
        <v>100</v>
      </c>
      <c r="T12" s="23">
        <v>0</v>
      </c>
      <c r="U12" s="29">
        <v>0</v>
      </c>
      <c r="V12" s="28">
        <v>0</v>
      </c>
      <c r="W12" s="28">
        <v>0</v>
      </c>
      <c r="X12" s="28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</row>
    <row r="13" spans="1:32" ht="22.5" customHeight="1" x14ac:dyDescent="0.25">
      <c r="A13" s="18">
        <v>7</v>
      </c>
      <c r="B13" s="25"/>
      <c r="C13" s="25"/>
      <c r="D13" s="20" t="s">
        <v>34</v>
      </c>
      <c r="E13" s="18" t="s">
        <v>125</v>
      </c>
      <c r="F13" s="18" t="s">
        <v>149</v>
      </c>
      <c r="G13" s="29">
        <v>40428.949999999997</v>
      </c>
      <c r="H13" s="28">
        <v>30</v>
      </c>
      <c r="I13" s="28">
        <v>14</v>
      </c>
      <c r="J13" s="28">
        <v>16</v>
      </c>
      <c r="K13" s="28">
        <v>27</v>
      </c>
      <c r="L13" s="28">
        <v>27</v>
      </c>
      <c r="M13" s="28">
        <v>0</v>
      </c>
      <c r="N13" s="29">
        <v>90</v>
      </c>
      <c r="O13" s="23">
        <v>40428.949999999997</v>
      </c>
      <c r="P13" s="23">
        <v>40428.949999999997</v>
      </c>
      <c r="Q13" s="29">
        <v>100</v>
      </c>
      <c r="R13" s="23">
        <v>40428.949999999997</v>
      </c>
      <c r="S13" s="29">
        <v>100</v>
      </c>
      <c r="T13" s="23">
        <v>0</v>
      </c>
      <c r="U13" s="29">
        <v>0</v>
      </c>
      <c r="V13" s="28">
        <v>0</v>
      </c>
      <c r="W13" s="28">
        <v>0</v>
      </c>
      <c r="X13" s="28">
        <v>0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29">
        <v>0</v>
      </c>
      <c r="AE13" s="29">
        <v>0</v>
      </c>
      <c r="AF13" s="29">
        <v>0</v>
      </c>
    </row>
    <row r="14" spans="1:32" ht="22.5" customHeight="1" x14ac:dyDescent="0.25">
      <c r="A14" s="18">
        <v>8</v>
      </c>
      <c r="B14" s="25"/>
      <c r="C14" s="25"/>
      <c r="D14" s="20" t="s">
        <v>35</v>
      </c>
      <c r="E14" s="18" t="s">
        <v>125</v>
      </c>
      <c r="F14" s="18" t="s">
        <v>150</v>
      </c>
      <c r="G14" s="29">
        <v>4659.66</v>
      </c>
      <c r="H14" s="28">
        <v>6</v>
      </c>
      <c r="I14" s="28">
        <v>0</v>
      </c>
      <c r="J14" s="28">
        <v>6</v>
      </c>
      <c r="K14" s="28">
        <v>4</v>
      </c>
      <c r="L14" s="28">
        <v>4</v>
      </c>
      <c r="M14" s="28">
        <v>0</v>
      </c>
      <c r="N14" s="29">
        <v>66.666666666666657</v>
      </c>
      <c r="O14" s="23">
        <v>4659.66</v>
      </c>
      <c r="P14" s="23">
        <v>4659.66</v>
      </c>
      <c r="Q14" s="29">
        <v>100</v>
      </c>
      <c r="R14" s="23">
        <v>4659.66</v>
      </c>
      <c r="S14" s="29">
        <v>100</v>
      </c>
      <c r="T14" s="23">
        <v>0</v>
      </c>
      <c r="U14" s="29">
        <v>0</v>
      </c>
      <c r="V14" s="28">
        <v>0</v>
      </c>
      <c r="W14" s="28">
        <v>0</v>
      </c>
      <c r="X14" s="28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</row>
    <row r="15" spans="1:32" ht="22.5" customHeight="1" x14ac:dyDescent="0.25">
      <c r="A15" s="18">
        <v>9</v>
      </c>
      <c r="B15" s="25"/>
      <c r="C15" s="25"/>
      <c r="D15" s="20" t="s">
        <v>36</v>
      </c>
      <c r="E15" s="18" t="s">
        <v>124</v>
      </c>
      <c r="F15" s="18" t="s">
        <v>151</v>
      </c>
      <c r="G15" s="29">
        <v>35464.200000000004</v>
      </c>
      <c r="H15" s="28">
        <v>35</v>
      </c>
      <c r="I15" s="28">
        <v>14</v>
      </c>
      <c r="J15" s="28">
        <v>19</v>
      </c>
      <c r="K15" s="28">
        <v>34</v>
      </c>
      <c r="L15" s="28">
        <v>34</v>
      </c>
      <c r="M15" s="28">
        <v>0</v>
      </c>
      <c r="N15" s="29">
        <v>97.142857142857139</v>
      </c>
      <c r="O15" s="23">
        <v>35464.200000000004</v>
      </c>
      <c r="P15" s="23">
        <v>35464.200000000004</v>
      </c>
      <c r="Q15" s="29">
        <v>100</v>
      </c>
      <c r="R15" s="23">
        <v>35464.200000000004</v>
      </c>
      <c r="S15" s="29">
        <v>100</v>
      </c>
      <c r="T15" s="23">
        <v>0</v>
      </c>
      <c r="U15" s="29">
        <v>0</v>
      </c>
      <c r="V15" s="28">
        <v>0</v>
      </c>
      <c r="W15" s="28">
        <v>0</v>
      </c>
      <c r="X15" s="28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</row>
    <row r="16" spans="1:32" ht="22.5" customHeight="1" x14ac:dyDescent="0.25">
      <c r="A16" s="18">
        <v>10</v>
      </c>
      <c r="B16" s="25"/>
      <c r="C16" s="25"/>
      <c r="D16" s="20" t="s">
        <v>37</v>
      </c>
      <c r="E16" s="18" t="s">
        <v>121</v>
      </c>
      <c r="F16" s="18" t="s">
        <v>152</v>
      </c>
      <c r="G16" s="29">
        <v>14981.960000000001</v>
      </c>
      <c r="H16" s="28">
        <v>11</v>
      </c>
      <c r="I16" s="28">
        <v>2</v>
      </c>
      <c r="J16" s="28">
        <v>9</v>
      </c>
      <c r="K16" s="28">
        <v>5</v>
      </c>
      <c r="L16" s="28">
        <v>5</v>
      </c>
      <c r="M16" s="28">
        <v>0</v>
      </c>
      <c r="N16" s="29">
        <v>45.454545454545453</v>
      </c>
      <c r="O16" s="23">
        <v>14981.960000000001</v>
      </c>
      <c r="P16" s="23">
        <v>14981.960000000001</v>
      </c>
      <c r="Q16" s="29">
        <v>100</v>
      </c>
      <c r="R16" s="23">
        <v>14981.960000000001</v>
      </c>
      <c r="S16" s="29">
        <v>100</v>
      </c>
      <c r="T16" s="23">
        <v>0</v>
      </c>
      <c r="U16" s="29">
        <v>0</v>
      </c>
      <c r="V16" s="28">
        <v>0</v>
      </c>
      <c r="W16" s="28">
        <v>0</v>
      </c>
      <c r="X16" s="28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</row>
    <row r="17" spans="1:32" ht="22.5" customHeight="1" x14ac:dyDescent="0.25">
      <c r="A17" s="18">
        <v>11</v>
      </c>
      <c r="B17" s="25"/>
      <c r="C17" s="25"/>
      <c r="D17" s="20" t="s">
        <v>38</v>
      </c>
      <c r="E17" s="18" t="s">
        <v>125</v>
      </c>
      <c r="F17" s="18" t="s">
        <v>153</v>
      </c>
      <c r="G17" s="29">
        <v>8384.7800000000007</v>
      </c>
      <c r="H17" s="28">
        <v>9</v>
      </c>
      <c r="I17" s="28">
        <v>0</v>
      </c>
      <c r="J17" s="28">
        <v>9</v>
      </c>
      <c r="K17" s="28">
        <v>7</v>
      </c>
      <c r="L17" s="28">
        <v>7</v>
      </c>
      <c r="M17" s="28">
        <v>0</v>
      </c>
      <c r="N17" s="29">
        <v>77.777777777777786</v>
      </c>
      <c r="O17" s="23">
        <v>8384.7800000000007</v>
      </c>
      <c r="P17" s="23">
        <v>8384.7800000000007</v>
      </c>
      <c r="Q17" s="29">
        <v>100</v>
      </c>
      <c r="R17" s="23">
        <v>7650.33</v>
      </c>
      <c r="S17" s="29">
        <v>91.240676559194156</v>
      </c>
      <c r="T17" s="23">
        <v>734.45000000000073</v>
      </c>
      <c r="U17" s="29">
        <v>8.7593234408058489</v>
      </c>
      <c r="V17" s="28">
        <v>0</v>
      </c>
      <c r="W17" s="28">
        <v>0</v>
      </c>
      <c r="X17" s="28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29">
        <v>0</v>
      </c>
      <c r="AF17" s="29">
        <v>0</v>
      </c>
    </row>
    <row r="18" spans="1:32" ht="22.5" customHeight="1" x14ac:dyDescent="0.25">
      <c r="A18" s="18">
        <v>12</v>
      </c>
      <c r="B18" s="25"/>
      <c r="C18" s="25"/>
      <c r="D18" s="20" t="s">
        <v>39</v>
      </c>
      <c r="E18" s="18" t="s">
        <v>126</v>
      </c>
      <c r="F18" s="18" t="s">
        <v>154</v>
      </c>
      <c r="G18" s="29">
        <v>7748.75</v>
      </c>
      <c r="H18" s="28">
        <v>7</v>
      </c>
      <c r="I18" s="28">
        <v>0</v>
      </c>
      <c r="J18" s="28">
        <v>7</v>
      </c>
      <c r="K18" s="28">
        <v>7</v>
      </c>
      <c r="L18" s="28">
        <v>7</v>
      </c>
      <c r="M18" s="28">
        <v>0</v>
      </c>
      <c r="N18" s="29">
        <v>100</v>
      </c>
      <c r="O18" s="23">
        <v>7748.75</v>
      </c>
      <c r="P18" s="23">
        <v>7748.75</v>
      </c>
      <c r="Q18" s="29">
        <v>100</v>
      </c>
      <c r="R18" s="23">
        <v>7060.58</v>
      </c>
      <c r="S18" s="29">
        <v>91.118954670108081</v>
      </c>
      <c r="T18" s="23">
        <v>688.17000000000007</v>
      </c>
      <c r="U18" s="29">
        <v>8.8810453298919185</v>
      </c>
      <c r="V18" s="28">
        <v>0</v>
      </c>
      <c r="W18" s="28">
        <v>0</v>
      </c>
      <c r="X18" s="28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</row>
    <row r="19" spans="1:32" ht="22.5" customHeight="1" x14ac:dyDescent="0.25">
      <c r="A19" s="18">
        <v>13</v>
      </c>
      <c r="B19" s="25"/>
      <c r="C19" s="25"/>
      <c r="D19" s="20" t="s">
        <v>40</v>
      </c>
      <c r="E19" s="18" t="s">
        <v>124</v>
      </c>
      <c r="F19" s="18" t="s">
        <v>155</v>
      </c>
      <c r="G19" s="29">
        <v>44618.01</v>
      </c>
      <c r="H19" s="28">
        <v>36</v>
      </c>
      <c r="I19" s="28">
        <v>8</v>
      </c>
      <c r="J19" s="28">
        <v>27</v>
      </c>
      <c r="K19" s="28">
        <v>34</v>
      </c>
      <c r="L19" s="28">
        <v>34</v>
      </c>
      <c r="M19" s="28">
        <v>0</v>
      </c>
      <c r="N19" s="29">
        <v>94.444444444444443</v>
      </c>
      <c r="O19" s="23">
        <v>44618.01</v>
      </c>
      <c r="P19" s="23">
        <v>44618.01</v>
      </c>
      <c r="Q19" s="29">
        <v>100</v>
      </c>
      <c r="R19" s="23">
        <v>44618.01</v>
      </c>
      <c r="S19" s="29">
        <v>100</v>
      </c>
      <c r="T19" s="23">
        <v>0</v>
      </c>
      <c r="U19" s="29">
        <v>0</v>
      </c>
      <c r="V19" s="28">
        <v>0</v>
      </c>
      <c r="W19" s="28">
        <v>0</v>
      </c>
      <c r="X19" s="28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</row>
    <row r="20" spans="1:32" ht="22.5" customHeight="1" x14ac:dyDescent="0.25">
      <c r="A20" s="18">
        <v>14</v>
      </c>
      <c r="B20" s="25"/>
      <c r="C20" s="25"/>
      <c r="D20" s="20" t="s">
        <v>41</v>
      </c>
      <c r="E20" s="18" t="s">
        <v>127</v>
      </c>
      <c r="F20" s="18" t="s">
        <v>156</v>
      </c>
      <c r="G20" s="29">
        <v>2748.38</v>
      </c>
      <c r="H20" s="28">
        <v>4</v>
      </c>
      <c r="I20" s="28">
        <v>0</v>
      </c>
      <c r="J20" s="28">
        <v>4</v>
      </c>
      <c r="K20" s="28">
        <v>2</v>
      </c>
      <c r="L20" s="28">
        <v>2</v>
      </c>
      <c r="M20" s="28">
        <v>0</v>
      </c>
      <c r="N20" s="29">
        <v>50</v>
      </c>
      <c r="O20" s="23">
        <v>2748.38</v>
      </c>
      <c r="P20" s="23">
        <v>2748.38</v>
      </c>
      <c r="Q20" s="29">
        <v>100</v>
      </c>
      <c r="R20" s="23">
        <v>2748.38</v>
      </c>
      <c r="S20" s="29">
        <v>100</v>
      </c>
      <c r="T20" s="23">
        <v>0</v>
      </c>
      <c r="U20" s="29">
        <v>0</v>
      </c>
      <c r="V20" s="28">
        <v>0</v>
      </c>
      <c r="W20" s="28">
        <v>0</v>
      </c>
      <c r="X20" s="28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</row>
    <row r="21" spans="1:32" ht="22.5" customHeight="1" x14ac:dyDescent="0.25">
      <c r="A21" s="18">
        <v>15</v>
      </c>
      <c r="B21" s="25"/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28">
        <v>21</v>
      </c>
      <c r="I21" s="28">
        <v>1</v>
      </c>
      <c r="J21" s="28">
        <v>20</v>
      </c>
      <c r="K21" s="28">
        <v>13</v>
      </c>
      <c r="L21" s="28">
        <v>13</v>
      </c>
      <c r="M21" s="28">
        <v>0</v>
      </c>
      <c r="N21" s="29">
        <v>61.904761904761905</v>
      </c>
      <c r="O21" s="23">
        <v>13314.79</v>
      </c>
      <c r="P21" s="23">
        <v>13314.79</v>
      </c>
      <c r="Q21" s="29">
        <v>100</v>
      </c>
      <c r="R21" s="23">
        <v>12760.369999999999</v>
      </c>
      <c r="S21" s="29">
        <v>95.836058999052923</v>
      </c>
      <c r="T21" s="23">
        <v>554.42000000000189</v>
      </c>
      <c r="U21" s="29">
        <v>4.163941000947081</v>
      </c>
      <c r="V21" s="28">
        <v>0</v>
      </c>
      <c r="W21" s="28">
        <v>0</v>
      </c>
      <c r="X21" s="28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</row>
    <row r="22" spans="1:32" ht="22.5" customHeight="1" x14ac:dyDescent="0.25">
      <c r="A22" s="18">
        <v>16</v>
      </c>
      <c r="B22" s="25"/>
      <c r="C22" s="25"/>
      <c r="D22" s="20" t="s">
        <v>43</v>
      </c>
      <c r="E22" s="18" t="s">
        <v>124</v>
      </c>
      <c r="F22" s="18" t="s">
        <v>158</v>
      </c>
      <c r="G22" s="29">
        <v>2821.83</v>
      </c>
      <c r="H22" s="28">
        <v>10</v>
      </c>
      <c r="I22" s="28">
        <v>2</v>
      </c>
      <c r="J22" s="28">
        <v>8</v>
      </c>
      <c r="K22" s="28">
        <v>5</v>
      </c>
      <c r="L22" s="28">
        <v>5</v>
      </c>
      <c r="M22" s="28">
        <v>0</v>
      </c>
      <c r="N22" s="29">
        <v>50</v>
      </c>
      <c r="O22" s="23">
        <v>2821.83</v>
      </c>
      <c r="P22" s="23">
        <v>2821.83</v>
      </c>
      <c r="Q22" s="29">
        <v>100</v>
      </c>
      <c r="R22" s="23">
        <v>2821.83</v>
      </c>
      <c r="S22" s="29">
        <v>100</v>
      </c>
      <c r="T22" s="23">
        <v>0</v>
      </c>
      <c r="U22" s="29">
        <v>0</v>
      </c>
      <c r="V22" s="28">
        <v>0</v>
      </c>
      <c r="W22" s="28">
        <v>0</v>
      </c>
      <c r="X22" s="28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</row>
    <row r="23" spans="1:32" ht="22.5" customHeight="1" x14ac:dyDescent="0.25">
      <c r="A23" s="18">
        <v>17</v>
      </c>
      <c r="B23" s="25"/>
      <c r="C23" s="25"/>
      <c r="D23" s="20" t="s">
        <v>44</v>
      </c>
      <c r="E23" s="18" t="s">
        <v>124</v>
      </c>
      <c r="F23" s="18" t="s">
        <v>159</v>
      </c>
      <c r="G23" s="29">
        <v>4470.47</v>
      </c>
      <c r="H23" s="28">
        <v>8</v>
      </c>
      <c r="I23" s="28">
        <v>2</v>
      </c>
      <c r="J23" s="28">
        <v>6</v>
      </c>
      <c r="K23" s="28">
        <v>5</v>
      </c>
      <c r="L23" s="28">
        <v>5</v>
      </c>
      <c r="M23" s="28">
        <v>0</v>
      </c>
      <c r="N23" s="29">
        <v>62.5</v>
      </c>
      <c r="O23" s="23">
        <v>4470.47</v>
      </c>
      <c r="P23" s="23">
        <v>4470.47</v>
      </c>
      <c r="Q23" s="29">
        <v>100</v>
      </c>
      <c r="R23" s="23">
        <v>4470.47</v>
      </c>
      <c r="S23" s="29">
        <v>100</v>
      </c>
      <c r="T23" s="23">
        <v>0</v>
      </c>
      <c r="U23" s="29">
        <v>0</v>
      </c>
      <c r="V23" s="28">
        <v>0</v>
      </c>
      <c r="W23" s="28">
        <v>0</v>
      </c>
      <c r="X23" s="28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</row>
    <row r="24" spans="1:32" ht="22.5" customHeight="1" x14ac:dyDescent="0.25">
      <c r="A24" s="18">
        <v>18</v>
      </c>
      <c r="B24" s="25"/>
      <c r="C24" s="25"/>
      <c r="D24" s="20" t="s">
        <v>45</v>
      </c>
      <c r="E24" s="18" t="s">
        <v>124</v>
      </c>
      <c r="F24" s="18" t="s">
        <v>160</v>
      </c>
      <c r="G24" s="29">
        <v>6572.83</v>
      </c>
      <c r="H24" s="28">
        <v>9</v>
      </c>
      <c r="I24" s="28">
        <v>2</v>
      </c>
      <c r="J24" s="28">
        <v>7</v>
      </c>
      <c r="K24" s="28">
        <v>7</v>
      </c>
      <c r="L24" s="28">
        <v>7</v>
      </c>
      <c r="M24" s="28">
        <v>0</v>
      </c>
      <c r="N24" s="29">
        <v>77.777777777777786</v>
      </c>
      <c r="O24" s="23">
        <v>6572.83</v>
      </c>
      <c r="P24" s="23">
        <v>6572.83</v>
      </c>
      <c r="Q24" s="29">
        <v>100</v>
      </c>
      <c r="R24" s="23">
        <v>6572.83</v>
      </c>
      <c r="S24" s="29">
        <v>100</v>
      </c>
      <c r="T24" s="23">
        <v>0</v>
      </c>
      <c r="U24" s="29">
        <v>0</v>
      </c>
      <c r="V24" s="28">
        <v>0</v>
      </c>
      <c r="W24" s="28">
        <v>0</v>
      </c>
      <c r="X24" s="28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</row>
    <row r="25" spans="1:32" ht="22.5" customHeight="1" x14ac:dyDescent="0.25">
      <c r="A25" s="18">
        <v>19</v>
      </c>
      <c r="B25" s="25"/>
      <c r="C25" s="25"/>
      <c r="D25" s="20" t="s">
        <v>46</v>
      </c>
      <c r="E25" s="18" t="s">
        <v>128</v>
      </c>
      <c r="F25" s="18" t="s">
        <v>161</v>
      </c>
      <c r="G25" s="29">
        <v>21296.61</v>
      </c>
      <c r="H25" s="28">
        <v>17</v>
      </c>
      <c r="I25" s="28">
        <v>0</v>
      </c>
      <c r="J25" s="28">
        <v>17</v>
      </c>
      <c r="K25" s="28">
        <v>15</v>
      </c>
      <c r="L25" s="28">
        <v>15</v>
      </c>
      <c r="M25" s="28">
        <v>0</v>
      </c>
      <c r="N25" s="29">
        <v>88.235294117647058</v>
      </c>
      <c r="O25" s="23">
        <v>21296.61</v>
      </c>
      <c r="P25" s="23">
        <v>21296.61</v>
      </c>
      <c r="Q25" s="29">
        <v>100</v>
      </c>
      <c r="R25" s="23">
        <v>17319.839999999997</v>
      </c>
      <c r="S25" s="29">
        <v>81.326746369492582</v>
      </c>
      <c r="T25" s="23">
        <v>3976.7700000000041</v>
      </c>
      <c r="U25" s="29">
        <v>18.673253630507407</v>
      </c>
      <c r="V25" s="28">
        <v>0</v>
      </c>
      <c r="W25" s="28">
        <v>0</v>
      </c>
      <c r="X25" s="28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</row>
    <row r="26" spans="1:32" ht="22.5" customHeight="1" x14ac:dyDescent="0.25">
      <c r="A26" s="18">
        <v>20</v>
      </c>
      <c r="B26" s="25"/>
      <c r="C26" s="25"/>
      <c r="D26" s="20" t="s">
        <v>47</v>
      </c>
      <c r="E26" s="18" t="s">
        <v>124</v>
      </c>
      <c r="F26" s="18" t="s">
        <v>162</v>
      </c>
      <c r="G26" s="29">
        <v>13793.66</v>
      </c>
      <c r="H26" s="28">
        <v>9</v>
      </c>
      <c r="I26" s="28">
        <v>2</v>
      </c>
      <c r="J26" s="28">
        <v>7</v>
      </c>
      <c r="K26" s="28">
        <v>9</v>
      </c>
      <c r="L26" s="28">
        <v>9</v>
      </c>
      <c r="M26" s="28">
        <v>0</v>
      </c>
      <c r="N26" s="29">
        <v>100</v>
      </c>
      <c r="O26" s="23">
        <v>13793.66</v>
      </c>
      <c r="P26" s="23">
        <v>13793.66</v>
      </c>
      <c r="Q26" s="29">
        <v>100</v>
      </c>
      <c r="R26" s="23">
        <v>13793.66</v>
      </c>
      <c r="S26" s="29">
        <v>100</v>
      </c>
      <c r="T26" s="23">
        <v>0</v>
      </c>
      <c r="U26" s="29">
        <v>0</v>
      </c>
      <c r="V26" s="28">
        <v>0</v>
      </c>
      <c r="W26" s="28">
        <v>0</v>
      </c>
      <c r="X26" s="28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29">
        <v>0</v>
      </c>
    </row>
    <row r="27" spans="1:32" ht="22.5" customHeight="1" x14ac:dyDescent="0.25">
      <c r="A27" s="18">
        <v>21</v>
      </c>
      <c r="B27" s="25"/>
      <c r="C27" s="25"/>
      <c r="D27" s="20" t="s">
        <v>48</v>
      </c>
      <c r="E27" s="18" t="s">
        <v>129</v>
      </c>
      <c r="F27" s="18" t="s">
        <v>163</v>
      </c>
      <c r="G27" s="29">
        <v>18139.88</v>
      </c>
      <c r="H27" s="28">
        <v>21</v>
      </c>
      <c r="I27" s="28">
        <v>3</v>
      </c>
      <c r="J27" s="28">
        <v>18</v>
      </c>
      <c r="K27" s="28">
        <v>20</v>
      </c>
      <c r="L27" s="28">
        <v>20</v>
      </c>
      <c r="M27" s="28">
        <v>0</v>
      </c>
      <c r="N27" s="29">
        <v>95.238095238095227</v>
      </c>
      <c r="O27" s="23">
        <v>18139.88</v>
      </c>
      <c r="P27" s="23">
        <v>18139.88</v>
      </c>
      <c r="Q27" s="29">
        <v>100</v>
      </c>
      <c r="R27" s="23">
        <v>16884.419999999998</v>
      </c>
      <c r="S27" s="29">
        <v>93.079006035321058</v>
      </c>
      <c r="T27" s="23">
        <v>1255.4600000000028</v>
      </c>
      <c r="U27" s="29">
        <v>6.920993964678944</v>
      </c>
      <c r="V27" s="28">
        <v>0</v>
      </c>
      <c r="W27" s="28">
        <v>0</v>
      </c>
      <c r="X27" s="28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29">
        <v>0</v>
      </c>
    </row>
    <row r="28" spans="1:32" ht="22.5" customHeight="1" x14ac:dyDescent="0.25">
      <c r="A28" s="18">
        <v>22</v>
      </c>
      <c r="B28" s="25"/>
      <c r="C28" s="25"/>
      <c r="D28" s="20" t="s">
        <v>49</v>
      </c>
      <c r="E28" s="18" t="s">
        <v>120</v>
      </c>
      <c r="F28" s="18" t="s">
        <v>164</v>
      </c>
      <c r="G28" s="29">
        <v>9620.1899999999987</v>
      </c>
      <c r="H28" s="28">
        <v>11</v>
      </c>
      <c r="I28" s="28">
        <v>6</v>
      </c>
      <c r="J28" s="28">
        <v>5</v>
      </c>
      <c r="K28" s="28">
        <v>10</v>
      </c>
      <c r="L28" s="28">
        <v>10</v>
      </c>
      <c r="M28" s="28">
        <v>0</v>
      </c>
      <c r="N28" s="29">
        <v>90.909090909090907</v>
      </c>
      <c r="O28" s="23">
        <v>9620.1899999999987</v>
      </c>
      <c r="P28" s="23">
        <v>9620.1899999999987</v>
      </c>
      <c r="Q28" s="29">
        <v>100</v>
      </c>
      <c r="R28" s="23">
        <v>9620.1899999999987</v>
      </c>
      <c r="S28" s="29">
        <v>100</v>
      </c>
      <c r="T28" s="23">
        <v>0</v>
      </c>
      <c r="U28" s="29">
        <v>0</v>
      </c>
      <c r="V28" s="28">
        <v>0</v>
      </c>
      <c r="W28" s="28">
        <v>0</v>
      </c>
      <c r="X28" s="28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29">
        <v>0</v>
      </c>
    </row>
    <row r="29" spans="1:32" ht="22.5" customHeight="1" x14ac:dyDescent="0.25">
      <c r="A29" s="18">
        <v>23</v>
      </c>
      <c r="B29" s="25"/>
      <c r="C29" s="25"/>
      <c r="D29" s="20" t="s">
        <v>50</v>
      </c>
      <c r="E29" s="18" t="s">
        <v>122</v>
      </c>
      <c r="F29" s="18" t="s">
        <v>165</v>
      </c>
      <c r="G29" s="29">
        <v>12457.580000000002</v>
      </c>
      <c r="H29" s="28">
        <v>11</v>
      </c>
      <c r="I29" s="28">
        <v>2</v>
      </c>
      <c r="J29" s="28">
        <v>8</v>
      </c>
      <c r="K29" s="28">
        <v>10</v>
      </c>
      <c r="L29" s="28">
        <v>10</v>
      </c>
      <c r="M29" s="28">
        <v>0</v>
      </c>
      <c r="N29" s="29">
        <v>90.909090909090907</v>
      </c>
      <c r="O29" s="23">
        <v>12457.580000000002</v>
      </c>
      <c r="P29" s="23">
        <v>12457.580000000002</v>
      </c>
      <c r="Q29" s="29">
        <v>100</v>
      </c>
      <c r="R29" s="23">
        <v>12457.580000000002</v>
      </c>
      <c r="S29" s="29">
        <v>100</v>
      </c>
      <c r="T29" s="23">
        <v>0</v>
      </c>
      <c r="U29" s="29">
        <v>0</v>
      </c>
      <c r="V29" s="28">
        <v>0</v>
      </c>
      <c r="W29" s="28">
        <v>0</v>
      </c>
      <c r="X29" s="28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</row>
    <row r="30" spans="1:32" ht="22.5" customHeight="1" x14ac:dyDescent="0.25">
      <c r="A30" s="18">
        <v>24</v>
      </c>
      <c r="B30" s="25"/>
      <c r="C30" s="25"/>
      <c r="D30" s="20" t="s">
        <v>51</v>
      </c>
      <c r="E30" s="18" t="s">
        <v>125</v>
      </c>
      <c r="F30" s="18" t="s">
        <v>166</v>
      </c>
      <c r="G30" s="29">
        <v>0</v>
      </c>
      <c r="H30" s="28">
        <v>3</v>
      </c>
      <c r="I30" s="28">
        <v>0</v>
      </c>
      <c r="J30" s="28">
        <v>3</v>
      </c>
      <c r="K30" s="28">
        <v>0</v>
      </c>
      <c r="L30" s="28">
        <v>0</v>
      </c>
      <c r="M30" s="28">
        <v>0</v>
      </c>
      <c r="N30" s="29">
        <v>0</v>
      </c>
      <c r="O30" s="23">
        <v>0</v>
      </c>
      <c r="P30" s="23">
        <v>0</v>
      </c>
      <c r="Q30" s="29">
        <v>0</v>
      </c>
      <c r="R30" s="23">
        <v>0</v>
      </c>
      <c r="S30" s="29">
        <v>0</v>
      </c>
      <c r="T30" s="23">
        <v>0</v>
      </c>
      <c r="U30" s="29">
        <v>0</v>
      </c>
      <c r="V30" s="28">
        <v>0</v>
      </c>
      <c r="W30" s="28">
        <v>0</v>
      </c>
      <c r="X30" s="28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</row>
    <row r="31" spans="1:32" ht="22.5" customHeight="1" x14ac:dyDescent="0.25">
      <c r="A31" s="18">
        <v>25</v>
      </c>
      <c r="B31" s="25"/>
      <c r="C31" s="25"/>
      <c r="D31" s="20" t="s">
        <v>52</v>
      </c>
      <c r="E31" s="18" t="s">
        <v>124</v>
      </c>
      <c r="F31" s="18" t="s">
        <v>167</v>
      </c>
      <c r="G31" s="29">
        <v>2981.6600000000003</v>
      </c>
      <c r="H31" s="28">
        <v>8</v>
      </c>
      <c r="I31" s="28">
        <v>1</v>
      </c>
      <c r="J31" s="28">
        <v>6</v>
      </c>
      <c r="K31" s="28">
        <v>4</v>
      </c>
      <c r="L31" s="28">
        <v>4</v>
      </c>
      <c r="M31" s="28">
        <v>0</v>
      </c>
      <c r="N31" s="29">
        <v>50</v>
      </c>
      <c r="O31" s="23">
        <v>2981.6600000000003</v>
      </c>
      <c r="P31" s="23">
        <v>2981.6600000000003</v>
      </c>
      <c r="Q31" s="29">
        <v>100</v>
      </c>
      <c r="R31" s="23">
        <v>2981.6600000000003</v>
      </c>
      <c r="S31" s="29">
        <v>100</v>
      </c>
      <c r="T31" s="23">
        <v>0</v>
      </c>
      <c r="U31" s="29">
        <v>0</v>
      </c>
      <c r="V31" s="28">
        <v>0</v>
      </c>
      <c r="W31" s="28">
        <v>0</v>
      </c>
      <c r="X31" s="28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</row>
    <row r="32" spans="1:32" ht="22.5" customHeight="1" x14ac:dyDescent="0.25">
      <c r="A32" s="18">
        <v>26</v>
      </c>
      <c r="B32" s="25"/>
      <c r="C32" s="25"/>
      <c r="D32" s="20" t="s">
        <v>53</v>
      </c>
      <c r="E32" s="18" t="s">
        <v>130</v>
      </c>
      <c r="F32" s="18" t="s">
        <v>168</v>
      </c>
      <c r="G32" s="29">
        <v>7486.82</v>
      </c>
      <c r="H32" s="28">
        <v>11</v>
      </c>
      <c r="I32" s="28">
        <v>1</v>
      </c>
      <c r="J32" s="28">
        <v>10</v>
      </c>
      <c r="K32" s="28">
        <v>7</v>
      </c>
      <c r="L32" s="28">
        <v>7</v>
      </c>
      <c r="M32" s="28">
        <v>0</v>
      </c>
      <c r="N32" s="29">
        <v>63.636363636363633</v>
      </c>
      <c r="O32" s="23">
        <v>7486.82</v>
      </c>
      <c r="P32" s="23">
        <v>7486.82</v>
      </c>
      <c r="Q32" s="29">
        <v>100</v>
      </c>
      <c r="R32" s="23">
        <v>7486.82</v>
      </c>
      <c r="S32" s="29">
        <v>100</v>
      </c>
      <c r="T32" s="23">
        <v>0</v>
      </c>
      <c r="U32" s="29">
        <v>0</v>
      </c>
      <c r="V32" s="28">
        <v>0</v>
      </c>
      <c r="W32" s="28">
        <v>0</v>
      </c>
      <c r="X32" s="28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</row>
    <row r="33" spans="1:32" ht="22.5" customHeight="1" x14ac:dyDescent="0.25">
      <c r="A33" s="18">
        <v>27</v>
      </c>
      <c r="B33" s="25"/>
      <c r="C33" s="25"/>
      <c r="D33" s="20" t="s">
        <v>54</v>
      </c>
      <c r="E33" s="18" t="s">
        <v>128</v>
      </c>
      <c r="F33" s="18" t="s">
        <v>169</v>
      </c>
      <c r="G33" s="29">
        <v>25268.97</v>
      </c>
      <c r="H33" s="28">
        <v>15</v>
      </c>
      <c r="I33" s="28">
        <v>3</v>
      </c>
      <c r="J33" s="28">
        <v>12</v>
      </c>
      <c r="K33" s="28">
        <v>13</v>
      </c>
      <c r="L33" s="28">
        <v>13</v>
      </c>
      <c r="M33" s="28">
        <v>0</v>
      </c>
      <c r="N33" s="29">
        <v>86.666666666666671</v>
      </c>
      <c r="O33" s="23">
        <v>25268.97</v>
      </c>
      <c r="P33" s="23">
        <v>25268.969999999998</v>
      </c>
      <c r="Q33" s="29">
        <v>99.999999999999986</v>
      </c>
      <c r="R33" s="23">
        <v>25268.97</v>
      </c>
      <c r="S33" s="29">
        <v>100.00000000000003</v>
      </c>
      <c r="T33" s="23">
        <v>0</v>
      </c>
      <c r="U33" s="29">
        <v>0</v>
      </c>
      <c r="V33" s="28">
        <v>0</v>
      </c>
      <c r="W33" s="28">
        <v>0</v>
      </c>
      <c r="X33" s="28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</row>
    <row r="34" spans="1:32" ht="22.5" customHeight="1" x14ac:dyDescent="0.25">
      <c r="A34" s="18">
        <v>28</v>
      </c>
      <c r="B34" s="25"/>
      <c r="C34" s="25"/>
      <c r="D34" s="20" t="s">
        <v>55</v>
      </c>
      <c r="E34" s="18" t="s">
        <v>127</v>
      </c>
      <c r="F34" s="18" t="s">
        <v>170</v>
      </c>
      <c r="G34" s="29">
        <v>13844.35</v>
      </c>
      <c r="H34" s="28">
        <v>12</v>
      </c>
      <c r="I34" s="28">
        <v>1</v>
      </c>
      <c r="J34" s="28">
        <v>11</v>
      </c>
      <c r="K34" s="28">
        <v>9</v>
      </c>
      <c r="L34" s="28">
        <v>9</v>
      </c>
      <c r="M34" s="28">
        <v>0</v>
      </c>
      <c r="N34" s="29">
        <v>75</v>
      </c>
      <c r="O34" s="23">
        <v>13844.35</v>
      </c>
      <c r="P34" s="23">
        <v>13844.35</v>
      </c>
      <c r="Q34" s="29">
        <v>100</v>
      </c>
      <c r="R34" s="23">
        <v>13844.35</v>
      </c>
      <c r="S34" s="29">
        <v>100</v>
      </c>
      <c r="T34" s="23">
        <v>0</v>
      </c>
      <c r="U34" s="29">
        <v>0</v>
      </c>
      <c r="V34" s="28">
        <v>0</v>
      </c>
      <c r="W34" s="28">
        <v>0</v>
      </c>
      <c r="X34" s="28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</row>
    <row r="35" spans="1:32" ht="22.5" customHeight="1" x14ac:dyDescent="0.25">
      <c r="A35" s="18">
        <v>29</v>
      </c>
      <c r="B35" s="25"/>
      <c r="C35" s="25"/>
      <c r="D35" s="20" t="s">
        <v>56</v>
      </c>
      <c r="E35" s="18" t="s">
        <v>131</v>
      </c>
      <c r="F35" s="18" t="s">
        <v>171</v>
      </c>
      <c r="G35" s="29">
        <v>2492.34</v>
      </c>
      <c r="H35" s="28">
        <v>7</v>
      </c>
      <c r="I35" s="28">
        <v>3</v>
      </c>
      <c r="J35" s="28">
        <v>3</v>
      </c>
      <c r="K35" s="28">
        <v>0</v>
      </c>
      <c r="L35" s="28">
        <v>0</v>
      </c>
      <c r="M35" s="28">
        <v>0</v>
      </c>
      <c r="N35" s="29">
        <v>0</v>
      </c>
      <c r="O35" s="23">
        <v>2492.34</v>
      </c>
      <c r="P35" s="23">
        <v>2492.34</v>
      </c>
      <c r="Q35" s="29">
        <v>100</v>
      </c>
      <c r="R35" s="23">
        <v>2492.34</v>
      </c>
      <c r="S35" s="29">
        <v>100</v>
      </c>
      <c r="T35" s="23">
        <v>0</v>
      </c>
      <c r="U35" s="29">
        <v>0</v>
      </c>
      <c r="V35" s="28">
        <v>0</v>
      </c>
      <c r="W35" s="28">
        <v>0</v>
      </c>
      <c r="X35" s="28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</row>
    <row r="36" spans="1:32" ht="22.5" customHeight="1" x14ac:dyDescent="0.25">
      <c r="A36" s="18">
        <v>30</v>
      </c>
      <c r="B36" s="25"/>
      <c r="C36" s="25"/>
      <c r="D36" s="20" t="s">
        <v>57</v>
      </c>
      <c r="E36" s="18" t="s">
        <v>124</v>
      </c>
      <c r="F36" s="18" t="s">
        <v>172</v>
      </c>
      <c r="G36" s="29">
        <v>0</v>
      </c>
      <c r="H36" s="28">
        <v>2</v>
      </c>
      <c r="I36" s="28">
        <v>1</v>
      </c>
      <c r="J36" s="28">
        <v>1</v>
      </c>
      <c r="K36" s="28">
        <v>0</v>
      </c>
      <c r="L36" s="28">
        <v>0</v>
      </c>
      <c r="M36" s="28">
        <v>0</v>
      </c>
      <c r="N36" s="29">
        <v>0</v>
      </c>
      <c r="O36" s="23">
        <v>0</v>
      </c>
      <c r="P36" s="23">
        <v>0</v>
      </c>
      <c r="Q36" s="29">
        <v>0</v>
      </c>
      <c r="R36" s="23">
        <v>0</v>
      </c>
      <c r="S36" s="29">
        <v>0</v>
      </c>
      <c r="T36" s="23">
        <v>0</v>
      </c>
      <c r="U36" s="29">
        <v>0</v>
      </c>
      <c r="V36" s="28">
        <v>0</v>
      </c>
      <c r="W36" s="28">
        <v>0</v>
      </c>
      <c r="X36" s="28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</row>
    <row r="37" spans="1:32" ht="22.5" customHeight="1" x14ac:dyDescent="0.25">
      <c r="A37" s="18">
        <v>31</v>
      </c>
      <c r="B37" s="25"/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28">
        <v>9</v>
      </c>
      <c r="I37" s="28">
        <v>3</v>
      </c>
      <c r="J37" s="28">
        <v>6</v>
      </c>
      <c r="K37" s="28">
        <v>5</v>
      </c>
      <c r="L37" s="28">
        <v>5</v>
      </c>
      <c r="M37" s="28">
        <v>0</v>
      </c>
      <c r="N37" s="29">
        <v>55.555555555555557</v>
      </c>
      <c r="O37" s="23">
        <v>3019.75</v>
      </c>
      <c r="P37" s="23">
        <v>3019.75</v>
      </c>
      <c r="Q37" s="29">
        <v>100</v>
      </c>
      <c r="R37" s="23">
        <v>3019.75</v>
      </c>
      <c r="S37" s="29">
        <v>100</v>
      </c>
      <c r="T37" s="23">
        <v>0</v>
      </c>
      <c r="U37" s="29">
        <v>0</v>
      </c>
      <c r="V37" s="28">
        <v>0</v>
      </c>
      <c r="W37" s="28">
        <v>0</v>
      </c>
      <c r="X37" s="28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</row>
    <row r="38" spans="1:32" ht="22.5" customHeight="1" x14ac:dyDescent="0.25">
      <c r="A38" s="18">
        <v>32</v>
      </c>
      <c r="B38" s="25"/>
      <c r="C38" s="25"/>
      <c r="D38" s="20" t="s">
        <v>59</v>
      </c>
      <c r="E38" s="18" t="s">
        <v>127</v>
      </c>
      <c r="F38" s="18" t="s">
        <v>174</v>
      </c>
      <c r="G38" s="29">
        <v>17383.59</v>
      </c>
      <c r="H38" s="28">
        <v>20</v>
      </c>
      <c r="I38" s="28">
        <v>2</v>
      </c>
      <c r="J38" s="28">
        <v>18</v>
      </c>
      <c r="K38" s="28">
        <v>16</v>
      </c>
      <c r="L38" s="28">
        <v>16</v>
      </c>
      <c r="M38" s="28">
        <v>0</v>
      </c>
      <c r="N38" s="29">
        <v>80</v>
      </c>
      <c r="O38" s="23">
        <v>17383.59</v>
      </c>
      <c r="P38" s="23">
        <v>17383.59</v>
      </c>
      <c r="Q38" s="29">
        <v>100</v>
      </c>
      <c r="R38" s="23">
        <v>17383.59</v>
      </c>
      <c r="S38" s="29">
        <v>100</v>
      </c>
      <c r="T38" s="23">
        <v>0</v>
      </c>
      <c r="U38" s="29">
        <v>0</v>
      </c>
      <c r="V38" s="28">
        <v>0</v>
      </c>
      <c r="W38" s="28">
        <v>0</v>
      </c>
      <c r="X38" s="28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</row>
    <row r="39" spans="1:32" ht="22.5" customHeight="1" x14ac:dyDescent="0.25">
      <c r="A39" s="18">
        <v>33</v>
      </c>
      <c r="B39" s="25"/>
      <c r="C39" s="25"/>
      <c r="D39" s="20" t="s">
        <v>60</v>
      </c>
      <c r="E39" s="18" t="s">
        <v>124</v>
      </c>
      <c r="F39" s="18" t="s">
        <v>175</v>
      </c>
      <c r="G39" s="29">
        <v>15098.460000000001</v>
      </c>
      <c r="H39" s="28">
        <v>17</v>
      </c>
      <c r="I39" s="28">
        <v>6</v>
      </c>
      <c r="J39" s="28">
        <v>9</v>
      </c>
      <c r="K39" s="28">
        <v>17</v>
      </c>
      <c r="L39" s="28">
        <v>17</v>
      </c>
      <c r="M39" s="28">
        <v>0</v>
      </c>
      <c r="N39" s="29">
        <v>100</v>
      </c>
      <c r="O39" s="23">
        <v>15098.460000000001</v>
      </c>
      <c r="P39" s="23">
        <v>15098.460000000001</v>
      </c>
      <c r="Q39" s="29">
        <v>100</v>
      </c>
      <c r="R39" s="23">
        <v>14854.859999999999</v>
      </c>
      <c r="S39" s="29">
        <v>98.386590420479962</v>
      </c>
      <c r="T39" s="23">
        <v>243.60000000000218</v>
      </c>
      <c r="U39" s="29">
        <v>1.6134095795200447</v>
      </c>
      <c r="V39" s="28">
        <v>0</v>
      </c>
      <c r="W39" s="28">
        <v>0</v>
      </c>
      <c r="X39" s="28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</row>
    <row r="40" spans="1:32" ht="22.5" customHeight="1" x14ac:dyDescent="0.25">
      <c r="A40" s="18">
        <v>34</v>
      </c>
      <c r="B40" s="25"/>
      <c r="C40" s="25"/>
      <c r="D40" s="20" t="s">
        <v>61</v>
      </c>
      <c r="E40" s="18" t="s">
        <v>124</v>
      </c>
      <c r="F40" s="18" t="s">
        <v>176</v>
      </c>
      <c r="G40" s="29">
        <v>27168.720000000001</v>
      </c>
      <c r="H40" s="28">
        <v>26</v>
      </c>
      <c r="I40" s="28">
        <v>8</v>
      </c>
      <c r="J40" s="28">
        <v>15</v>
      </c>
      <c r="K40" s="28">
        <v>22</v>
      </c>
      <c r="L40" s="28">
        <v>22</v>
      </c>
      <c r="M40" s="28">
        <v>0</v>
      </c>
      <c r="N40" s="29">
        <v>84.615384615384613</v>
      </c>
      <c r="O40" s="23">
        <v>27168.720000000001</v>
      </c>
      <c r="P40" s="23">
        <v>27168.720000000001</v>
      </c>
      <c r="Q40" s="29">
        <v>100</v>
      </c>
      <c r="R40" s="23">
        <v>27168.720000000001</v>
      </c>
      <c r="S40" s="29">
        <v>100</v>
      </c>
      <c r="T40" s="23">
        <v>0</v>
      </c>
      <c r="U40" s="29">
        <v>0</v>
      </c>
      <c r="V40" s="28">
        <v>0</v>
      </c>
      <c r="W40" s="28">
        <v>0</v>
      </c>
      <c r="X40" s="28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</row>
    <row r="41" spans="1:32" ht="22.5" customHeight="1" x14ac:dyDescent="0.25">
      <c r="A41" s="18">
        <v>35</v>
      </c>
      <c r="B41" s="25"/>
      <c r="C41" s="25"/>
      <c r="D41" s="20" t="s">
        <v>62</v>
      </c>
      <c r="E41" s="18" t="s">
        <v>132</v>
      </c>
      <c r="F41" s="18" t="s">
        <v>177</v>
      </c>
      <c r="G41" s="29">
        <v>9538.17</v>
      </c>
      <c r="H41" s="28">
        <v>10</v>
      </c>
      <c r="I41" s="28">
        <v>4</v>
      </c>
      <c r="J41" s="28">
        <v>6</v>
      </c>
      <c r="K41" s="28">
        <v>10</v>
      </c>
      <c r="L41" s="28">
        <v>10</v>
      </c>
      <c r="M41" s="28">
        <v>0</v>
      </c>
      <c r="N41" s="29">
        <v>100</v>
      </c>
      <c r="O41" s="23">
        <v>9538.17</v>
      </c>
      <c r="P41" s="23">
        <v>9538.17</v>
      </c>
      <c r="Q41" s="29">
        <v>100</v>
      </c>
      <c r="R41" s="23">
        <v>8030.89</v>
      </c>
      <c r="S41" s="29">
        <v>84.197387968551624</v>
      </c>
      <c r="T41" s="23">
        <v>1507.2799999999997</v>
      </c>
      <c r="U41" s="29">
        <v>15.802612031448376</v>
      </c>
      <c r="V41" s="28">
        <v>0</v>
      </c>
      <c r="W41" s="28">
        <v>0</v>
      </c>
      <c r="X41" s="28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</row>
    <row r="42" spans="1:32" ht="22.5" customHeight="1" x14ac:dyDescent="0.25">
      <c r="A42" s="18">
        <v>36</v>
      </c>
      <c r="B42" s="25"/>
      <c r="C42" s="25"/>
      <c r="D42" s="20" t="s">
        <v>63</v>
      </c>
      <c r="E42" s="18" t="s">
        <v>124</v>
      </c>
      <c r="F42" s="18" t="s">
        <v>178</v>
      </c>
      <c r="G42" s="29">
        <v>15784.42</v>
      </c>
      <c r="H42" s="28">
        <v>15</v>
      </c>
      <c r="I42" s="28">
        <v>3</v>
      </c>
      <c r="J42" s="28">
        <v>12</v>
      </c>
      <c r="K42" s="28">
        <v>12</v>
      </c>
      <c r="L42" s="28">
        <v>12</v>
      </c>
      <c r="M42" s="28">
        <v>0</v>
      </c>
      <c r="N42" s="29">
        <v>80</v>
      </c>
      <c r="O42" s="23">
        <v>15784.42</v>
      </c>
      <c r="P42" s="23">
        <v>15784.42</v>
      </c>
      <c r="Q42" s="29">
        <v>100</v>
      </c>
      <c r="R42" s="23">
        <v>15784.419999999998</v>
      </c>
      <c r="S42" s="29">
        <v>99.999999999999986</v>
      </c>
      <c r="T42" s="23">
        <v>0</v>
      </c>
      <c r="U42" s="29">
        <v>0</v>
      </c>
      <c r="V42" s="28">
        <v>0</v>
      </c>
      <c r="W42" s="28">
        <v>0</v>
      </c>
      <c r="X42" s="28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29">
        <v>0</v>
      </c>
    </row>
    <row r="43" spans="1:32" ht="22.5" customHeight="1" x14ac:dyDescent="0.25">
      <c r="A43" s="18">
        <v>37</v>
      </c>
      <c r="B43" s="25"/>
      <c r="C43" s="25"/>
      <c r="D43" s="20" t="s">
        <v>64</v>
      </c>
      <c r="E43" s="18" t="s">
        <v>124</v>
      </c>
      <c r="F43" s="18" t="s">
        <v>179</v>
      </c>
      <c r="G43" s="29">
        <v>624.23</v>
      </c>
      <c r="H43" s="28">
        <v>2</v>
      </c>
      <c r="I43" s="28">
        <v>1</v>
      </c>
      <c r="J43" s="28">
        <v>1</v>
      </c>
      <c r="K43" s="28">
        <v>2</v>
      </c>
      <c r="L43" s="28">
        <v>2</v>
      </c>
      <c r="M43" s="28">
        <v>0</v>
      </c>
      <c r="N43" s="29">
        <v>100</v>
      </c>
      <c r="O43" s="23">
        <v>624.23</v>
      </c>
      <c r="P43" s="23">
        <v>624.23</v>
      </c>
      <c r="Q43" s="29">
        <v>100</v>
      </c>
      <c r="R43" s="23">
        <v>624.23</v>
      </c>
      <c r="S43" s="29">
        <v>100</v>
      </c>
      <c r="T43" s="23">
        <v>0</v>
      </c>
      <c r="U43" s="29">
        <v>0</v>
      </c>
      <c r="V43" s="28">
        <v>0</v>
      </c>
      <c r="W43" s="28">
        <v>0</v>
      </c>
      <c r="X43" s="28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</row>
    <row r="44" spans="1:32" ht="22.5" customHeight="1" x14ac:dyDescent="0.25">
      <c r="A44" s="18">
        <v>38</v>
      </c>
      <c r="B44" s="25"/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28">
        <v>2</v>
      </c>
      <c r="I44" s="28">
        <v>0</v>
      </c>
      <c r="J44" s="28">
        <v>2</v>
      </c>
      <c r="K44" s="28">
        <v>0</v>
      </c>
      <c r="L44" s="28">
        <v>0</v>
      </c>
      <c r="M44" s="28">
        <v>0</v>
      </c>
      <c r="N44" s="29">
        <v>0</v>
      </c>
      <c r="O44" s="23">
        <v>0</v>
      </c>
      <c r="P44" s="23">
        <v>0</v>
      </c>
      <c r="Q44" s="29">
        <v>0</v>
      </c>
      <c r="R44" s="23">
        <v>0</v>
      </c>
      <c r="S44" s="29">
        <v>0</v>
      </c>
      <c r="T44" s="23">
        <v>0</v>
      </c>
      <c r="U44" s="29">
        <v>0</v>
      </c>
      <c r="V44" s="28">
        <v>0</v>
      </c>
      <c r="W44" s="28">
        <v>0</v>
      </c>
      <c r="X44" s="28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</row>
    <row r="45" spans="1:32" ht="22.5" customHeight="1" x14ac:dyDescent="0.25">
      <c r="A45" s="18">
        <v>39</v>
      </c>
      <c r="B45" s="25"/>
      <c r="C45" s="25"/>
      <c r="D45" s="20" t="s">
        <v>66</v>
      </c>
      <c r="E45" s="18" t="s">
        <v>126</v>
      </c>
      <c r="F45" s="18" t="s">
        <v>181</v>
      </c>
      <c r="G45" s="29">
        <v>9181.1</v>
      </c>
      <c r="H45" s="28">
        <v>14</v>
      </c>
      <c r="I45" s="28">
        <v>2</v>
      </c>
      <c r="J45" s="28">
        <v>12</v>
      </c>
      <c r="K45" s="28">
        <v>13</v>
      </c>
      <c r="L45" s="28">
        <v>13</v>
      </c>
      <c r="M45" s="28">
        <v>0</v>
      </c>
      <c r="N45" s="29">
        <v>92.857142857142861</v>
      </c>
      <c r="O45" s="23">
        <v>9181.1</v>
      </c>
      <c r="P45" s="23">
        <v>9181.1</v>
      </c>
      <c r="Q45" s="29">
        <v>100</v>
      </c>
      <c r="R45" s="23">
        <v>9181.1</v>
      </c>
      <c r="S45" s="29">
        <v>100</v>
      </c>
      <c r="T45" s="23">
        <v>0</v>
      </c>
      <c r="U45" s="29">
        <v>0</v>
      </c>
      <c r="V45" s="28">
        <v>0</v>
      </c>
      <c r="W45" s="28">
        <v>0</v>
      </c>
      <c r="X45" s="28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</row>
    <row r="46" spans="1:32" ht="22.5" customHeight="1" x14ac:dyDescent="0.25">
      <c r="A46" s="18">
        <v>40</v>
      </c>
      <c r="B46" s="25"/>
      <c r="C46" s="25"/>
      <c r="D46" s="20" t="s">
        <v>67</v>
      </c>
      <c r="E46" s="18" t="s">
        <v>133</v>
      </c>
      <c r="F46" s="18" t="s">
        <v>182</v>
      </c>
      <c r="G46" s="29">
        <v>57185.21</v>
      </c>
      <c r="H46" s="28">
        <v>34</v>
      </c>
      <c r="I46" s="28">
        <v>11</v>
      </c>
      <c r="J46" s="28">
        <v>23</v>
      </c>
      <c r="K46" s="28">
        <v>30</v>
      </c>
      <c r="L46" s="28">
        <v>30</v>
      </c>
      <c r="M46" s="28">
        <v>0</v>
      </c>
      <c r="N46" s="29">
        <v>88.235294117647058</v>
      </c>
      <c r="O46" s="23">
        <v>57185.21</v>
      </c>
      <c r="P46" s="23">
        <v>57185.21</v>
      </c>
      <c r="Q46" s="29">
        <v>100</v>
      </c>
      <c r="R46" s="23">
        <v>56055.509999999995</v>
      </c>
      <c r="S46" s="29">
        <v>98.024489199217754</v>
      </c>
      <c r="T46" s="23">
        <v>1129.7000000000044</v>
      </c>
      <c r="U46" s="29">
        <v>1.975510800782238</v>
      </c>
      <c r="V46" s="28">
        <v>0</v>
      </c>
      <c r="W46" s="28">
        <v>0</v>
      </c>
      <c r="X46" s="28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</row>
    <row r="47" spans="1:32" ht="22.5" customHeight="1" x14ac:dyDescent="0.25">
      <c r="A47" s="18">
        <v>41</v>
      </c>
      <c r="B47" s="25"/>
      <c r="C47" s="25"/>
      <c r="D47" s="20" t="s">
        <v>68</v>
      </c>
      <c r="E47" s="18" t="s">
        <v>125</v>
      </c>
      <c r="F47" s="18" t="s">
        <v>183</v>
      </c>
      <c r="G47" s="29">
        <v>13438.82</v>
      </c>
      <c r="H47" s="28">
        <v>16</v>
      </c>
      <c r="I47" s="28">
        <v>6</v>
      </c>
      <c r="J47" s="28">
        <v>9</v>
      </c>
      <c r="K47" s="28">
        <v>11</v>
      </c>
      <c r="L47" s="28">
        <v>11</v>
      </c>
      <c r="M47" s="28">
        <v>0</v>
      </c>
      <c r="N47" s="29">
        <v>68.75</v>
      </c>
      <c r="O47" s="23">
        <v>13438.82</v>
      </c>
      <c r="P47" s="23">
        <v>13438.82</v>
      </c>
      <c r="Q47" s="29">
        <v>100</v>
      </c>
      <c r="R47" s="23">
        <v>13438.82</v>
      </c>
      <c r="S47" s="29">
        <v>100</v>
      </c>
      <c r="T47" s="23">
        <v>0</v>
      </c>
      <c r="U47" s="29">
        <v>0</v>
      </c>
      <c r="V47" s="28">
        <v>0</v>
      </c>
      <c r="W47" s="28">
        <v>0</v>
      </c>
      <c r="X47" s="28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</row>
    <row r="48" spans="1:32" ht="22.5" customHeight="1" x14ac:dyDescent="0.25">
      <c r="A48" s="18">
        <v>42</v>
      </c>
      <c r="B48" s="25"/>
      <c r="C48" s="25"/>
      <c r="D48" s="20" t="s">
        <v>69</v>
      </c>
      <c r="E48" s="18" t="s">
        <v>128</v>
      </c>
      <c r="F48" s="18" t="s">
        <v>184</v>
      </c>
      <c r="G48" s="29">
        <v>20641.310000000001</v>
      </c>
      <c r="H48" s="28">
        <v>16</v>
      </c>
      <c r="I48" s="28">
        <v>2</v>
      </c>
      <c r="J48" s="28">
        <v>14</v>
      </c>
      <c r="K48" s="28">
        <v>11</v>
      </c>
      <c r="L48" s="28">
        <v>11</v>
      </c>
      <c r="M48" s="28">
        <v>0</v>
      </c>
      <c r="N48" s="29">
        <v>68.75</v>
      </c>
      <c r="O48" s="23">
        <v>20641.310000000001</v>
      </c>
      <c r="P48" s="23">
        <v>20641.310000000001</v>
      </c>
      <c r="Q48" s="29">
        <v>100</v>
      </c>
      <c r="R48" s="23">
        <v>20641.309999999998</v>
      </c>
      <c r="S48" s="29">
        <v>99.999999999999972</v>
      </c>
      <c r="T48" s="23">
        <v>0</v>
      </c>
      <c r="U48" s="29">
        <v>0</v>
      </c>
      <c r="V48" s="28">
        <v>0</v>
      </c>
      <c r="W48" s="28">
        <v>0</v>
      </c>
      <c r="X48" s="28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29">
        <v>0</v>
      </c>
      <c r="AE48" s="29">
        <v>0</v>
      </c>
      <c r="AF48" s="29">
        <v>0</v>
      </c>
    </row>
    <row r="49" spans="1:32" ht="22.5" customHeight="1" x14ac:dyDescent="0.25">
      <c r="A49" s="18">
        <v>43</v>
      </c>
      <c r="B49" s="25"/>
      <c r="C49" s="25"/>
      <c r="D49" s="20" t="s">
        <v>70</v>
      </c>
      <c r="E49" s="18" t="s">
        <v>134</v>
      </c>
      <c r="F49" s="18" t="s">
        <v>185</v>
      </c>
      <c r="G49" s="29">
        <v>15207.210000000001</v>
      </c>
      <c r="H49" s="28">
        <v>12</v>
      </c>
      <c r="I49" s="28">
        <v>2</v>
      </c>
      <c r="J49" s="28">
        <v>10</v>
      </c>
      <c r="K49" s="28">
        <v>9</v>
      </c>
      <c r="L49" s="28">
        <v>9</v>
      </c>
      <c r="M49" s="28">
        <v>0</v>
      </c>
      <c r="N49" s="29">
        <v>75</v>
      </c>
      <c r="O49" s="23">
        <v>15207.210000000001</v>
      </c>
      <c r="P49" s="23">
        <v>15207.210000000001</v>
      </c>
      <c r="Q49" s="29">
        <v>100</v>
      </c>
      <c r="R49" s="23">
        <v>15207.210000000001</v>
      </c>
      <c r="S49" s="29">
        <v>100</v>
      </c>
      <c r="T49" s="23">
        <v>0</v>
      </c>
      <c r="U49" s="29">
        <v>0</v>
      </c>
      <c r="V49" s="28">
        <v>0</v>
      </c>
      <c r="W49" s="28">
        <v>0</v>
      </c>
      <c r="X49" s="28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</row>
    <row r="50" spans="1:32" ht="22.5" customHeight="1" x14ac:dyDescent="0.25">
      <c r="A50" s="18">
        <v>44</v>
      </c>
      <c r="B50" s="25"/>
      <c r="C50" s="25"/>
      <c r="D50" s="20" t="s">
        <v>71</v>
      </c>
      <c r="E50" s="18" t="s">
        <v>121</v>
      </c>
      <c r="F50" s="18" t="s">
        <v>186</v>
      </c>
      <c r="G50" s="29">
        <v>9576.4699999999993</v>
      </c>
      <c r="H50" s="28">
        <v>10</v>
      </c>
      <c r="I50" s="28">
        <v>2</v>
      </c>
      <c r="J50" s="28">
        <v>8</v>
      </c>
      <c r="K50" s="28">
        <v>7</v>
      </c>
      <c r="L50" s="28">
        <v>7</v>
      </c>
      <c r="M50" s="28">
        <v>0</v>
      </c>
      <c r="N50" s="29">
        <v>70</v>
      </c>
      <c r="O50" s="23">
        <v>9576.4699999999993</v>
      </c>
      <c r="P50" s="23">
        <v>9576.4699999999993</v>
      </c>
      <c r="Q50" s="29">
        <v>100</v>
      </c>
      <c r="R50" s="23">
        <v>9576.4699999999993</v>
      </c>
      <c r="S50" s="29">
        <v>100</v>
      </c>
      <c r="T50" s="23">
        <v>0</v>
      </c>
      <c r="U50" s="29">
        <v>0</v>
      </c>
      <c r="V50" s="28">
        <v>0</v>
      </c>
      <c r="W50" s="28">
        <v>0</v>
      </c>
      <c r="X50" s="28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</row>
    <row r="51" spans="1:32" ht="22.5" customHeight="1" x14ac:dyDescent="0.25">
      <c r="A51" s="18">
        <v>45</v>
      </c>
      <c r="B51" s="25"/>
      <c r="C51" s="25"/>
      <c r="D51" s="20" t="s">
        <v>72</v>
      </c>
      <c r="E51" s="18" t="s">
        <v>124</v>
      </c>
      <c r="F51" s="18" t="s">
        <v>187</v>
      </c>
      <c r="G51" s="29">
        <v>20743.91</v>
      </c>
      <c r="H51" s="28">
        <v>24</v>
      </c>
      <c r="I51" s="28">
        <v>10</v>
      </c>
      <c r="J51" s="28">
        <v>12</v>
      </c>
      <c r="K51" s="28">
        <v>22</v>
      </c>
      <c r="L51" s="28">
        <v>22</v>
      </c>
      <c r="M51" s="28">
        <v>0</v>
      </c>
      <c r="N51" s="29">
        <v>91.666666666666657</v>
      </c>
      <c r="O51" s="23">
        <v>20743.91</v>
      </c>
      <c r="P51" s="23">
        <v>20743.91</v>
      </c>
      <c r="Q51" s="29">
        <v>100</v>
      </c>
      <c r="R51" s="23">
        <v>20743.91</v>
      </c>
      <c r="S51" s="29">
        <v>100</v>
      </c>
      <c r="T51" s="23">
        <v>0</v>
      </c>
      <c r="U51" s="29">
        <v>0</v>
      </c>
      <c r="V51" s="28">
        <v>0</v>
      </c>
      <c r="W51" s="28">
        <v>0</v>
      </c>
      <c r="X51" s="28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</row>
    <row r="52" spans="1:32" ht="22.5" customHeight="1" x14ac:dyDescent="0.25">
      <c r="A52" s="18">
        <v>46</v>
      </c>
      <c r="B52" s="25"/>
      <c r="C52" s="25"/>
      <c r="D52" s="20" t="s">
        <v>73</v>
      </c>
      <c r="E52" s="18" t="s">
        <v>125</v>
      </c>
      <c r="F52" s="18" t="s">
        <v>188</v>
      </c>
      <c r="G52" s="29">
        <v>14149.42</v>
      </c>
      <c r="H52" s="28">
        <v>16</v>
      </c>
      <c r="I52" s="28">
        <v>0</v>
      </c>
      <c r="J52" s="28">
        <v>16</v>
      </c>
      <c r="K52" s="28">
        <v>13</v>
      </c>
      <c r="L52" s="28">
        <v>13</v>
      </c>
      <c r="M52" s="28">
        <v>0</v>
      </c>
      <c r="N52" s="29">
        <v>81.25</v>
      </c>
      <c r="O52" s="23">
        <v>14149.42</v>
      </c>
      <c r="P52" s="23">
        <v>14149.42</v>
      </c>
      <c r="Q52" s="29">
        <v>100</v>
      </c>
      <c r="R52" s="23">
        <v>14149.42</v>
      </c>
      <c r="S52" s="29">
        <v>100</v>
      </c>
      <c r="T52" s="23">
        <v>0</v>
      </c>
      <c r="U52" s="29">
        <v>0</v>
      </c>
      <c r="V52" s="28">
        <v>0</v>
      </c>
      <c r="W52" s="28">
        <v>0</v>
      </c>
      <c r="X52" s="28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</row>
    <row r="53" spans="1:32" ht="22.5" customHeight="1" x14ac:dyDescent="0.25">
      <c r="A53" s="18">
        <v>47</v>
      </c>
      <c r="B53" s="25"/>
      <c r="C53" s="25"/>
      <c r="D53" s="20" t="s">
        <v>74</v>
      </c>
      <c r="E53" s="18" t="s">
        <v>124</v>
      </c>
      <c r="F53" s="18" t="s">
        <v>189</v>
      </c>
      <c r="G53" s="29">
        <v>19513.129999999997</v>
      </c>
      <c r="H53" s="28">
        <v>15</v>
      </c>
      <c r="I53" s="28">
        <v>2</v>
      </c>
      <c r="J53" s="28">
        <v>12</v>
      </c>
      <c r="K53" s="28">
        <v>11</v>
      </c>
      <c r="L53" s="28">
        <v>11</v>
      </c>
      <c r="M53" s="28">
        <v>0</v>
      </c>
      <c r="N53" s="29">
        <v>73.333333333333329</v>
      </c>
      <c r="O53" s="23">
        <v>19513.129999999997</v>
      </c>
      <c r="P53" s="23">
        <v>19513.129999999997</v>
      </c>
      <c r="Q53" s="29">
        <v>100</v>
      </c>
      <c r="R53" s="23">
        <v>19513.129999999997</v>
      </c>
      <c r="S53" s="29">
        <v>100</v>
      </c>
      <c r="T53" s="23">
        <v>0</v>
      </c>
      <c r="U53" s="29">
        <v>0</v>
      </c>
      <c r="V53" s="28">
        <v>0</v>
      </c>
      <c r="W53" s="28">
        <v>0</v>
      </c>
      <c r="X53" s="28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</row>
    <row r="54" spans="1:32" ht="22.5" customHeight="1" x14ac:dyDescent="0.25">
      <c r="A54" s="18">
        <v>48</v>
      </c>
      <c r="B54" s="25"/>
      <c r="C54" s="25"/>
      <c r="D54" s="20" t="s">
        <v>75</v>
      </c>
      <c r="E54" s="18" t="s">
        <v>125</v>
      </c>
      <c r="F54" s="18" t="s">
        <v>190</v>
      </c>
      <c r="G54" s="29">
        <v>7872.8899999999994</v>
      </c>
      <c r="H54" s="28">
        <v>18</v>
      </c>
      <c r="I54" s="28">
        <v>5</v>
      </c>
      <c r="J54" s="28">
        <v>13</v>
      </c>
      <c r="K54" s="28">
        <v>14</v>
      </c>
      <c r="L54" s="28">
        <v>14</v>
      </c>
      <c r="M54" s="28">
        <v>0</v>
      </c>
      <c r="N54" s="29">
        <v>77.777777777777786</v>
      </c>
      <c r="O54" s="23">
        <v>7872.8899999999994</v>
      </c>
      <c r="P54" s="23">
        <v>7872.8899999999994</v>
      </c>
      <c r="Q54" s="29">
        <v>100</v>
      </c>
      <c r="R54" s="23">
        <v>7872.8899999999994</v>
      </c>
      <c r="S54" s="29">
        <v>100</v>
      </c>
      <c r="T54" s="23">
        <v>0</v>
      </c>
      <c r="U54" s="29">
        <v>0</v>
      </c>
      <c r="V54" s="28">
        <v>0</v>
      </c>
      <c r="W54" s="28">
        <v>0</v>
      </c>
      <c r="X54" s="28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</row>
    <row r="55" spans="1:32" ht="22.5" customHeight="1" x14ac:dyDescent="0.25">
      <c r="A55" s="18">
        <v>49</v>
      </c>
      <c r="B55" s="25"/>
      <c r="C55" s="25"/>
      <c r="D55" s="20" t="s">
        <v>76</v>
      </c>
      <c r="E55" s="18" t="s">
        <v>135</v>
      </c>
      <c r="F55" s="18" t="s">
        <v>191</v>
      </c>
      <c r="G55" s="29">
        <v>901.85</v>
      </c>
      <c r="H55" s="28">
        <v>9</v>
      </c>
      <c r="I55" s="28">
        <v>3</v>
      </c>
      <c r="J55" s="28">
        <v>5</v>
      </c>
      <c r="K55" s="28">
        <v>2</v>
      </c>
      <c r="L55" s="28">
        <v>2</v>
      </c>
      <c r="M55" s="28">
        <v>0</v>
      </c>
      <c r="N55" s="29">
        <v>22.222222222222221</v>
      </c>
      <c r="O55" s="23">
        <v>901.85</v>
      </c>
      <c r="P55" s="23">
        <v>901.85</v>
      </c>
      <c r="Q55" s="29">
        <v>100</v>
      </c>
      <c r="R55" s="23">
        <v>901.85</v>
      </c>
      <c r="S55" s="29">
        <v>100</v>
      </c>
      <c r="T55" s="23">
        <v>0</v>
      </c>
      <c r="U55" s="29">
        <v>0</v>
      </c>
      <c r="V55" s="28">
        <v>0</v>
      </c>
      <c r="W55" s="28">
        <v>0</v>
      </c>
      <c r="X55" s="28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</row>
    <row r="56" spans="1:32" ht="22.5" customHeight="1" x14ac:dyDescent="0.25">
      <c r="A56" s="18">
        <v>50</v>
      </c>
      <c r="B56" s="25"/>
      <c r="C56" s="25"/>
      <c r="D56" s="20" t="s">
        <v>77</v>
      </c>
      <c r="E56" s="18" t="s">
        <v>136</v>
      </c>
      <c r="F56" s="18" t="s">
        <v>192</v>
      </c>
      <c r="G56" s="29">
        <v>22560.63</v>
      </c>
      <c r="H56" s="28">
        <v>17</v>
      </c>
      <c r="I56" s="28">
        <v>1</v>
      </c>
      <c r="J56" s="28">
        <v>16</v>
      </c>
      <c r="K56" s="28">
        <v>14</v>
      </c>
      <c r="L56" s="28">
        <v>14</v>
      </c>
      <c r="M56" s="28">
        <v>0</v>
      </c>
      <c r="N56" s="29">
        <v>82.35294117647058</v>
      </c>
      <c r="O56" s="23">
        <v>22560.63</v>
      </c>
      <c r="P56" s="23">
        <v>22560.63</v>
      </c>
      <c r="Q56" s="29">
        <v>100</v>
      </c>
      <c r="R56" s="23">
        <v>22560.63</v>
      </c>
      <c r="S56" s="29">
        <v>100</v>
      </c>
      <c r="T56" s="23">
        <v>0</v>
      </c>
      <c r="U56" s="29">
        <v>0</v>
      </c>
      <c r="V56" s="28">
        <v>0</v>
      </c>
      <c r="W56" s="28">
        <v>0</v>
      </c>
      <c r="X56" s="28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</row>
    <row r="57" spans="1:32" ht="22.5" customHeight="1" x14ac:dyDescent="0.25">
      <c r="A57" s="18">
        <v>51</v>
      </c>
      <c r="B57" s="25"/>
      <c r="C57" s="25"/>
      <c r="D57" s="20" t="s">
        <v>78</v>
      </c>
      <c r="E57" s="18" t="s">
        <v>124</v>
      </c>
      <c r="F57" s="18" t="s">
        <v>193</v>
      </c>
      <c r="G57" s="29">
        <v>5829.1</v>
      </c>
      <c r="H57" s="28">
        <v>9</v>
      </c>
      <c r="I57" s="28">
        <v>3</v>
      </c>
      <c r="J57" s="28">
        <v>6</v>
      </c>
      <c r="K57" s="28">
        <v>8</v>
      </c>
      <c r="L57" s="28">
        <v>8</v>
      </c>
      <c r="M57" s="28">
        <v>0</v>
      </c>
      <c r="N57" s="29">
        <v>88.888888888888886</v>
      </c>
      <c r="O57" s="23">
        <v>5829.1</v>
      </c>
      <c r="P57" s="23">
        <v>5829.1</v>
      </c>
      <c r="Q57" s="29">
        <v>100</v>
      </c>
      <c r="R57" s="23">
        <v>5829.1</v>
      </c>
      <c r="S57" s="29">
        <v>100</v>
      </c>
      <c r="T57" s="23">
        <v>0</v>
      </c>
      <c r="U57" s="29">
        <v>0</v>
      </c>
      <c r="V57" s="28">
        <v>0</v>
      </c>
      <c r="W57" s="28">
        <v>0</v>
      </c>
      <c r="X57" s="28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  <c r="AF57" s="29">
        <v>0</v>
      </c>
    </row>
    <row r="58" spans="1:32" ht="22.5" customHeight="1" x14ac:dyDescent="0.25">
      <c r="A58" s="18">
        <v>52</v>
      </c>
      <c r="B58" s="25"/>
      <c r="C58" s="25"/>
      <c r="D58" s="20" t="s">
        <v>79</v>
      </c>
      <c r="E58" s="18" t="s">
        <v>137</v>
      </c>
      <c r="F58" s="18" t="s">
        <v>194</v>
      </c>
      <c r="G58" s="29">
        <v>20164.23</v>
      </c>
      <c r="H58" s="28">
        <v>19</v>
      </c>
      <c r="I58" s="28">
        <v>5</v>
      </c>
      <c r="J58" s="28">
        <v>14</v>
      </c>
      <c r="K58" s="28">
        <v>16</v>
      </c>
      <c r="L58" s="28">
        <v>16</v>
      </c>
      <c r="M58" s="28">
        <v>0</v>
      </c>
      <c r="N58" s="29">
        <v>84.210526315789465</v>
      </c>
      <c r="O58" s="23">
        <v>20164.23</v>
      </c>
      <c r="P58" s="23">
        <v>20164.23</v>
      </c>
      <c r="Q58" s="29">
        <v>100</v>
      </c>
      <c r="R58" s="23">
        <v>19473.62</v>
      </c>
      <c r="S58" s="29">
        <v>96.575073781642047</v>
      </c>
      <c r="T58" s="23">
        <v>690.61000000000058</v>
      </c>
      <c r="U58" s="29">
        <v>3.4249262183579563</v>
      </c>
      <c r="V58" s="28">
        <v>0</v>
      </c>
      <c r="W58" s="28">
        <v>0</v>
      </c>
      <c r="X58" s="28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</row>
    <row r="59" spans="1:32" ht="22.5" customHeight="1" x14ac:dyDescent="0.25">
      <c r="A59" s="18">
        <v>53</v>
      </c>
      <c r="B59" s="25"/>
      <c r="C59" s="25"/>
      <c r="D59" s="20" t="s">
        <v>80</v>
      </c>
      <c r="E59" s="18" t="s">
        <v>124</v>
      </c>
      <c r="F59" s="18" t="s">
        <v>195</v>
      </c>
      <c r="G59" s="29">
        <v>21266.880000000001</v>
      </c>
      <c r="H59" s="28">
        <v>16</v>
      </c>
      <c r="I59" s="28">
        <v>3</v>
      </c>
      <c r="J59" s="28">
        <v>12</v>
      </c>
      <c r="K59" s="28">
        <v>14</v>
      </c>
      <c r="L59" s="28">
        <v>14</v>
      </c>
      <c r="M59" s="28">
        <v>0</v>
      </c>
      <c r="N59" s="29">
        <v>87.5</v>
      </c>
      <c r="O59" s="23">
        <v>21266.880000000001</v>
      </c>
      <c r="P59" s="23">
        <v>21266.880000000001</v>
      </c>
      <c r="Q59" s="29">
        <v>100</v>
      </c>
      <c r="R59" s="23">
        <v>21266.880000000001</v>
      </c>
      <c r="S59" s="29">
        <v>100</v>
      </c>
      <c r="T59" s="23">
        <v>0</v>
      </c>
      <c r="U59" s="29">
        <v>0</v>
      </c>
      <c r="V59" s="28">
        <v>0</v>
      </c>
      <c r="W59" s="28">
        <v>0</v>
      </c>
      <c r="X59" s="28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</row>
    <row r="60" spans="1:32" ht="22.5" customHeight="1" x14ac:dyDescent="0.25">
      <c r="A60" s="18">
        <v>54</v>
      </c>
      <c r="B60" s="25"/>
      <c r="C60" s="25"/>
      <c r="D60" s="20" t="s">
        <v>81</v>
      </c>
      <c r="E60" s="18" t="s">
        <v>130</v>
      </c>
      <c r="F60" s="18" t="s">
        <v>196</v>
      </c>
      <c r="G60" s="29">
        <v>13311.29</v>
      </c>
      <c r="H60" s="28">
        <v>16</v>
      </c>
      <c r="I60" s="28">
        <v>0</v>
      </c>
      <c r="J60" s="28">
        <v>16</v>
      </c>
      <c r="K60" s="28">
        <v>14</v>
      </c>
      <c r="L60" s="28">
        <v>14</v>
      </c>
      <c r="M60" s="28">
        <v>0</v>
      </c>
      <c r="N60" s="29">
        <v>87.5</v>
      </c>
      <c r="O60" s="23">
        <v>13311.29</v>
      </c>
      <c r="P60" s="23">
        <v>13311.29</v>
      </c>
      <c r="Q60" s="29">
        <v>100</v>
      </c>
      <c r="R60" s="23">
        <v>11290.26</v>
      </c>
      <c r="S60" s="29">
        <v>84.817173992903761</v>
      </c>
      <c r="T60" s="23">
        <v>2021.0300000000007</v>
      </c>
      <c r="U60" s="29">
        <v>15.182826007096237</v>
      </c>
      <c r="V60" s="28">
        <v>0</v>
      </c>
      <c r="W60" s="28">
        <v>0</v>
      </c>
      <c r="X60" s="28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</row>
    <row r="61" spans="1:32" ht="22.5" customHeight="1" x14ac:dyDescent="0.25">
      <c r="A61" s="18">
        <v>55</v>
      </c>
      <c r="B61" s="25"/>
      <c r="C61" s="25"/>
      <c r="D61" s="20" t="s">
        <v>82</v>
      </c>
      <c r="E61" s="18" t="s">
        <v>124</v>
      </c>
      <c r="F61" s="18" t="s">
        <v>197</v>
      </c>
      <c r="G61" s="29">
        <v>4865.3099999999995</v>
      </c>
      <c r="H61" s="28">
        <v>5</v>
      </c>
      <c r="I61" s="28">
        <v>0</v>
      </c>
      <c r="J61" s="28">
        <v>5</v>
      </c>
      <c r="K61" s="28">
        <v>5</v>
      </c>
      <c r="L61" s="28">
        <v>5</v>
      </c>
      <c r="M61" s="28">
        <v>0</v>
      </c>
      <c r="N61" s="29">
        <v>100</v>
      </c>
      <c r="O61" s="23">
        <v>4865.3099999999995</v>
      </c>
      <c r="P61" s="23">
        <v>4865.3099999999995</v>
      </c>
      <c r="Q61" s="29">
        <v>100</v>
      </c>
      <c r="R61" s="23">
        <v>4865.3099999999995</v>
      </c>
      <c r="S61" s="29">
        <v>100</v>
      </c>
      <c r="T61" s="23">
        <v>0</v>
      </c>
      <c r="U61" s="29">
        <v>0</v>
      </c>
      <c r="V61" s="28">
        <v>0</v>
      </c>
      <c r="W61" s="28">
        <v>0</v>
      </c>
      <c r="X61" s="28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</row>
    <row r="62" spans="1:32" ht="22.5" customHeight="1" x14ac:dyDescent="0.25">
      <c r="A62" s="18">
        <v>56</v>
      </c>
      <c r="B62" s="25"/>
      <c r="C62" s="25"/>
      <c r="D62" s="20" t="s">
        <v>83</v>
      </c>
      <c r="E62" s="18" t="s">
        <v>124</v>
      </c>
      <c r="F62" s="18" t="s">
        <v>198</v>
      </c>
      <c r="G62" s="29">
        <v>15259.9</v>
      </c>
      <c r="H62" s="28">
        <v>14</v>
      </c>
      <c r="I62" s="28">
        <v>1</v>
      </c>
      <c r="J62" s="28">
        <v>12</v>
      </c>
      <c r="K62" s="28">
        <v>12</v>
      </c>
      <c r="L62" s="28">
        <v>12</v>
      </c>
      <c r="M62" s="28">
        <v>0</v>
      </c>
      <c r="N62" s="29">
        <v>85.714285714285708</v>
      </c>
      <c r="O62" s="23">
        <v>15259.9</v>
      </c>
      <c r="P62" s="23">
        <v>15259.9</v>
      </c>
      <c r="Q62" s="29">
        <v>100</v>
      </c>
      <c r="R62" s="23">
        <v>15259.900000000001</v>
      </c>
      <c r="S62" s="29">
        <v>100.00000000000003</v>
      </c>
      <c r="T62" s="23">
        <v>0</v>
      </c>
      <c r="U62" s="29">
        <v>0</v>
      </c>
      <c r="V62" s="28">
        <v>0</v>
      </c>
      <c r="W62" s="28">
        <v>0</v>
      </c>
      <c r="X62" s="28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</row>
    <row r="63" spans="1:32" ht="22.5" customHeight="1" x14ac:dyDescent="0.25">
      <c r="A63" s="18">
        <v>57</v>
      </c>
      <c r="B63" s="25"/>
      <c r="C63" s="25"/>
      <c r="D63" s="20" t="s">
        <v>84</v>
      </c>
      <c r="E63" s="18" t="s">
        <v>125</v>
      </c>
      <c r="F63" s="18" t="s">
        <v>199</v>
      </c>
      <c r="G63" s="29">
        <v>9876.69</v>
      </c>
      <c r="H63" s="28">
        <v>15</v>
      </c>
      <c r="I63" s="28">
        <v>4</v>
      </c>
      <c r="J63" s="28">
        <v>10</v>
      </c>
      <c r="K63" s="28">
        <v>15</v>
      </c>
      <c r="L63" s="28">
        <v>15</v>
      </c>
      <c r="M63" s="28">
        <v>0</v>
      </c>
      <c r="N63" s="29">
        <v>100</v>
      </c>
      <c r="O63" s="23">
        <v>9876.69</v>
      </c>
      <c r="P63" s="23">
        <v>9876.69</v>
      </c>
      <c r="Q63" s="29">
        <v>100</v>
      </c>
      <c r="R63" s="23">
        <v>9876.69</v>
      </c>
      <c r="S63" s="29">
        <v>100</v>
      </c>
      <c r="T63" s="23">
        <v>0</v>
      </c>
      <c r="U63" s="29">
        <v>0</v>
      </c>
      <c r="V63" s="28">
        <v>0</v>
      </c>
      <c r="W63" s="28">
        <v>0</v>
      </c>
      <c r="X63" s="28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29">
        <v>0</v>
      </c>
    </row>
    <row r="64" spans="1:32" ht="22.5" customHeight="1" x14ac:dyDescent="0.25">
      <c r="A64" s="18">
        <v>58</v>
      </c>
      <c r="B64" s="25"/>
      <c r="C64" s="25"/>
      <c r="D64" s="20" t="s">
        <v>85</v>
      </c>
      <c r="E64" s="18" t="s">
        <v>124</v>
      </c>
      <c r="F64" s="18" t="s">
        <v>200</v>
      </c>
      <c r="G64" s="29">
        <v>29474.7</v>
      </c>
      <c r="H64" s="28">
        <v>30</v>
      </c>
      <c r="I64" s="28">
        <v>11</v>
      </c>
      <c r="J64" s="28">
        <v>17</v>
      </c>
      <c r="K64" s="28">
        <v>23</v>
      </c>
      <c r="L64" s="28">
        <v>23</v>
      </c>
      <c r="M64" s="28">
        <v>0</v>
      </c>
      <c r="N64" s="29">
        <v>76.666666666666671</v>
      </c>
      <c r="O64" s="23">
        <v>29474.7</v>
      </c>
      <c r="P64" s="23">
        <v>29474.7</v>
      </c>
      <c r="Q64" s="29">
        <v>100</v>
      </c>
      <c r="R64" s="23">
        <v>25978.489999999998</v>
      </c>
      <c r="S64" s="29">
        <v>88.138267734701287</v>
      </c>
      <c r="T64" s="23">
        <v>3496.2100000000028</v>
      </c>
      <c r="U64" s="29">
        <v>11.861732265298723</v>
      </c>
      <c r="V64" s="28">
        <v>0</v>
      </c>
      <c r="W64" s="28">
        <v>0</v>
      </c>
      <c r="X64" s="28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</row>
    <row r="65" spans="1:32" ht="22.5" customHeight="1" x14ac:dyDescent="0.25">
      <c r="A65" s="18">
        <v>59</v>
      </c>
      <c r="B65" s="25"/>
      <c r="C65" s="25"/>
      <c r="D65" s="20" t="s">
        <v>86</v>
      </c>
      <c r="E65" s="18" t="s">
        <v>138</v>
      </c>
      <c r="F65" s="18" t="s">
        <v>201</v>
      </c>
      <c r="G65" s="29">
        <v>31860.29</v>
      </c>
      <c r="H65" s="28">
        <v>22</v>
      </c>
      <c r="I65" s="28">
        <v>8</v>
      </c>
      <c r="J65" s="28">
        <v>14</v>
      </c>
      <c r="K65" s="28">
        <v>22</v>
      </c>
      <c r="L65" s="28">
        <v>22</v>
      </c>
      <c r="M65" s="28">
        <v>0</v>
      </c>
      <c r="N65" s="29">
        <v>100</v>
      </c>
      <c r="O65" s="23">
        <v>31860.29</v>
      </c>
      <c r="P65" s="23">
        <v>31860.29</v>
      </c>
      <c r="Q65" s="29">
        <v>100</v>
      </c>
      <c r="R65" s="23">
        <v>31860.29</v>
      </c>
      <c r="S65" s="29">
        <v>100</v>
      </c>
      <c r="T65" s="23">
        <v>0</v>
      </c>
      <c r="U65" s="29">
        <v>0</v>
      </c>
      <c r="V65" s="28">
        <v>0</v>
      </c>
      <c r="W65" s="28">
        <v>0</v>
      </c>
      <c r="X65" s="28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</row>
    <row r="66" spans="1:32" ht="22.5" customHeight="1" x14ac:dyDescent="0.25">
      <c r="A66" s="18">
        <v>60</v>
      </c>
      <c r="B66" s="25"/>
      <c r="C66" s="25"/>
      <c r="D66" s="20" t="s">
        <v>87</v>
      </c>
      <c r="E66" s="18" t="s">
        <v>135</v>
      </c>
      <c r="F66" s="18" t="s">
        <v>202</v>
      </c>
      <c r="G66" s="29">
        <v>7417.12</v>
      </c>
      <c r="H66" s="28">
        <v>9</v>
      </c>
      <c r="I66" s="28">
        <v>2</v>
      </c>
      <c r="J66" s="28">
        <v>6</v>
      </c>
      <c r="K66" s="28">
        <v>9</v>
      </c>
      <c r="L66" s="28">
        <v>9</v>
      </c>
      <c r="M66" s="28">
        <v>0</v>
      </c>
      <c r="N66" s="29">
        <v>100</v>
      </c>
      <c r="O66" s="23">
        <v>7417.12</v>
      </c>
      <c r="P66" s="23">
        <v>7417.12</v>
      </c>
      <c r="Q66" s="29">
        <v>100</v>
      </c>
      <c r="R66" s="23">
        <v>6062.96</v>
      </c>
      <c r="S66" s="29">
        <v>81.742778868347827</v>
      </c>
      <c r="T66" s="23">
        <v>1354.1599999999999</v>
      </c>
      <c r="U66" s="29">
        <v>18.257221131652177</v>
      </c>
      <c r="V66" s="28">
        <v>0</v>
      </c>
      <c r="W66" s="28">
        <v>0</v>
      </c>
      <c r="X66" s="28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</row>
    <row r="67" spans="1:32" ht="22.5" customHeight="1" x14ac:dyDescent="0.25">
      <c r="A67" s="18">
        <v>61</v>
      </c>
      <c r="B67" s="25"/>
      <c r="C67" s="25"/>
      <c r="D67" s="20" t="s">
        <v>88</v>
      </c>
      <c r="E67" s="18" t="s">
        <v>120</v>
      </c>
      <c r="F67" s="18" t="s">
        <v>203</v>
      </c>
      <c r="G67" s="29">
        <v>24949.09</v>
      </c>
      <c r="H67" s="28">
        <v>21</v>
      </c>
      <c r="I67" s="28">
        <v>4</v>
      </c>
      <c r="J67" s="28">
        <v>15</v>
      </c>
      <c r="K67" s="28">
        <v>13</v>
      </c>
      <c r="L67" s="28">
        <v>13</v>
      </c>
      <c r="M67" s="28">
        <v>0</v>
      </c>
      <c r="N67" s="29">
        <v>61.904761904761905</v>
      </c>
      <c r="O67" s="23">
        <v>24949.09</v>
      </c>
      <c r="P67" s="23">
        <v>24949.09</v>
      </c>
      <c r="Q67" s="29">
        <v>100</v>
      </c>
      <c r="R67" s="23">
        <v>24949.09</v>
      </c>
      <c r="S67" s="29">
        <v>100</v>
      </c>
      <c r="T67" s="23">
        <v>0</v>
      </c>
      <c r="U67" s="29">
        <v>0</v>
      </c>
      <c r="V67" s="28">
        <v>0</v>
      </c>
      <c r="W67" s="28">
        <v>0</v>
      </c>
      <c r="X67" s="28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</row>
    <row r="68" spans="1:32" ht="22.5" customHeight="1" x14ac:dyDescent="0.25">
      <c r="A68" s="18">
        <v>62</v>
      </c>
      <c r="B68" s="25"/>
      <c r="C68" s="25"/>
      <c r="D68" s="20" t="s">
        <v>89</v>
      </c>
      <c r="E68" s="18" t="s">
        <v>139</v>
      </c>
      <c r="F68" s="18" t="s">
        <v>204</v>
      </c>
      <c r="G68" s="29">
        <v>23737.41</v>
      </c>
      <c r="H68" s="28">
        <v>26</v>
      </c>
      <c r="I68" s="28">
        <v>1</v>
      </c>
      <c r="J68" s="28">
        <v>25</v>
      </c>
      <c r="K68" s="28">
        <v>24</v>
      </c>
      <c r="L68" s="28">
        <v>24</v>
      </c>
      <c r="M68" s="28">
        <v>0</v>
      </c>
      <c r="N68" s="29">
        <v>92.307692307692307</v>
      </c>
      <c r="O68" s="23">
        <v>23737.41</v>
      </c>
      <c r="P68" s="23">
        <v>23737.41</v>
      </c>
      <c r="Q68" s="29">
        <v>100</v>
      </c>
      <c r="R68" s="23">
        <v>23737.410000000003</v>
      </c>
      <c r="S68" s="29">
        <v>100.00000000000003</v>
      </c>
      <c r="T68" s="23">
        <v>0</v>
      </c>
      <c r="U68" s="29">
        <v>0</v>
      </c>
      <c r="V68" s="28">
        <v>0</v>
      </c>
      <c r="W68" s="28">
        <v>0</v>
      </c>
      <c r="X68" s="28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</row>
    <row r="69" spans="1:32" ht="22.5" customHeight="1" x14ac:dyDescent="0.25">
      <c r="A69" s="18">
        <v>63</v>
      </c>
      <c r="B69" s="25"/>
      <c r="C69" s="25"/>
      <c r="D69" s="20" t="s">
        <v>90</v>
      </c>
      <c r="E69" s="18" t="s">
        <v>140</v>
      </c>
      <c r="F69" s="18" t="s">
        <v>205</v>
      </c>
      <c r="G69" s="29">
        <v>10610.75</v>
      </c>
      <c r="H69" s="28">
        <v>11</v>
      </c>
      <c r="I69" s="28">
        <v>6</v>
      </c>
      <c r="J69" s="28">
        <v>5</v>
      </c>
      <c r="K69" s="28">
        <v>7</v>
      </c>
      <c r="L69" s="28">
        <v>7</v>
      </c>
      <c r="M69" s="28">
        <v>0</v>
      </c>
      <c r="N69" s="29">
        <v>63.636363636363633</v>
      </c>
      <c r="O69" s="23">
        <v>10610.75</v>
      </c>
      <c r="P69" s="23">
        <v>10610.75</v>
      </c>
      <c r="Q69" s="29">
        <v>100</v>
      </c>
      <c r="R69" s="23">
        <v>10610.75</v>
      </c>
      <c r="S69" s="29">
        <v>100</v>
      </c>
      <c r="T69" s="23">
        <v>0</v>
      </c>
      <c r="U69" s="29">
        <v>0</v>
      </c>
      <c r="V69" s="28">
        <v>0</v>
      </c>
      <c r="W69" s="28">
        <v>0</v>
      </c>
      <c r="X69" s="28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</row>
    <row r="70" spans="1:32" ht="22.5" customHeight="1" x14ac:dyDescent="0.25">
      <c r="A70" s="18">
        <v>64</v>
      </c>
      <c r="B70" s="25"/>
      <c r="C70" s="25"/>
      <c r="D70" s="20" t="s">
        <v>91</v>
      </c>
      <c r="E70" s="18" t="s">
        <v>124</v>
      </c>
      <c r="F70" s="18" t="s">
        <v>206</v>
      </c>
      <c r="G70" s="29">
        <v>10032.36</v>
      </c>
      <c r="H70" s="28">
        <v>17</v>
      </c>
      <c r="I70" s="28">
        <v>5</v>
      </c>
      <c r="J70" s="28">
        <v>11</v>
      </c>
      <c r="K70" s="28">
        <v>16</v>
      </c>
      <c r="L70" s="28">
        <v>16</v>
      </c>
      <c r="M70" s="28">
        <v>0</v>
      </c>
      <c r="N70" s="29">
        <v>94.117647058823522</v>
      </c>
      <c r="O70" s="23">
        <v>10032.36</v>
      </c>
      <c r="P70" s="23">
        <v>10032.36</v>
      </c>
      <c r="Q70" s="29">
        <v>100</v>
      </c>
      <c r="R70" s="23">
        <v>9666.9600000000009</v>
      </c>
      <c r="S70" s="29">
        <v>96.35778620384437</v>
      </c>
      <c r="T70" s="23">
        <v>365.39999999999964</v>
      </c>
      <c r="U70" s="29">
        <v>3.6422137961556365</v>
      </c>
      <c r="V70" s="28">
        <v>0</v>
      </c>
      <c r="W70" s="28">
        <v>0</v>
      </c>
      <c r="X70" s="28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  <c r="AF70" s="29">
        <v>0</v>
      </c>
    </row>
    <row r="71" spans="1:32" ht="22.5" customHeight="1" x14ac:dyDescent="0.25">
      <c r="A71" s="18">
        <v>65</v>
      </c>
      <c r="B71" s="25"/>
      <c r="C71" s="25"/>
      <c r="D71" s="20" t="s">
        <v>92</v>
      </c>
      <c r="E71" s="18" t="s">
        <v>120</v>
      </c>
      <c r="F71" s="18" t="s">
        <v>207</v>
      </c>
      <c r="G71" s="29">
        <v>6852.7199999999993</v>
      </c>
      <c r="H71" s="28">
        <v>8</v>
      </c>
      <c r="I71" s="28">
        <v>1</v>
      </c>
      <c r="J71" s="28">
        <v>6</v>
      </c>
      <c r="K71" s="28">
        <v>6</v>
      </c>
      <c r="L71" s="28">
        <v>6</v>
      </c>
      <c r="M71" s="28">
        <v>0</v>
      </c>
      <c r="N71" s="29">
        <v>75</v>
      </c>
      <c r="O71" s="23">
        <v>6852.7199999999993</v>
      </c>
      <c r="P71" s="23">
        <v>6852.7199999999993</v>
      </c>
      <c r="Q71" s="29">
        <v>100</v>
      </c>
      <c r="R71" s="23">
        <v>6852.7199999999993</v>
      </c>
      <c r="S71" s="29">
        <v>100</v>
      </c>
      <c r="T71" s="23">
        <v>0</v>
      </c>
      <c r="U71" s="29">
        <v>0</v>
      </c>
      <c r="V71" s="28">
        <v>0</v>
      </c>
      <c r="W71" s="28">
        <v>0</v>
      </c>
      <c r="X71" s="28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29">
        <v>0</v>
      </c>
      <c r="AE71" s="29">
        <v>0</v>
      </c>
      <c r="AF71" s="29">
        <v>0</v>
      </c>
    </row>
    <row r="72" spans="1:32" ht="22.5" customHeight="1" x14ac:dyDescent="0.25">
      <c r="A72" s="18">
        <v>66</v>
      </c>
      <c r="B72" s="25"/>
      <c r="C72" s="25"/>
      <c r="D72" s="20" t="s">
        <v>93</v>
      </c>
      <c r="E72" s="18" t="s">
        <v>124</v>
      </c>
      <c r="F72" s="18" t="s">
        <v>208</v>
      </c>
      <c r="G72" s="29">
        <v>8861.92</v>
      </c>
      <c r="H72" s="28">
        <v>14</v>
      </c>
      <c r="I72" s="28">
        <v>3</v>
      </c>
      <c r="J72" s="28">
        <v>8</v>
      </c>
      <c r="K72" s="28">
        <v>11</v>
      </c>
      <c r="L72" s="28">
        <v>11</v>
      </c>
      <c r="M72" s="28">
        <v>0</v>
      </c>
      <c r="N72" s="29">
        <v>78.571428571428569</v>
      </c>
      <c r="O72" s="23">
        <v>8861.92</v>
      </c>
      <c r="P72" s="23">
        <v>8861.92</v>
      </c>
      <c r="Q72" s="29">
        <v>100</v>
      </c>
      <c r="R72" s="23">
        <v>8861.92</v>
      </c>
      <c r="S72" s="29">
        <v>100</v>
      </c>
      <c r="T72" s="23">
        <v>0</v>
      </c>
      <c r="U72" s="29">
        <v>0</v>
      </c>
      <c r="V72" s="28">
        <v>0</v>
      </c>
      <c r="W72" s="28">
        <v>0</v>
      </c>
      <c r="X72" s="28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29">
        <v>0</v>
      </c>
    </row>
    <row r="73" spans="1:32" ht="22.5" customHeight="1" x14ac:dyDescent="0.25">
      <c r="A73" s="18">
        <v>67</v>
      </c>
      <c r="B73" s="25"/>
      <c r="C73" s="25"/>
      <c r="D73" s="20" t="s">
        <v>94</v>
      </c>
      <c r="E73" s="18" t="s">
        <v>124</v>
      </c>
      <c r="F73" s="18" t="s">
        <v>209</v>
      </c>
      <c r="G73" s="29">
        <v>29258.73</v>
      </c>
      <c r="H73" s="28">
        <v>20</v>
      </c>
      <c r="I73" s="28">
        <v>6</v>
      </c>
      <c r="J73" s="28">
        <v>12</v>
      </c>
      <c r="K73" s="28">
        <v>13</v>
      </c>
      <c r="L73" s="28">
        <v>13</v>
      </c>
      <c r="M73" s="28">
        <v>0</v>
      </c>
      <c r="N73" s="29">
        <v>65</v>
      </c>
      <c r="O73" s="23">
        <v>29258.73</v>
      </c>
      <c r="P73" s="23">
        <v>29258.73</v>
      </c>
      <c r="Q73" s="29">
        <v>100</v>
      </c>
      <c r="R73" s="23">
        <v>28120.5</v>
      </c>
      <c r="S73" s="29">
        <v>96.109776466716085</v>
      </c>
      <c r="T73" s="23">
        <v>1138.2299999999996</v>
      </c>
      <c r="U73" s="29">
        <v>3.890223533283911</v>
      </c>
      <c r="V73" s="28">
        <v>0</v>
      </c>
      <c r="W73" s="28">
        <v>0</v>
      </c>
      <c r="X73" s="28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29">
        <v>0</v>
      </c>
    </row>
    <row r="74" spans="1:32" ht="22.5" customHeight="1" x14ac:dyDescent="0.25">
      <c r="A74" s="18">
        <v>68</v>
      </c>
      <c r="B74" s="25"/>
      <c r="C74" s="25"/>
      <c r="D74" s="20" t="s">
        <v>95</v>
      </c>
      <c r="E74" s="18" t="s">
        <v>123</v>
      </c>
      <c r="F74" s="18" t="s">
        <v>210</v>
      </c>
      <c r="G74" s="29">
        <v>12980.09</v>
      </c>
      <c r="H74" s="28">
        <v>12</v>
      </c>
      <c r="I74" s="28">
        <v>3</v>
      </c>
      <c r="J74" s="28">
        <v>9</v>
      </c>
      <c r="K74" s="28">
        <v>8</v>
      </c>
      <c r="L74" s="28">
        <v>8</v>
      </c>
      <c r="M74" s="28">
        <v>0</v>
      </c>
      <c r="N74" s="29">
        <v>66.666666666666657</v>
      </c>
      <c r="O74" s="23">
        <v>12980.09</v>
      </c>
      <c r="P74" s="23">
        <v>12980.09</v>
      </c>
      <c r="Q74" s="29">
        <v>100</v>
      </c>
      <c r="R74" s="23">
        <v>12980.09</v>
      </c>
      <c r="S74" s="29">
        <v>100</v>
      </c>
      <c r="T74" s="23">
        <v>0</v>
      </c>
      <c r="U74" s="29">
        <v>0</v>
      </c>
      <c r="V74" s="28">
        <v>0</v>
      </c>
      <c r="W74" s="28">
        <v>0</v>
      </c>
      <c r="X74" s="28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29">
        <v>0</v>
      </c>
    </row>
    <row r="75" spans="1:32" ht="22.5" customHeight="1" x14ac:dyDescent="0.25">
      <c r="A75" s="18">
        <v>69</v>
      </c>
      <c r="B75" s="25"/>
      <c r="C75" s="25"/>
      <c r="D75" s="20" t="s">
        <v>96</v>
      </c>
      <c r="E75" s="18" t="s">
        <v>124</v>
      </c>
      <c r="F75" s="18" t="s">
        <v>211</v>
      </c>
      <c r="G75" s="29">
        <v>2227.91</v>
      </c>
      <c r="H75" s="28">
        <v>1</v>
      </c>
      <c r="I75" s="28">
        <v>0</v>
      </c>
      <c r="J75" s="28">
        <v>1</v>
      </c>
      <c r="K75" s="28">
        <v>1</v>
      </c>
      <c r="L75" s="28">
        <v>1</v>
      </c>
      <c r="M75" s="28">
        <v>0</v>
      </c>
      <c r="N75" s="29">
        <v>100</v>
      </c>
      <c r="O75" s="23">
        <v>2227.91</v>
      </c>
      <c r="P75" s="23">
        <v>2227.91</v>
      </c>
      <c r="Q75" s="29">
        <v>100</v>
      </c>
      <c r="R75" s="23">
        <v>2227.91</v>
      </c>
      <c r="S75" s="29">
        <v>100</v>
      </c>
      <c r="T75" s="23">
        <v>0</v>
      </c>
      <c r="U75" s="29">
        <v>0</v>
      </c>
      <c r="V75" s="28">
        <v>0</v>
      </c>
      <c r="W75" s="28">
        <v>0</v>
      </c>
      <c r="X75" s="28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</row>
    <row r="76" spans="1:32" ht="22.5" customHeight="1" x14ac:dyDescent="0.25">
      <c r="A76" s="18">
        <v>70</v>
      </c>
      <c r="B76" s="25"/>
      <c r="C76" s="25"/>
      <c r="D76" s="20" t="s">
        <v>97</v>
      </c>
      <c r="E76" s="18" t="s">
        <v>130</v>
      </c>
      <c r="F76" s="18" t="s">
        <v>212</v>
      </c>
      <c r="G76" s="29">
        <v>11847.22</v>
      </c>
      <c r="H76" s="28">
        <v>10</v>
      </c>
      <c r="I76" s="28">
        <v>2</v>
      </c>
      <c r="J76" s="28">
        <v>7</v>
      </c>
      <c r="K76" s="28">
        <v>8</v>
      </c>
      <c r="L76" s="28">
        <v>8</v>
      </c>
      <c r="M76" s="28">
        <v>0</v>
      </c>
      <c r="N76" s="29">
        <v>80</v>
      </c>
      <c r="O76" s="23">
        <v>11847.22</v>
      </c>
      <c r="P76" s="23">
        <v>11847.22</v>
      </c>
      <c r="Q76" s="29">
        <v>100</v>
      </c>
      <c r="R76" s="23">
        <v>11847.220000000001</v>
      </c>
      <c r="S76" s="29">
        <v>100.00000000000003</v>
      </c>
      <c r="T76" s="23">
        <v>0</v>
      </c>
      <c r="U76" s="29">
        <v>0</v>
      </c>
      <c r="V76" s="28">
        <v>0</v>
      </c>
      <c r="W76" s="28">
        <v>0</v>
      </c>
      <c r="X76" s="28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</row>
    <row r="77" spans="1:32" ht="22.5" customHeight="1" x14ac:dyDescent="0.25">
      <c r="A77" s="18">
        <v>71</v>
      </c>
      <c r="B77" s="25"/>
      <c r="C77" s="25"/>
      <c r="D77" s="20" t="s">
        <v>98</v>
      </c>
      <c r="E77" s="18" t="s">
        <v>121</v>
      </c>
      <c r="F77" s="18" t="s">
        <v>213</v>
      </c>
      <c r="G77" s="29">
        <v>5134.43</v>
      </c>
      <c r="H77" s="28">
        <v>6</v>
      </c>
      <c r="I77" s="28">
        <v>1</v>
      </c>
      <c r="J77" s="28">
        <v>5</v>
      </c>
      <c r="K77" s="28">
        <v>5</v>
      </c>
      <c r="L77" s="28">
        <v>5</v>
      </c>
      <c r="M77" s="28">
        <v>0</v>
      </c>
      <c r="N77" s="29">
        <v>83.333333333333343</v>
      </c>
      <c r="O77" s="23">
        <v>5134.43</v>
      </c>
      <c r="P77" s="23">
        <v>5134.43</v>
      </c>
      <c r="Q77" s="29">
        <v>100</v>
      </c>
      <c r="R77" s="23">
        <v>3195.79</v>
      </c>
      <c r="S77" s="29">
        <v>62.242352120878067</v>
      </c>
      <c r="T77" s="23">
        <v>1938.6400000000003</v>
      </c>
      <c r="U77" s="29">
        <v>37.757647879121933</v>
      </c>
      <c r="V77" s="28">
        <v>0</v>
      </c>
      <c r="W77" s="28">
        <v>0</v>
      </c>
      <c r="X77" s="28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29">
        <v>0</v>
      </c>
      <c r="AE77" s="29">
        <v>0</v>
      </c>
      <c r="AF77" s="29">
        <v>0</v>
      </c>
    </row>
    <row r="78" spans="1:32" ht="22.5" customHeight="1" x14ac:dyDescent="0.25">
      <c r="A78" s="18">
        <v>72</v>
      </c>
      <c r="B78" s="25"/>
      <c r="C78" s="25"/>
      <c r="D78" s="20" t="s">
        <v>99</v>
      </c>
      <c r="E78" s="18" t="s">
        <v>120</v>
      </c>
      <c r="F78" s="18" t="s">
        <v>214</v>
      </c>
      <c r="G78" s="29">
        <v>8327.77</v>
      </c>
      <c r="H78" s="28">
        <v>11</v>
      </c>
      <c r="I78" s="28">
        <v>3</v>
      </c>
      <c r="J78" s="28">
        <v>8</v>
      </c>
      <c r="K78" s="28">
        <v>9</v>
      </c>
      <c r="L78" s="28">
        <v>9</v>
      </c>
      <c r="M78" s="28">
        <v>0</v>
      </c>
      <c r="N78" s="29">
        <v>81.818181818181827</v>
      </c>
      <c r="O78" s="23">
        <v>8327.77</v>
      </c>
      <c r="P78" s="23">
        <v>8327.77</v>
      </c>
      <c r="Q78" s="29">
        <v>100</v>
      </c>
      <c r="R78" s="23">
        <v>8327.77</v>
      </c>
      <c r="S78" s="29">
        <v>100</v>
      </c>
      <c r="T78" s="23">
        <v>0</v>
      </c>
      <c r="U78" s="29">
        <v>0</v>
      </c>
      <c r="V78" s="28">
        <v>0</v>
      </c>
      <c r="W78" s="28">
        <v>0</v>
      </c>
      <c r="X78" s="28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0</v>
      </c>
      <c r="AF78" s="29">
        <v>0</v>
      </c>
    </row>
    <row r="79" spans="1:32" ht="22.5" customHeight="1" x14ac:dyDescent="0.25">
      <c r="A79" s="18">
        <v>73</v>
      </c>
      <c r="B79" s="25"/>
      <c r="C79" s="25"/>
      <c r="D79" s="20" t="s">
        <v>100</v>
      </c>
      <c r="E79" s="18" t="s">
        <v>124</v>
      </c>
      <c r="F79" s="18" t="s">
        <v>215</v>
      </c>
      <c r="G79" s="29">
        <v>9950.94</v>
      </c>
      <c r="H79" s="28">
        <v>15</v>
      </c>
      <c r="I79" s="28">
        <v>5</v>
      </c>
      <c r="J79" s="28">
        <v>9</v>
      </c>
      <c r="K79" s="28">
        <v>10</v>
      </c>
      <c r="L79" s="28">
        <v>10</v>
      </c>
      <c r="M79" s="28">
        <v>0</v>
      </c>
      <c r="N79" s="29">
        <v>66.666666666666657</v>
      </c>
      <c r="O79" s="23">
        <v>9950.94</v>
      </c>
      <c r="P79" s="23">
        <v>9950.94</v>
      </c>
      <c r="Q79" s="29">
        <v>100</v>
      </c>
      <c r="R79" s="23">
        <v>9859.59</v>
      </c>
      <c r="S79" s="29">
        <v>99.081996273718858</v>
      </c>
      <c r="T79" s="23">
        <v>91.350000000000364</v>
      </c>
      <c r="U79" s="29">
        <v>0.91800372628113891</v>
      </c>
      <c r="V79" s="28">
        <v>0</v>
      </c>
      <c r="W79" s="28">
        <v>0</v>
      </c>
      <c r="X79" s="28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0</v>
      </c>
      <c r="AE79" s="29">
        <v>0</v>
      </c>
      <c r="AF79" s="29">
        <v>0</v>
      </c>
    </row>
    <row r="80" spans="1:32" ht="22.5" customHeight="1" x14ac:dyDescent="0.25">
      <c r="A80" s="18">
        <v>74</v>
      </c>
      <c r="B80" s="25"/>
      <c r="C80" s="25"/>
      <c r="D80" s="20" t="s">
        <v>101</v>
      </c>
      <c r="E80" s="18" t="s">
        <v>124</v>
      </c>
      <c r="F80" s="18" t="s">
        <v>216</v>
      </c>
      <c r="G80" s="29">
        <v>26626.03</v>
      </c>
      <c r="H80" s="28">
        <v>25</v>
      </c>
      <c r="I80" s="28">
        <v>7</v>
      </c>
      <c r="J80" s="28">
        <v>16</v>
      </c>
      <c r="K80" s="28">
        <v>22</v>
      </c>
      <c r="L80" s="28">
        <v>22</v>
      </c>
      <c r="M80" s="28">
        <v>0</v>
      </c>
      <c r="N80" s="29">
        <v>88</v>
      </c>
      <c r="O80" s="23">
        <v>26626.03</v>
      </c>
      <c r="P80" s="23">
        <v>26626.03</v>
      </c>
      <c r="Q80" s="29">
        <v>100</v>
      </c>
      <c r="R80" s="23">
        <v>18782.61</v>
      </c>
      <c r="S80" s="29">
        <v>70.542285124744481</v>
      </c>
      <c r="T80" s="23">
        <v>7843.4199999999983</v>
      </c>
      <c r="U80" s="29">
        <v>29.457714875255526</v>
      </c>
      <c r="V80" s="28">
        <v>0</v>
      </c>
      <c r="W80" s="28">
        <v>0</v>
      </c>
      <c r="X80" s="28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  <c r="AF80" s="29">
        <v>0</v>
      </c>
    </row>
    <row r="81" spans="1:32" ht="22.5" customHeight="1" x14ac:dyDescent="0.25">
      <c r="A81" s="18">
        <v>75</v>
      </c>
      <c r="B81" s="25"/>
      <c r="C81" s="25"/>
      <c r="D81" s="20" t="s">
        <v>102</v>
      </c>
      <c r="E81" s="18" t="s">
        <v>136</v>
      </c>
      <c r="F81" s="18" t="s">
        <v>217</v>
      </c>
      <c r="G81" s="29">
        <v>18975.900000000001</v>
      </c>
      <c r="H81" s="28">
        <v>14</v>
      </c>
      <c r="I81" s="28">
        <v>6</v>
      </c>
      <c r="J81" s="28">
        <v>8</v>
      </c>
      <c r="K81" s="28">
        <v>11</v>
      </c>
      <c r="L81" s="28">
        <v>11</v>
      </c>
      <c r="M81" s="28">
        <v>0</v>
      </c>
      <c r="N81" s="29">
        <v>78.571428571428569</v>
      </c>
      <c r="O81" s="23">
        <v>18975.900000000001</v>
      </c>
      <c r="P81" s="23">
        <v>18975.900000000001</v>
      </c>
      <c r="Q81" s="29">
        <v>100</v>
      </c>
      <c r="R81" s="23">
        <v>18975.900000000001</v>
      </c>
      <c r="S81" s="29">
        <v>100</v>
      </c>
      <c r="T81" s="23">
        <v>0</v>
      </c>
      <c r="U81" s="29">
        <v>0</v>
      </c>
      <c r="V81" s="28">
        <v>0</v>
      </c>
      <c r="W81" s="28">
        <v>0</v>
      </c>
      <c r="X81" s="28">
        <v>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0</v>
      </c>
      <c r="AE81" s="29">
        <v>0</v>
      </c>
      <c r="AF81" s="29">
        <v>0</v>
      </c>
    </row>
    <row r="82" spans="1:32" ht="22.5" customHeight="1" x14ac:dyDescent="0.25">
      <c r="A82" s="18">
        <v>76</v>
      </c>
      <c r="B82" s="25"/>
      <c r="C82" s="25"/>
      <c r="D82" s="20" t="s">
        <v>103</v>
      </c>
      <c r="E82" s="18" t="s">
        <v>136</v>
      </c>
      <c r="F82" s="18" t="s">
        <v>218</v>
      </c>
      <c r="G82" s="29">
        <v>9699.93</v>
      </c>
      <c r="H82" s="28">
        <v>12</v>
      </c>
      <c r="I82" s="28">
        <v>5</v>
      </c>
      <c r="J82" s="28">
        <v>7</v>
      </c>
      <c r="K82" s="28">
        <v>11</v>
      </c>
      <c r="L82" s="28">
        <v>11</v>
      </c>
      <c r="M82" s="28">
        <v>0</v>
      </c>
      <c r="N82" s="29">
        <v>91.666666666666657</v>
      </c>
      <c r="O82" s="23">
        <v>9699.93</v>
      </c>
      <c r="P82" s="23">
        <v>9699.93</v>
      </c>
      <c r="Q82" s="29">
        <v>100</v>
      </c>
      <c r="R82" s="23">
        <v>8884.84</v>
      </c>
      <c r="S82" s="29">
        <v>91.596949668708945</v>
      </c>
      <c r="T82" s="23">
        <v>815.09000000000015</v>
      </c>
      <c r="U82" s="29">
        <v>8.4030503312910518</v>
      </c>
      <c r="V82" s="28">
        <v>0</v>
      </c>
      <c r="W82" s="28">
        <v>0</v>
      </c>
      <c r="X82" s="28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29">
        <v>0</v>
      </c>
    </row>
    <row r="83" spans="1:32" ht="22.5" customHeight="1" x14ac:dyDescent="0.25">
      <c r="A83" s="18">
        <v>77</v>
      </c>
      <c r="B83" s="25"/>
      <c r="C83" s="25"/>
      <c r="D83" s="20" t="s">
        <v>104</v>
      </c>
      <c r="E83" s="18" t="s">
        <v>125</v>
      </c>
      <c r="F83" s="18" t="s">
        <v>219</v>
      </c>
      <c r="G83" s="29">
        <v>10040.950000000001</v>
      </c>
      <c r="H83" s="28">
        <v>12</v>
      </c>
      <c r="I83" s="28">
        <v>4</v>
      </c>
      <c r="J83" s="28">
        <v>8</v>
      </c>
      <c r="K83" s="28">
        <v>10</v>
      </c>
      <c r="L83" s="28">
        <v>10</v>
      </c>
      <c r="M83" s="28">
        <v>0</v>
      </c>
      <c r="N83" s="29">
        <v>83.333333333333343</v>
      </c>
      <c r="O83" s="23">
        <v>10040.950000000001</v>
      </c>
      <c r="P83" s="23">
        <v>10040.950000000001</v>
      </c>
      <c r="Q83" s="29">
        <v>100</v>
      </c>
      <c r="R83" s="23">
        <v>215.07</v>
      </c>
      <c r="S83" s="29">
        <v>2.1419288015576212</v>
      </c>
      <c r="T83" s="23">
        <v>9825.880000000001</v>
      </c>
      <c r="U83" s="29">
        <v>97.858071198442389</v>
      </c>
      <c r="V83" s="28">
        <v>0</v>
      </c>
      <c r="W83" s="28">
        <v>0</v>
      </c>
      <c r="X83" s="28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</row>
    <row r="84" spans="1:32" ht="22.5" customHeight="1" x14ac:dyDescent="0.25">
      <c r="A84" s="18">
        <v>78</v>
      </c>
      <c r="B84" s="25"/>
      <c r="C84" s="25"/>
      <c r="D84" s="20" t="s">
        <v>105</v>
      </c>
      <c r="E84" s="18" t="s">
        <v>124</v>
      </c>
      <c r="F84" s="18" t="s">
        <v>220</v>
      </c>
      <c r="G84" s="29">
        <v>25458.53</v>
      </c>
      <c r="H84" s="28">
        <v>34</v>
      </c>
      <c r="I84" s="28">
        <v>6</v>
      </c>
      <c r="J84" s="28">
        <v>28</v>
      </c>
      <c r="K84" s="28">
        <v>24</v>
      </c>
      <c r="L84" s="28">
        <v>24</v>
      </c>
      <c r="M84" s="28">
        <v>0</v>
      </c>
      <c r="N84" s="29">
        <v>70.588235294117652</v>
      </c>
      <c r="O84" s="23">
        <v>25458.53</v>
      </c>
      <c r="P84" s="23">
        <v>25458.53</v>
      </c>
      <c r="Q84" s="29">
        <v>100</v>
      </c>
      <c r="R84" s="23">
        <v>25458.53</v>
      </c>
      <c r="S84" s="29">
        <v>100</v>
      </c>
      <c r="T84" s="23">
        <v>0</v>
      </c>
      <c r="U84" s="29">
        <v>0</v>
      </c>
      <c r="V84" s="28">
        <v>0</v>
      </c>
      <c r="W84" s="28">
        <v>0</v>
      </c>
      <c r="X84" s="28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</row>
    <row r="85" spans="1:32" ht="22.5" customHeight="1" x14ac:dyDescent="0.25">
      <c r="A85" s="18">
        <v>79</v>
      </c>
      <c r="B85" s="25"/>
      <c r="C85" s="25"/>
      <c r="D85" s="20" t="s">
        <v>106</v>
      </c>
      <c r="E85" s="18" t="s">
        <v>125</v>
      </c>
      <c r="F85" s="18" t="s">
        <v>221</v>
      </c>
      <c r="G85" s="29">
        <v>21681.89</v>
      </c>
      <c r="H85" s="28">
        <v>22</v>
      </c>
      <c r="I85" s="28">
        <v>5</v>
      </c>
      <c r="J85" s="28">
        <v>15</v>
      </c>
      <c r="K85" s="28">
        <v>16</v>
      </c>
      <c r="L85" s="28">
        <v>16</v>
      </c>
      <c r="M85" s="28">
        <v>0</v>
      </c>
      <c r="N85" s="29">
        <v>72.727272727272734</v>
      </c>
      <c r="O85" s="23">
        <v>21681.89</v>
      </c>
      <c r="P85" s="23">
        <v>21681.89</v>
      </c>
      <c r="Q85" s="29">
        <v>100</v>
      </c>
      <c r="R85" s="23">
        <v>20765.34</v>
      </c>
      <c r="S85" s="29">
        <v>95.772739369123272</v>
      </c>
      <c r="T85" s="23">
        <v>916.54999999999927</v>
      </c>
      <c r="U85" s="29">
        <v>4.2272606308767324</v>
      </c>
      <c r="V85" s="28">
        <v>0</v>
      </c>
      <c r="W85" s="28">
        <v>0</v>
      </c>
      <c r="X85" s="28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</row>
    <row r="86" spans="1:32" ht="22.5" customHeight="1" x14ac:dyDescent="0.25">
      <c r="A86" s="18">
        <v>80</v>
      </c>
      <c r="B86" s="25"/>
      <c r="C86" s="25"/>
      <c r="D86" s="20" t="s">
        <v>107</v>
      </c>
      <c r="E86" s="18" t="s">
        <v>130</v>
      </c>
      <c r="F86" s="18" t="s">
        <v>222</v>
      </c>
      <c r="G86" s="29">
        <v>25734.73</v>
      </c>
      <c r="H86" s="28">
        <v>15</v>
      </c>
      <c r="I86" s="28">
        <v>0</v>
      </c>
      <c r="J86" s="28">
        <v>15</v>
      </c>
      <c r="K86" s="28">
        <v>12</v>
      </c>
      <c r="L86" s="28">
        <v>12</v>
      </c>
      <c r="M86" s="28">
        <v>0</v>
      </c>
      <c r="N86" s="29">
        <v>80</v>
      </c>
      <c r="O86" s="23">
        <v>25734.73</v>
      </c>
      <c r="P86" s="23">
        <v>25734.73</v>
      </c>
      <c r="Q86" s="29">
        <v>100</v>
      </c>
      <c r="R86" s="23">
        <v>25734.729999999996</v>
      </c>
      <c r="S86" s="29">
        <v>99.999999999999986</v>
      </c>
      <c r="T86" s="23">
        <v>0</v>
      </c>
      <c r="U86" s="29">
        <v>0</v>
      </c>
      <c r="V86" s="28">
        <v>0</v>
      </c>
      <c r="W86" s="28">
        <v>0</v>
      </c>
      <c r="X86" s="28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</row>
    <row r="87" spans="1:32" ht="22.5" customHeight="1" x14ac:dyDescent="0.25">
      <c r="A87" s="18">
        <v>81</v>
      </c>
      <c r="B87" s="25"/>
      <c r="C87" s="25"/>
      <c r="D87" s="20" t="s">
        <v>108</v>
      </c>
      <c r="E87" s="18" t="s">
        <v>125</v>
      </c>
      <c r="F87" s="18" t="s">
        <v>223</v>
      </c>
      <c r="G87" s="29">
        <v>9574.32</v>
      </c>
      <c r="H87" s="28">
        <v>19</v>
      </c>
      <c r="I87" s="28">
        <v>3</v>
      </c>
      <c r="J87" s="28">
        <v>16</v>
      </c>
      <c r="K87" s="28">
        <v>13</v>
      </c>
      <c r="L87" s="28">
        <v>13</v>
      </c>
      <c r="M87" s="28">
        <v>0</v>
      </c>
      <c r="N87" s="29">
        <v>68.421052631578945</v>
      </c>
      <c r="O87" s="23">
        <v>9574.32</v>
      </c>
      <c r="P87" s="23">
        <v>9574.32</v>
      </c>
      <c r="Q87" s="29">
        <v>100</v>
      </c>
      <c r="R87" s="23">
        <v>9574.32</v>
      </c>
      <c r="S87" s="29">
        <v>100</v>
      </c>
      <c r="T87" s="23">
        <v>0</v>
      </c>
      <c r="U87" s="29">
        <v>0</v>
      </c>
      <c r="V87" s="28">
        <v>0</v>
      </c>
      <c r="W87" s="28">
        <v>0</v>
      </c>
      <c r="X87" s="28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</row>
    <row r="88" spans="1:32" ht="22.5" customHeight="1" x14ac:dyDescent="0.25">
      <c r="A88" s="18">
        <v>82</v>
      </c>
      <c r="B88" s="25"/>
      <c r="C88" s="25"/>
      <c r="D88" s="20" t="s">
        <v>109</v>
      </c>
      <c r="E88" s="18" t="s">
        <v>124</v>
      </c>
      <c r="F88" s="18" t="s">
        <v>224</v>
      </c>
      <c r="G88" s="29">
        <v>16538.98</v>
      </c>
      <c r="H88" s="28">
        <v>19</v>
      </c>
      <c r="I88" s="28">
        <v>2</v>
      </c>
      <c r="J88" s="28">
        <v>15</v>
      </c>
      <c r="K88" s="28">
        <v>15</v>
      </c>
      <c r="L88" s="28">
        <v>15</v>
      </c>
      <c r="M88" s="28">
        <v>0</v>
      </c>
      <c r="N88" s="29">
        <v>78.94736842105263</v>
      </c>
      <c r="O88" s="23">
        <v>16538.98</v>
      </c>
      <c r="P88" s="23">
        <v>16538.98</v>
      </c>
      <c r="Q88" s="29">
        <v>100</v>
      </c>
      <c r="R88" s="23">
        <v>16538.98</v>
      </c>
      <c r="S88" s="29">
        <v>100</v>
      </c>
      <c r="T88" s="23">
        <v>0</v>
      </c>
      <c r="U88" s="29">
        <v>0</v>
      </c>
      <c r="V88" s="28">
        <v>0</v>
      </c>
      <c r="W88" s="28">
        <v>0</v>
      </c>
      <c r="X88" s="28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</row>
    <row r="89" spans="1:32" ht="22.5" customHeight="1" x14ac:dyDescent="0.25">
      <c r="A89" s="18">
        <v>83</v>
      </c>
      <c r="B89" s="25"/>
      <c r="C89" s="25"/>
      <c r="D89" s="20" t="s">
        <v>110</v>
      </c>
      <c r="E89" s="18" t="s">
        <v>124</v>
      </c>
      <c r="F89" s="18" t="s">
        <v>225</v>
      </c>
      <c r="G89" s="29">
        <v>5909.3700000000008</v>
      </c>
      <c r="H89" s="28">
        <v>11</v>
      </c>
      <c r="I89" s="28">
        <v>2</v>
      </c>
      <c r="J89" s="28">
        <v>8</v>
      </c>
      <c r="K89" s="28">
        <v>8</v>
      </c>
      <c r="L89" s="28">
        <v>8</v>
      </c>
      <c r="M89" s="28">
        <v>0</v>
      </c>
      <c r="N89" s="29">
        <v>72.727272727272734</v>
      </c>
      <c r="O89" s="23">
        <v>5909.3700000000008</v>
      </c>
      <c r="P89" s="23">
        <v>5909.3700000000008</v>
      </c>
      <c r="Q89" s="29">
        <v>100</v>
      </c>
      <c r="R89" s="23">
        <v>5909.3700000000008</v>
      </c>
      <c r="S89" s="29">
        <v>100</v>
      </c>
      <c r="T89" s="23">
        <v>0</v>
      </c>
      <c r="U89" s="29">
        <v>0</v>
      </c>
      <c r="V89" s="28">
        <v>0</v>
      </c>
      <c r="W89" s="28">
        <v>0</v>
      </c>
      <c r="X89" s="28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</row>
    <row r="90" spans="1:32" ht="22.5" customHeight="1" x14ac:dyDescent="0.25">
      <c r="A90" s="18">
        <v>84</v>
      </c>
      <c r="B90" s="25"/>
      <c r="C90" s="25"/>
      <c r="D90" s="20" t="s">
        <v>111</v>
      </c>
      <c r="E90" s="18" t="s">
        <v>141</v>
      </c>
      <c r="F90" s="18" t="s">
        <v>226</v>
      </c>
      <c r="G90" s="29">
        <v>38782.550000000003</v>
      </c>
      <c r="H90" s="28">
        <v>34</v>
      </c>
      <c r="I90" s="28">
        <v>5</v>
      </c>
      <c r="J90" s="28">
        <v>28</v>
      </c>
      <c r="K90" s="28">
        <v>28</v>
      </c>
      <c r="L90" s="28">
        <v>28</v>
      </c>
      <c r="M90" s="28">
        <v>0</v>
      </c>
      <c r="N90" s="29">
        <v>82.35294117647058</v>
      </c>
      <c r="O90" s="23">
        <v>38782.550000000003</v>
      </c>
      <c r="P90" s="23">
        <v>38782.550000000003</v>
      </c>
      <c r="Q90" s="29">
        <v>100</v>
      </c>
      <c r="R90" s="23">
        <v>38782.549999999996</v>
      </c>
      <c r="S90" s="29">
        <v>99.999999999999972</v>
      </c>
      <c r="T90" s="23">
        <v>0</v>
      </c>
      <c r="U90" s="29">
        <v>0</v>
      </c>
      <c r="V90" s="28">
        <v>0</v>
      </c>
      <c r="W90" s="28">
        <v>0</v>
      </c>
      <c r="X90" s="28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29">
        <v>0</v>
      </c>
      <c r="AF90" s="29">
        <v>0</v>
      </c>
    </row>
    <row r="91" spans="1:32" ht="22.5" customHeight="1" x14ac:dyDescent="0.25">
      <c r="A91" s="18">
        <v>85</v>
      </c>
      <c r="B91" s="25"/>
      <c r="C91" s="25"/>
      <c r="D91" s="20" t="s">
        <v>112</v>
      </c>
      <c r="E91" s="18" t="s">
        <v>125</v>
      </c>
      <c r="F91" s="18" t="s">
        <v>227</v>
      </c>
      <c r="G91" s="29">
        <v>19710.68</v>
      </c>
      <c r="H91" s="28">
        <v>25</v>
      </c>
      <c r="I91" s="28">
        <v>6</v>
      </c>
      <c r="J91" s="28">
        <v>19</v>
      </c>
      <c r="K91" s="28">
        <v>19</v>
      </c>
      <c r="L91" s="28">
        <v>19</v>
      </c>
      <c r="M91" s="28">
        <v>0</v>
      </c>
      <c r="N91" s="29">
        <v>76</v>
      </c>
      <c r="O91" s="23">
        <v>19710.68</v>
      </c>
      <c r="P91" s="23">
        <v>19710.68</v>
      </c>
      <c r="Q91" s="29">
        <v>100</v>
      </c>
      <c r="R91" s="23">
        <v>18157.73</v>
      </c>
      <c r="S91" s="29">
        <v>92.121276384173441</v>
      </c>
      <c r="T91" s="23">
        <v>1552.9500000000007</v>
      </c>
      <c r="U91" s="29">
        <v>7.8787236158265506</v>
      </c>
      <c r="V91" s="28">
        <v>0</v>
      </c>
      <c r="W91" s="28">
        <v>0</v>
      </c>
      <c r="X91" s="28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</row>
    <row r="92" spans="1:32" ht="22.5" customHeight="1" x14ac:dyDescent="0.25">
      <c r="A92" s="18">
        <v>86</v>
      </c>
      <c r="B92" s="25"/>
      <c r="C92" s="25"/>
      <c r="D92" s="20" t="s">
        <v>113</v>
      </c>
      <c r="E92" s="18" t="s">
        <v>125</v>
      </c>
      <c r="F92" s="18" t="s">
        <v>228</v>
      </c>
      <c r="G92" s="29">
        <v>21391.43</v>
      </c>
      <c r="H92" s="28">
        <v>23</v>
      </c>
      <c r="I92" s="28">
        <v>5</v>
      </c>
      <c r="J92" s="28">
        <v>18</v>
      </c>
      <c r="K92" s="28">
        <v>18</v>
      </c>
      <c r="L92" s="28">
        <v>18</v>
      </c>
      <c r="M92" s="28">
        <v>0</v>
      </c>
      <c r="N92" s="29">
        <v>78.260869565217391</v>
      </c>
      <c r="O92" s="23">
        <v>21391.43</v>
      </c>
      <c r="P92" s="23">
        <v>21391.43</v>
      </c>
      <c r="Q92" s="29">
        <v>100</v>
      </c>
      <c r="R92" s="23">
        <v>21391.43</v>
      </c>
      <c r="S92" s="29">
        <v>100</v>
      </c>
      <c r="T92" s="23">
        <v>0</v>
      </c>
      <c r="U92" s="29">
        <v>0</v>
      </c>
      <c r="V92" s="28">
        <v>0</v>
      </c>
      <c r="W92" s="28">
        <v>0</v>
      </c>
      <c r="X92" s="28">
        <v>0</v>
      </c>
      <c r="Y92" s="29">
        <v>0</v>
      </c>
      <c r="Z92" s="29">
        <v>0</v>
      </c>
      <c r="AA92" s="29">
        <v>0</v>
      </c>
      <c r="AB92" s="29">
        <v>0</v>
      </c>
      <c r="AC92" s="29">
        <v>0</v>
      </c>
      <c r="AD92" s="29">
        <v>0</v>
      </c>
      <c r="AE92" s="29">
        <v>0</v>
      </c>
      <c r="AF92" s="29">
        <v>0</v>
      </c>
    </row>
    <row r="93" spans="1:32" ht="22.5" customHeight="1" x14ac:dyDescent="0.25">
      <c r="A93" s="18">
        <v>87</v>
      </c>
      <c r="B93" s="25"/>
      <c r="C93" s="25"/>
      <c r="D93" s="20" t="s">
        <v>114</v>
      </c>
      <c r="E93" s="18" t="s">
        <v>124</v>
      </c>
      <c r="F93" s="18" t="s">
        <v>229</v>
      </c>
      <c r="G93" s="29">
        <v>7105.5900000000011</v>
      </c>
      <c r="H93" s="28">
        <v>10</v>
      </c>
      <c r="I93" s="28">
        <v>0</v>
      </c>
      <c r="J93" s="28">
        <v>10</v>
      </c>
      <c r="K93" s="28">
        <v>9</v>
      </c>
      <c r="L93" s="28">
        <v>9</v>
      </c>
      <c r="M93" s="28">
        <v>0</v>
      </c>
      <c r="N93" s="29">
        <v>90</v>
      </c>
      <c r="O93" s="23">
        <v>7105.5900000000011</v>
      </c>
      <c r="P93" s="23">
        <v>7105.5900000000011</v>
      </c>
      <c r="Q93" s="29">
        <v>100</v>
      </c>
      <c r="R93" s="23">
        <v>7105.5900000000011</v>
      </c>
      <c r="S93" s="29">
        <v>100</v>
      </c>
      <c r="T93" s="23">
        <v>0</v>
      </c>
      <c r="U93" s="29">
        <v>0</v>
      </c>
      <c r="V93" s="28">
        <v>0</v>
      </c>
      <c r="W93" s="28">
        <v>0</v>
      </c>
      <c r="X93" s="28">
        <v>0</v>
      </c>
      <c r="Y93" s="29">
        <v>0</v>
      </c>
      <c r="Z93" s="29">
        <v>0</v>
      </c>
      <c r="AA93" s="29">
        <v>0</v>
      </c>
      <c r="AB93" s="29">
        <v>0</v>
      </c>
      <c r="AC93" s="29">
        <v>0</v>
      </c>
      <c r="AD93" s="29">
        <v>0</v>
      </c>
      <c r="AE93" s="29">
        <v>0</v>
      </c>
      <c r="AF93" s="29">
        <v>0</v>
      </c>
    </row>
    <row r="94" spans="1:32" ht="22.5" customHeight="1" x14ac:dyDescent="0.25">
      <c r="A94" s="18">
        <v>88</v>
      </c>
      <c r="B94" s="25"/>
      <c r="C94" s="25"/>
      <c r="D94" s="20" t="s">
        <v>115</v>
      </c>
      <c r="E94" s="18" t="s">
        <v>142</v>
      </c>
      <c r="F94" s="18" t="s">
        <v>230</v>
      </c>
      <c r="G94" s="29">
        <v>24019.38</v>
      </c>
      <c r="H94" s="28">
        <v>24</v>
      </c>
      <c r="I94" s="28">
        <v>4</v>
      </c>
      <c r="J94" s="28">
        <v>20</v>
      </c>
      <c r="K94" s="28">
        <v>18</v>
      </c>
      <c r="L94" s="28">
        <v>18</v>
      </c>
      <c r="M94" s="28">
        <v>0</v>
      </c>
      <c r="N94" s="29">
        <v>75</v>
      </c>
      <c r="O94" s="23">
        <v>24019.38</v>
      </c>
      <c r="P94" s="23">
        <v>24019.38</v>
      </c>
      <c r="Q94" s="29">
        <v>100</v>
      </c>
      <c r="R94" s="23">
        <v>24019.38</v>
      </c>
      <c r="S94" s="29">
        <v>100</v>
      </c>
      <c r="T94" s="23">
        <v>0</v>
      </c>
      <c r="U94" s="29">
        <v>0</v>
      </c>
      <c r="V94" s="28">
        <v>0</v>
      </c>
      <c r="W94" s="28">
        <v>0</v>
      </c>
      <c r="X94" s="28">
        <v>0</v>
      </c>
      <c r="Y94" s="29">
        <v>0</v>
      </c>
      <c r="Z94" s="29">
        <v>0</v>
      </c>
      <c r="AA94" s="29">
        <v>0</v>
      </c>
      <c r="AB94" s="29">
        <v>0</v>
      </c>
      <c r="AC94" s="29">
        <v>0</v>
      </c>
      <c r="AD94" s="29">
        <v>0</v>
      </c>
      <c r="AE94" s="29">
        <v>0</v>
      </c>
      <c r="AF94" s="29">
        <v>0</v>
      </c>
    </row>
    <row r="95" spans="1:32" ht="22.5" customHeight="1" x14ac:dyDescent="0.25">
      <c r="A95" s="18">
        <v>89</v>
      </c>
      <c r="B95" s="25"/>
      <c r="C95" s="25"/>
      <c r="D95" s="20" t="s">
        <v>116</v>
      </c>
      <c r="E95" s="18" t="s">
        <v>124</v>
      </c>
      <c r="F95" s="18" t="s">
        <v>231</v>
      </c>
      <c r="G95" s="29">
        <v>0</v>
      </c>
      <c r="H95" s="28">
        <v>4</v>
      </c>
      <c r="I95" s="28">
        <v>0</v>
      </c>
      <c r="J95" s="28">
        <v>4</v>
      </c>
      <c r="K95" s="28">
        <v>0</v>
      </c>
      <c r="L95" s="28">
        <v>0</v>
      </c>
      <c r="M95" s="28">
        <v>0</v>
      </c>
      <c r="N95" s="29">
        <v>0</v>
      </c>
      <c r="O95" s="23">
        <v>0</v>
      </c>
      <c r="P95" s="23">
        <v>0</v>
      </c>
      <c r="Q95" s="29">
        <v>0</v>
      </c>
      <c r="R95" s="23">
        <v>0</v>
      </c>
      <c r="S95" s="29">
        <v>0</v>
      </c>
      <c r="T95" s="23">
        <v>0</v>
      </c>
      <c r="U95" s="29">
        <v>0</v>
      </c>
      <c r="V95" s="28">
        <v>0</v>
      </c>
      <c r="W95" s="28">
        <v>0</v>
      </c>
      <c r="X95" s="28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29">
        <v>0</v>
      </c>
    </row>
    <row r="96" spans="1:32" ht="22.5" customHeight="1" x14ac:dyDescent="0.25">
      <c r="A96" s="18">
        <v>90</v>
      </c>
      <c r="B96" s="25"/>
      <c r="C96" s="25"/>
      <c r="D96" s="20" t="s">
        <v>117</v>
      </c>
      <c r="E96" s="18" t="s">
        <v>130</v>
      </c>
      <c r="F96" s="18" t="s">
        <v>232</v>
      </c>
      <c r="G96" s="29">
        <v>0</v>
      </c>
      <c r="H96" s="28">
        <v>3</v>
      </c>
      <c r="I96" s="28">
        <v>1</v>
      </c>
      <c r="J96" s="28">
        <v>2</v>
      </c>
      <c r="K96" s="28">
        <v>0</v>
      </c>
      <c r="L96" s="28">
        <v>0</v>
      </c>
      <c r="M96" s="28">
        <v>0</v>
      </c>
      <c r="N96" s="29">
        <v>0</v>
      </c>
      <c r="O96" s="23">
        <v>0</v>
      </c>
      <c r="P96" s="23">
        <v>0</v>
      </c>
      <c r="Q96" s="29">
        <v>0</v>
      </c>
      <c r="R96" s="23">
        <v>0</v>
      </c>
      <c r="S96" s="29">
        <v>0</v>
      </c>
      <c r="T96" s="23">
        <v>0</v>
      </c>
      <c r="U96" s="29">
        <v>0</v>
      </c>
      <c r="V96" s="28">
        <v>0</v>
      </c>
      <c r="W96" s="28">
        <v>0</v>
      </c>
      <c r="X96" s="28">
        <v>0</v>
      </c>
      <c r="Y96" s="29">
        <v>0</v>
      </c>
      <c r="Z96" s="29">
        <v>0</v>
      </c>
      <c r="AA96" s="29">
        <v>0</v>
      </c>
      <c r="AB96" s="29">
        <v>0</v>
      </c>
      <c r="AC96" s="29">
        <v>0</v>
      </c>
      <c r="AD96" s="29">
        <v>0</v>
      </c>
      <c r="AE96" s="29">
        <v>0</v>
      </c>
      <c r="AF96" s="29">
        <v>0</v>
      </c>
    </row>
    <row r="97" spans="1:32" ht="22.5" customHeight="1" x14ac:dyDescent="0.25">
      <c r="A97" s="18">
        <v>91</v>
      </c>
      <c r="B97" s="25"/>
      <c r="C97" s="25"/>
      <c r="D97" s="20" t="s">
        <v>118</v>
      </c>
      <c r="E97" s="18" t="s">
        <v>142</v>
      </c>
      <c r="F97" s="18" t="s">
        <v>233</v>
      </c>
      <c r="G97" s="29">
        <v>0</v>
      </c>
      <c r="H97" s="28">
        <v>1</v>
      </c>
      <c r="I97" s="28">
        <v>1</v>
      </c>
      <c r="J97" s="28">
        <v>0</v>
      </c>
      <c r="K97" s="28">
        <v>0</v>
      </c>
      <c r="L97" s="28">
        <v>0</v>
      </c>
      <c r="M97" s="28">
        <v>0</v>
      </c>
      <c r="N97" s="29">
        <v>0</v>
      </c>
      <c r="O97" s="23">
        <v>0</v>
      </c>
      <c r="P97" s="23">
        <v>0</v>
      </c>
      <c r="Q97" s="29">
        <v>0</v>
      </c>
      <c r="R97" s="23">
        <v>0</v>
      </c>
      <c r="S97" s="29">
        <v>0</v>
      </c>
      <c r="T97" s="23">
        <v>0</v>
      </c>
      <c r="U97" s="29">
        <v>0</v>
      </c>
      <c r="V97" s="28">
        <v>0</v>
      </c>
      <c r="W97" s="28">
        <v>0</v>
      </c>
      <c r="X97" s="28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  <c r="AF97" s="29">
        <v>0</v>
      </c>
    </row>
    <row r="98" spans="1:32" ht="22.5" customHeight="1" x14ac:dyDescent="0.25">
      <c r="A98" s="19">
        <v>92</v>
      </c>
      <c r="B98" s="25"/>
      <c r="C98" s="25"/>
      <c r="D98" s="22" t="s">
        <v>119</v>
      </c>
      <c r="E98" s="18" t="s">
        <v>140</v>
      </c>
      <c r="F98" s="18" t="s">
        <v>234</v>
      </c>
      <c r="G98" s="29">
        <v>0</v>
      </c>
      <c r="H98" s="28">
        <v>1</v>
      </c>
      <c r="I98" s="28">
        <v>0</v>
      </c>
      <c r="J98" s="28">
        <v>1</v>
      </c>
      <c r="K98" s="28">
        <v>0</v>
      </c>
      <c r="L98" s="28">
        <v>0</v>
      </c>
      <c r="M98" s="28">
        <v>0</v>
      </c>
      <c r="N98" s="29">
        <v>0</v>
      </c>
      <c r="O98" s="23">
        <v>0</v>
      </c>
      <c r="P98" s="23">
        <v>0</v>
      </c>
      <c r="Q98" s="29">
        <v>0</v>
      </c>
      <c r="R98" s="23">
        <v>0</v>
      </c>
      <c r="S98" s="29">
        <v>0</v>
      </c>
      <c r="T98" s="23">
        <v>0</v>
      </c>
      <c r="U98" s="29">
        <v>0</v>
      </c>
      <c r="V98" s="28">
        <v>0</v>
      </c>
      <c r="W98" s="28">
        <v>0</v>
      </c>
      <c r="X98" s="28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v>1329</v>
      </c>
      <c r="I99" s="32">
        <v>301</v>
      </c>
      <c r="J99" s="32">
        <v>980</v>
      </c>
      <c r="K99" s="32">
        <v>1057</v>
      </c>
      <c r="L99" s="32">
        <v>18</v>
      </c>
      <c r="M99" s="32">
        <v>0</v>
      </c>
      <c r="N99" s="29">
        <v>79.53348382242288</v>
      </c>
      <c r="O99" s="33">
        <v>1324467.5199999996</v>
      </c>
      <c r="P99" s="33">
        <v>1324467.5199999996</v>
      </c>
      <c r="Q99" s="29">
        <v>100</v>
      </c>
      <c r="R99" s="33">
        <v>1278218.78</v>
      </c>
      <c r="S99" s="29">
        <v>96.508125771177873</v>
      </c>
      <c r="T99" s="33">
        <v>46248.74000000002</v>
      </c>
      <c r="U99" s="29">
        <v>3.4918742288221636</v>
      </c>
      <c r="V99" s="32">
        <v>0</v>
      </c>
      <c r="W99" s="32">
        <v>0</v>
      </c>
      <c r="X99" s="32">
        <v>0</v>
      </c>
      <c r="Y99" s="29">
        <v>0</v>
      </c>
      <c r="Z99" s="33">
        <v>0</v>
      </c>
      <c r="AA99" s="33">
        <v>0</v>
      </c>
      <c r="AB99" s="29">
        <v>0</v>
      </c>
      <c r="AC99" s="33">
        <v>0</v>
      </c>
      <c r="AD99" s="29">
        <v>0</v>
      </c>
      <c r="AE99" s="33">
        <v>0</v>
      </c>
      <c r="AF99" s="29">
        <v>0</v>
      </c>
    </row>
  </sheetData>
  <sheetProtection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9819.5299999999988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1</v>
      </c>
      <c r="Y9" s="41">
        <v>100</v>
      </c>
      <c r="Z9" s="44">
        <v>5624.66</v>
      </c>
      <c r="AA9" s="41">
        <v>9819.5299999999988</v>
      </c>
      <c r="AB9" s="44">
        <v>100</v>
      </c>
      <c r="AC9" s="44">
        <v>8952.17</v>
      </c>
      <c r="AD9" s="44">
        <v>91.16699068081671</v>
      </c>
      <c r="AE9" s="44">
        <v>867.35999999999876</v>
      </c>
      <c r="AF9" s="44">
        <v>8.8330093191832901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40821.729999999996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7990.02</v>
      </c>
      <c r="AA10" s="41">
        <v>7990.02</v>
      </c>
      <c r="AB10" s="44">
        <v>100</v>
      </c>
      <c r="AC10" s="44">
        <v>7990.02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47079.51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15</v>
      </c>
      <c r="X14" s="43">
        <v>2</v>
      </c>
      <c r="Y14" s="41">
        <v>0</v>
      </c>
      <c r="Z14" s="44">
        <v>2347.1499999999996</v>
      </c>
      <c r="AA14" s="41">
        <v>6650.5600000000031</v>
      </c>
      <c r="AB14" s="44">
        <v>100</v>
      </c>
      <c r="AC14" s="44">
        <v>6650.5600000000031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44820.62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52998.30999999999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10516.030000000002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10153.619999999999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9</v>
      </c>
      <c r="X24" s="43">
        <v>0</v>
      </c>
      <c r="Y24" s="41">
        <v>37.5</v>
      </c>
      <c r="Z24" s="44">
        <v>5683.15</v>
      </c>
      <c r="AA24" s="41">
        <v>5683.15</v>
      </c>
      <c r="AB24" s="44">
        <v>100</v>
      </c>
      <c r="AC24" s="44">
        <v>5683.15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15836.18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15174.029999999999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0</v>
      </c>
      <c r="Y29" s="41">
        <v>9.0909090909090917</v>
      </c>
      <c r="Z29" s="44">
        <v>2443.2799999999997</v>
      </c>
      <c r="AA29" s="41">
        <v>5553.8399999999992</v>
      </c>
      <c r="AB29" s="44">
        <v>100</v>
      </c>
      <c r="AC29" s="44">
        <v>4416.8499999999995</v>
      </c>
      <c r="AD29" s="44">
        <v>79.527858202612961</v>
      </c>
      <c r="AE29" s="44">
        <v>1136.9899999999998</v>
      </c>
      <c r="AF29" s="44">
        <v>20.472141797387032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909.41000000000008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909.41000000000008</v>
      </c>
      <c r="AA31" s="41">
        <v>909.41000000000008</v>
      </c>
      <c r="AB31" s="44">
        <v>100</v>
      </c>
      <c r="AC31" s="44">
        <v>909.41000000000008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5297.6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3</v>
      </c>
      <c r="W32" s="43">
        <v>4</v>
      </c>
      <c r="X32" s="43">
        <v>0</v>
      </c>
      <c r="Y32" s="41">
        <v>37.5</v>
      </c>
      <c r="Z32" s="44">
        <v>2315.94</v>
      </c>
      <c r="AA32" s="41">
        <v>2315.94</v>
      </c>
      <c r="AB32" s="44">
        <v>100</v>
      </c>
      <c r="AC32" s="44">
        <v>2315.94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29526.800000000003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18713.600000000002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11877.18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8</v>
      </c>
      <c r="X37" s="43">
        <v>0</v>
      </c>
      <c r="Y37" s="41">
        <v>44.444444444444443</v>
      </c>
      <c r="Z37" s="44">
        <v>8857.43</v>
      </c>
      <c r="AA37" s="41">
        <v>8857.43</v>
      </c>
      <c r="AB37" s="44">
        <v>100</v>
      </c>
      <c r="AC37" s="44">
        <v>8857.43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23545.510000000002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25641.68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10543.22</v>
      </c>
      <c r="AA40" s="41">
        <v>10786.820000000002</v>
      </c>
      <c r="AB40" s="44">
        <v>100</v>
      </c>
      <c r="AC40" s="44">
        <v>10786.820000000002</v>
      </c>
      <c r="AD40" s="44">
        <v>100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21240.31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11</v>
      </c>
      <c r="X46" s="43">
        <v>1</v>
      </c>
      <c r="Y46" s="41">
        <v>0</v>
      </c>
      <c r="Z46" s="44">
        <v>12059.210000000001</v>
      </c>
      <c r="AA46" s="41">
        <v>12059.210000000001</v>
      </c>
      <c r="AB46" s="44">
        <v>100</v>
      </c>
      <c r="AC46" s="44">
        <v>11441.710000000001</v>
      </c>
      <c r="AD46" s="44">
        <v>94.879432400629895</v>
      </c>
      <c r="AE46" s="44">
        <v>617.5</v>
      </c>
      <c r="AF46" s="44">
        <v>5.1205675993701076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74442.509999999995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31</v>
      </c>
      <c r="X47" s="43">
        <v>2</v>
      </c>
      <c r="Y47" s="41">
        <v>8.8235294117647065</v>
      </c>
      <c r="Z47" s="44">
        <v>5599.8099999999995</v>
      </c>
      <c r="AA47" s="41">
        <v>18387</v>
      </c>
      <c r="AB47" s="44">
        <v>100</v>
      </c>
      <c r="AC47" s="44">
        <v>18387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25160.61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15</v>
      </c>
      <c r="X49" s="43">
        <v>2</v>
      </c>
      <c r="Y49" s="41">
        <v>12.5</v>
      </c>
      <c r="Z49" s="44">
        <v>4519.3</v>
      </c>
      <c r="AA49" s="41">
        <v>4519.3</v>
      </c>
      <c r="AB49" s="44">
        <v>100</v>
      </c>
      <c r="AC49" s="44">
        <v>4184.3500000000004</v>
      </c>
      <c r="AD49" s="44">
        <v>92.58845396410949</v>
      </c>
      <c r="AE49" s="44">
        <v>334.94999999999982</v>
      </c>
      <c r="AF49" s="44">
        <v>7.4115460358905096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28450.340000000004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7940.9900000000007</v>
      </c>
      <c r="AA50" s="41">
        <v>13243.130000000001</v>
      </c>
      <c r="AB50" s="44">
        <v>100</v>
      </c>
      <c r="AC50" s="44">
        <v>13243.130000000001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32231.14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20</v>
      </c>
      <c r="X52" s="43">
        <v>3</v>
      </c>
      <c r="Y52" s="41">
        <v>8.3333333333333321</v>
      </c>
      <c r="Z52" s="44">
        <v>11085.289999999999</v>
      </c>
      <c r="AA52" s="41">
        <v>11487.229999999998</v>
      </c>
      <c r="AB52" s="44">
        <v>100</v>
      </c>
      <c r="AC52" s="44">
        <v>10818</v>
      </c>
      <c r="AD52" s="44">
        <v>94.174139457467135</v>
      </c>
      <c r="AE52" s="44">
        <v>669.22999999999774</v>
      </c>
      <c r="AF52" s="44">
        <v>5.8258605425328636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21363.919999999998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7214.5</v>
      </c>
      <c r="AA53" s="41">
        <v>7214.5</v>
      </c>
      <c r="AB53" s="44">
        <v>100</v>
      </c>
      <c r="AC53" s="44">
        <v>7214.5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25133.050000000003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38784.160000000003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16782.23</v>
      </c>
      <c r="AA60" s="41">
        <v>17517.28</v>
      </c>
      <c r="AB60" s="44">
        <v>100</v>
      </c>
      <c r="AC60" s="44">
        <v>17517.28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18787.050000000003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2021.0300000000025</v>
      </c>
      <c r="AB61" s="44">
        <v>100</v>
      </c>
      <c r="AC61" s="44">
        <v>2021.0300000000025</v>
      </c>
      <c r="AD61" s="44">
        <v>100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10406.459999999999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11271.58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1394.8899999999999</v>
      </c>
      <c r="AD64" s="44">
        <v>99.999999999999986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44946.55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21</v>
      </c>
      <c r="X65" s="43">
        <v>0</v>
      </c>
      <c r="Y65" s="41">
        <v>23.333333333333332</v>
      </c>
      <c r="Z65" s="44">
        <v>15471.85</v>
      </c>
      <c r="AA65" s="41">
        <v>18968.060000000005</v>
      </c>
      <c r="AB65" s="44">
        <v>100</v>
      </c>
      <c r="AC65" s="44">
        <v>18968.060000000005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38610.79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16</v>
      </c>
      <c r="X68" s="43">
        <v>1</v>
      </c>
      <c r="Y68" s="41">
        <v>23.809523809523807</v>
      </c>
      <c r="Z68" s="44">
        <v>13661.699999999999</v>
      </c>
      <c r="AA68" s="41">
        <v>13661.699999999999</v>
      </c>
      <c r="AB68" s="44">
        <v>100</v>
      </c>
      <c r="AC68" s="44">
        <v>13661.699999999999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32338.639999999999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3</v>
      </c>
      <c r="Y69" s="41">
        <v>0</v>
      </c>
      <c r="Z69" s="44">
        <v>8041.3600000000006</v>
      </c>
      <c r="AA69" s="41">
        <v>8601.2299999999959</v>
      </c>
      <c r="AB69" s="44">
        <v>100</v>
      </c>
      <c r="AC69" s="44">
        <v>8107.34</v>
      </c>
      <c r="AD69" s="44">
        <v>94.257914275051405</v>
      </c>
      <c r="AE69" s="44">
        <v>493.88999999999578</v>
      </c>
      <c r="AF69" s="44">
        <v>5.7420857249485948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17763.95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9317.619999999999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15728.67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1</v>
      </c>
      <c r="W73" s="43">
        <v>5</v>
      </c>
      <c r="X73" s="43">
        <v>0</v>
      </c>
      <c r="Y73" s="41">
        <v>7.1428571428571423</v>
      </c>
      <c r="Z73" s="44">
        <v>6866.75</v>
      </c>
      <c r="AA73" s="41">
        <v>6866.75</v>
      </c>
      <c r="AB73" s="44">
        <v>100</v>
      </c>
      <c r="AC73" s="44">
        <v>6866.75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45405.57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16621.91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91.35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1929.79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1929.79</v>
      </c>
      <c r="AA78" s="41">
        <v>1929.79</v>
      </c>
      <c r="AB78" s="44">
        <v>100</v>
      </c>
      <c r="AC78" s="44">
        <v>1929.79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12091.150000000001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10593.44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35578.9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16796.29</v>
      </c>
      <c r="AD84" s="44">
        <v>100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28758.36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15466.400000000001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32064.54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31</v>
      </c>
      <c r="X88" s="43">
        <v>0</v>
      </c>
      <c r="Y88" s="41">
        <v>20.588235294117645</v>
      </c>
      <c r="Z88" s="44">
        <v>6606.01</v>
      </c>
      <c r="AA88" s="41">
        <v>6301.51</v>
      </c>
      <c r="AB88" s="44">
        <v>100</v>
      </c>
      <c r="AC88" s="44">
        <v>4009.29</v>
      </c>
      <c r="AD88" s="44">
        <v>63.624274181902429</v>
      </c>
      <c r="AE88" s="44">
        <v>2292.2200000000003</v>
      </c>
      <c r="AF88" s="44">
        <v>36.375725818097571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28972.080000000002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28977.18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1984.13</v>
      </c>
      <c r="AA90" s="41">
        <v>1984.13</v>
      </c>
      <c r="AB90" s="44">
        <v>100</v>
      </c>
      <c r="AC90" s="44">
        <v>1984.13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17489.629999999997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7</v>
      </c>
      <c r="X91" s="43">
        <v>1</v>
      </c>
      <c r="Y91" s="41">
        <v>15.789473684210526</v>
      </c>
      <c r="Z91" s="44">
        <v>6994.1900000000005</v>
      </c>
      <c r="AA91" s="41">
        <v>6994.1900000000005</v>
      </c>
      <c r="AB91" s="44">
        <v>100</v>
      </c>
      <c r="AC91" s="44">
        <v>6994.1900000000005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7499.4500000000007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4</v>
      </c>
      <c r="X93" s="43">
        <v>0</v>
      </c>
      <c r="Y93" s="41">
        <v>0</v>
      </c>
      <c r="Z93" s="44">
        <v>1590.08</v>
      </c>
      <c r="AA93" s="41">
        <v>1590.08</v>
      </c>
      <c r="AB93" s="44">
        <v>100</v>
      </c>
      <c r="AC93" s="44">
        <v>1157.99</v>
      </c>
      <c r="AD93" s="44">
        <v>72.825895552425038</v>
      </c>
      <c r="AE93" s="44">
        <v>432.08999999999992</v>
      </c>
      <c r="AF93" s="44">
        <v>27.174104447574958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25358.22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4236.2299999999996</v>
      </c>
      <c r="AA95" s="41">
        <v>7200.4900000000016</v>
      </c>
      <c r="AB95" s="44">
        <v>100</v>
      </c>
      <c r="AC95" s="44">
        <v>7200.4900000000016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11488.390000000001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164</v>
      </c>
      <c r="W99" s="47">
        <v>929</v>
      </c>
      <c r="X99" s="47">
        <v>45</v>
      </c>
      <c r="Y99" s="41">
        <v>12.340105342362678</v>
      </c>
      <c r="Z99" s="48">
        <v>336672.88</v>
      </c>
      <c r="AA99" s="46">
        <v>443561.84000000008</v>
      </c>
      <c r="AB99" s="44">
        <v>100</v>
      </c>
      <c r="AC99" s="48">
        <v>436717.6100000001</v>
      </c>
      <c r="AD99" s="44">
        <v>98.45698403631836</v>
      </c>
      <c r="AE99" s="48">
        <v>6844.2299999999923</v>
      </c>
      <c r="AF99" s="44">
        <v>1.543015963681635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9819.5299999999988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1</v>
      </c>
      <c r="Y9" s="41">
        <v>100</v>
      </c>
      <c r="Z9" s="44">
        <v>5624.66</v>
      </c>
      <c r="AA9" s="41">
        <v>9819.5299999999988</v>
      </c>
      <c r="AB9" s="44">
        <v>100</v>
      </c>
      <c r="AC9" s="44">
        <v>9819.5299999999988</v>
      </c>
      <c r="AD9" s="44">
        <v>100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40821.729999999996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7990.02</v>
      </c>
      <c r="AA10" s="41">
        <v>7990.02</v>
      </c>
      <c r="AB10" s="44">
        <v>100</v>
      </c>
      <c r="AC10" s="44">
        <v>7990.02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47079.51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15</v>
      </c>
      <c r="X14" s="43">
        <v>2</v>
      </c>
      <c r="Y14" s="41">
        <v>0</v>
      </c>
      <c r="Z14" s="44">
        <v>2347.1499999999996</v>
      </c>
      <c r="AA14" s="41">
        <v>6650.5600000000031</v>
      </c>
      <c r="AB14" s="44">
        <v>100</v>
      </c>
      <c r="AC14" s="44">
        <v>6650.5600000000031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44820.62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0</v>
      </c>
      <c r="AA16" s="41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52998.30999999999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3482.3399999999997</v>
      </c>
      <c r="AA20" s="41">
        <v>6911.3999999999978</v>
      </c>
      <c r="AB20" s="44">
        <v>100</v>
      </c>
      <c r="AC20" s="44">
        <v>6911.4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10516.030000000002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10153.619999999999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9</v>
      </c>
      <c r="X24" s="43">
        <v>0</v>
      </c>
      <c r="Y24" s="41">
        <v>37.5</v>
      </c>
      <c r="Z24" s="44">
        <v>5683.15</v>
      </c>
      <c r="AA24" s="41">
        <v>5683.15</v>
      </c>
      <c r="AB24" s="44">
        <v>100</v>
      </c>
      <c r="AC24" s="44">
        <v>5683.15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15836.18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7908.41</v>
      </c>
      <c r="AA25" s="41">
        <v>9263.35</v>
      </c>
      <c r="AB25" s="44">
        <v>100</v>
      </c>
      <c r="AC25" s="44">
        <v>9263.35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15174.029999999999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0</v>
      </c>
      <c r="Y29" s="41">
        <v>9.0909090909090917</v>
      </c>
      <c r="Z29" s="44">
        <v>2443.2799999999997</v>
      </c>
      <c r="AA29" s="41">
        <v>5553.8399999999992</v>
      </c>
      <c r="AB29" s="44">
        <v>100</v>
      </c>
      <c r="AC29" s="44">
        <v>5553.8399999999992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909.41000000000008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909.41000000000008</v>
      </c>
      <c r="AA31" s="41">
        <v>909.41000000000008</v>
      </c>
      <c r="AB31" s="44">
        <v>100</v>
      </c>
      <c r="AC31" s="44">
        <v>909.41000000000008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5297.6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3</v>
      </c>
      <c r="W32" s="43">
        <v>4</v>
      </c>
      <c r="X32" s="43">
        <v>0</v>
      </c>
      <c r="Y32" s="41">
        <v>37.5</v>
      </c>
      <c r="Z32" s="44">
        <v>2315.94</v>
      </c>
      <c r="AA32" s="41">
        <v>2315.94</v>
      </c>
      <c r="AB32" s="44">
        <v>100</v>
      </c>
      <c r="AC32" s="44">
        <v>2315.94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29526.800000000003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4257.83</v>
      </c>
      <c r="AA34" s="41">
        <v>4257.83</v>
      </c>
      <c r="AB34" s="44">
        <v>100</v>
      </c>
      <c r="AC34" s="44">
        <v>4257.83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18713.600000000002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2555.0300000000002</v>
      </c>
      <c r="AA35" s="41">
        <v>2555.0300000000002</v>
      </c>
      <c r="AB35" s="44">
        <v>100</v>
      </c>
      <c r="AC35" s="44">
        <v>2555.0300000000002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23545.510000000002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0</v>
      </c>
      <c r="Y39" s="41">
        <v>10</v>
      </c>
      <c r="Z39" s="44">
        <v>4110.33</v>
      </c>
      <c r="AA39" s="41">
        <v>6161.92</v>
      </c>
      <c r="AB39" s="44">
        <v>100</v>
      </c>
      <c r="AC39" s="44">
        <v>6161.92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25641.68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10543.22</v>
      </c>
      <c r="AA40" s="41">
        <v>10786.820000000002</v>
      </c>
      <c r="AB40" s="44">
        <v>100</v>
      </c>
      <c r="AC40" s="44">
        <v>10786.820000000002</v>
      </c>
      <c r="AD40" s="44">
        <v>100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3183.8199999999997</v>
      </c>
      <c r="AD42" s="44">
        <v>100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21857.81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12</v>
      </c>
      <c r="X46" s="43">
        <v>1</v>
      </c>
      <c r="Y46" s="41">
        <v>0</v>
      </c>
      <c r="Z46" s="44">
        <v>12676.710000000001</v>
      </c>
      <c r="AA46" s="41">
        <v>12676.710000000001</v>
      </c>
      <c r="AB46" s="44">
        <v>100</v>
      </c>
      <c r="AC46" s="44">
        <v>12676.710000000001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76230.080000000002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32</v>
      </c>
      <c r="X47" s="43">
        <v>2</v>
      </c>
      <c r="Y47" s="41">
        <v>8.8235294117647065</v>
      </c>
      <c r="Z47" s="44">
        <v>7387.3799999999992</v>
      </c>
      <c r="AA47" s="41">
        <v>20174.57</v>
      </c>
      <c r="AB47" s="44">
        <v>100</v>
      </c>
      <c r="AC47" s="44">
        <v>18387</v>
      </c>
      <c r="AD47" s="44">
        <v>91.139488970520816</v>
      </c>
      <c r="AE47" s="44">
        <v>1787.5699999999997</v>
      </c>
      <c r="AF47" s="44">
        <v>8.8605110294791896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25160.61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15</v>
      </c>
      <c r="X49" s="43">
        <v>2</v>
      </c>
      <c r="Y49" s="41">
        <v>12.5</v>
      </c>
      <c r="Z49" s="44">
        <v>4519.3</v>
      </c>
      <c r="AA49" s="41">
        <v>4519.3</v>
      </c>
      <c r="AB49" s="44">
        <v>100</v>
      </c>
      <c r="AC49" s="44">
        <v>4519.3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28450.340000000004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7940.9900000000007</v>
      </c>
      <c r="AA50" s="41">
        <v>13243.130000000001</v>
      </c>
      <c r="AB50" s="44">
        <v>100</v>
      </c>
      <c r="AC50" s="44">
        <v>13243.130000000001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3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21363.919999999998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7214.5</v>
      </c>
      <c r="AA53" s="41">
        <v>7214.5</v>
      </c>
      <c r="AB53" s="44">
        <v>100</v>
      </c>
      <c r="AC53" s="44">
        <v>7214.5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25133.050000000003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2572.42</v>
      </c>
      <c r="AA57" s="41">
        <v>2572.42</v>
      </c>
      <c r="AB57" s="44">
        <v>100</v>
      </c>
      <c r="AC57" s="44">
        <v>2572.42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38784.160000000003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16782.23</v>
      </c>
      <c r="AA60" s="41">
        <v>17517.28</v>
      </c>
      <c r="AB60" s="44">
        <v>100</v>
      </c>
      <c r="AC60" s="44">
        <v>17517.28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18787.050000000003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0</v>
      </c>
      <c r="AA61" s="41">
        <v>2021.0300000000025</v>
      </c>
      <c r="AB61" s="44">
        <v>100</v>
      </c>
      <c r="AC61" s="44">
        <v>2021.0300000000025</v>
      </c>
      <c r="AD61" s="44">
        <v>100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10406.459999999999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6</v>
      </c>
      <c r="X62" s="43">
        <v>0</v>
      </c>
      <c r="Y62" s="41">
        <v>0</v>
      </c>
      <c r="Z62" s="44">
        <v>612.96</v>
      </c>
      <c r="AA62" s="41">
        <v>2255.6899999999996</v>
      </c>
      <c r="AB62" s="44">
        <v>100</v>
      </c>
      <c r="AC62" s="44">
        <v>2255.69</v>
      </c>
      <c r="AD62" s="44">
        <v>100.00000000000003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11271.58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1394.89</v>
      </c>
      <c r="AA64" s="41">
        <v>1394.89</v>
      </c>
      <c r="AB64" s="44">
        <v>100</v>
      </c>
      <c r="AC64" s="44">
        <v>1394.8899999999999</v>
      </c>
      <c r="AD64" s="44">
        <v>99.999999999999986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44946.55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21</v>
      </c>
      <c r="X65" s="43">
        <v>0</v>
      </c>
      <c r="Y65" s="41">
        <v>23.333333333333332</v>
      </c>
      <c r="Z65" s="44">
        <v>15471.85</v>
      </c>
      <c r="AA65" s="41">
        <v>18968.060000000005</v>
      </c>
      <c r="AB65" s="44">
        <v>100</v>
      </c>
      <c r="AC65" s="44">
        <v>18968.060000000005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39671.67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1</v>
      </c>
      <c r="Y68" s="41">
        <v>23.809523809523807</v>
      </c>
      <c r="Z68" s="44">
        <v>14722.579999999998</v>
      </c>
      <c r="AA68" s="41">
        <v>14722.579999999998</v>
      </c>
      <c r="AB68" s="44">
        <v>100</v>
      </c>
      <c r="AC68" s="44">
        <v>14722.579999999998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32338.639999999999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3</v>
      </c>
      <c r="Y69" s="41">
        <v>0</v>
      </c>
      <c r="Z69" s="44">
        <v>8041.3600000000006</v>
      </c>
      <c r="AA69" s="41">
        <v>8601.2299999999959</v>
      </c>
      <c r="AB69" s="44">
        <v>100</v>
      </c>
      <c r="AC69" s="44">
        <v>8601.2299999999959</v>
      </c>
      <c r="AD69" s="44">
        <v>100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17763.95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709.49</v>
      </c>
      <c r="AA70" s="41">
        <v>7153.1999999999989</v>
      </c>
      <c r="AB70" s="44">
        <v>100</v>
      </c>
      <c r="AC70" s="44">
        <v>7153.1999999999989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9317.619999999999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0</v>
      </c>
      <c r="AA72" s="41">
        <v>2464.8999999999996</v>
      </c>
      <c r="AB72" s="44">
        <v>100</v>
      </c>
      <c r="AC72" s="44">
        <v>2464.9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1</v>
      </c>
      <c r="W73" s="43">
        <v>5</v>
      </c>
      <c r="X73" s="43">
        <v>0</v>
      </c>
      <c r="Y73" s="41">
        <v>7.1428571428571423</v>
      </c>
      <c r="Z73" s="44">
        <v>7180.77</v>
      </c>
      <c r="AA73" s="41">
        <v>7180.77</v>
      </c>
      <c r="AB73" s="44">
        <v>100</v>
      </c>
      <c r="AC73" s="44">
        <v>6866.75</v>
      </c>
      <c r="AD73" s="44">
        <v>95.626931373654912</v>
      </c>
      <c r="AE73" s="44">
        <v>314.02000000000044</v>
      </c>
      <c r="AF73" s="44">
        <v>4.3730686263450913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45405.57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16146.840000000002</v>
      </c>
      <c r="AA74" s="41">
        <v>17285.07</v>
      </c>
      <c r="AB74" s="44">
        <v>100</v>
      </c>
      <c r="AC74" s="44">
        <v>17285.07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16621.91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0</v>
      </c>
      <c r="AA75" s="41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91.35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0</v>
      </c>
      <c r="AA77" s="41">
        <v>91.35</v>
      </c>
      <c r="AB77" s="44">
        <v>100</v>
      </c>
      <c r="AC77" s="44">
        <v>91.35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1929.79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1929.79</v>
      </c>
      <c r="AA78" s="41">
        <v>1929.79</v>
      </c>
      <c r="AB78" s="44">
        <v>100</v>
      </c>
      <c r="AC78" s="44">
        <v>1929.79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12091.150000000001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0</v>
      </c>
      <c r="AA82" s="41">
        <v>3763.380000000001</v>
      </c>
      <c r="AB82" s="44">
        <v>100</v>
      </c>
      <c r="AC82" s="44">
        <v>3763.38</v>
      </c>
      <c r="AD82" s="44">
        <v>99.999999999999972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10593.44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200.97</v>
      </c>
      <c r="AA83" s="41">
        <v>733.85000000000105</v>
      </c>
      <c r="AB83" s="44">
        <v>100</v>
      </c>
      <c r="AC83" s="44">
        <v>733.85000000000105</v>
      </c>
      <c r="AD83" s="44">
        <v>100</v>
      </c>
      <c r="AE83" s="44">
        <v>0</v>
      </c>
      <c r="AF83" s="44">
        <v>0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35578.9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6798.4699999999993</v>
      </c>
      <c r="AA84" s="41">
        <v>16796.29</v>
      </c>
      <c r="AB84" s="44">
        <v>100</v>
      </c>
      <c r="AC84" s="44">
        <v>16796.29</v>
      </c>
      <c r="AD84" s="44">
        <v>100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28758.36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5167.1799999999994</v>
      </c>
      <c r="AA85" s="41">
        <v>5167.1799999999994</v>
      </c>
      <c r="AB85" s="44">
        <v>100</v>
      </c>
      <c r="AC85" s="44">
        <v>5167.1799999999994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15466.400000000001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4042.54</v>
      </c>
      <c r="AA86" s="41">
        <v>6581.56</v>
      </c>
      <c r="AB86" s="44">
        <v>100</v>
      </c>
      <c r="AC86" s="44">
        <v>6581.56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32064.54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31</v>
      </c>
      <c r="X88" s="43">
        <v>0</v>
      </c>
      <c r="Y88" s="41">
        <v>20.588235294117645</v>
      </c>
      <c r="Z88" s="44">
        <v>6606.01</v>
      </c>
      <c r="AA88" s="41">
        <v>6301.51</v>
      </c>
      <c r="AB88" s="44">
        <v>100</v>
      </c>
      <c r="AC88" s="44">
        <v>6301.51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28972.080000000002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4655.47</v>
      </c>
      <c r="AA89" s="41">
        <v>8206.7400000000016</v>
      </c>
      <c r="AB89" s="44">
        <v>100</v>
      </c>
      <c r="AC89" s="44">
        <v>8206.74</v>
      </c>
      <c r="AD89" s="44">
        <v>99.999999999999972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28977.18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1984.13</v>
      </c>
      <c r="AA90" s="41">
        <v>1984.13</v>
      </c>
      <c r="AB90" s="44">
        <v>100</v>
      </c>
      <c r="AC90" s="44">
        <v>1984.13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17489.629999999997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7</v>
      </c>
      <c r="X91" s="43">
        <v>1</v>
      </c>
      <c r="Y91" s="41">
        <v>15.789473684210526</v>
      </c>
      <c r="Z91" s="44">
        <v>6994.1900000000005</v>
      </c>
      <c r="AA91" s="41">
        <v>6994.1900000000005</v>
      </c>
      <c r="AB91" s="44">
        <v>100</v>
      </c>
      <c r="AC91" s="44">
        <v>6994.1900000000005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7499.4500000000007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4</v>
      </c>
      <c r="X93" s="43">
        <v>0</v>
      </c>
      <c r="Y93" s="41">
        <v>0</v>
      </c>
      <c r="Z93" s="44">
        <v>1590.08</v>
      </c>
      <c r="AA93" s="41">
        <v>1590.08</v>
      </c>
      <c r="AB93" s="44">
        <v>100</v>
      </c>
      <c r="AC93" s="44">
        <v>1590.08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25358.22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4236.2299999999996</v>
      </c>
      <c r="AA95" s="41">
        <v>7200.4900000000016</v>
      </c>
      <c r="AB95" s="44">
        <v>100</v>
      </c>
      <c r="AC95" s="44">
        <v>7200.4900000000016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11488.390000000001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4382.8</v>
      </c>
      <c r="AA97" s="41">
        <v>4382.8</v>
      </c>
      <c r="AB97" s="44">
        <v>100</v>
      </c>
      <c r="AC97" s="44">
        <v>4382.8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164</v>
      </c>
      <c r="W99" s="47">
        <v>934</v>
      </c>
      <c r="X99" s="47">
        <v>45</v>
      </c>
      <c r="Y99" s="41">
        <v>12.340105342362678</v>
      </c>
      <c r="Z99" s="48">
        <v>342581.45999999996</v>
      </c>
      <c r="AA99" s="46">
        <v>449470.4200000001</v>
      </c>
      <c r="AB99" s="44">
        <v>100.00000000000003</v>
      </c>
      <c r="AC99" s="48">
        <v>447368.83000000007</v>
      </c>
      <c r="AD99" s="44">
        <v>99.532429742540117</v>
      </c>
      <c r="AE99" s="48">
        <v>2101.59</v>
      </c>
      <c r="AF99" s="44">
        <v>0.46757025745987907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266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9819.5299999999988</v>
      </c>
      <c r="AD9" s="44">
        <v>70.06743064276742</v>
      </c>
      <c r="AE9" s="44">
        <v>4194.8700000000026</v>
      </c>
      <c r="AF9" s="44">
        <v>29.932569357232573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4109.37</v>
      </c>
      <c r="AD11" s="44">
        <v>96.773031273549364</v>
      </c>
      <c r="AE11" s="44">
        <v>137.02999999999975</v>
      </c>
      <c r="AF11" s="44">
        <v>3.2269687264506346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47079.51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15</v>
      </c>
      <c r="X14" s="43">
        <v>2</v>
      </c>
      <c r="Y14" s="41">
        <v>0</v>
      </c>
      <c r="Z14" s="44">
        <v>2347.1499999999996</v>
      </c>
      <c r="AA14" s="41">
        <v>6650.5600000000031</v>
      </c>
      <c r="AB14" s="44">
        <v>100</v>
      </c>
      <c r="AC14" s="44">
        <v>6650.5600000000031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49498.83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12</v>
      </c>
      <c r="X16" s="43">
        <v>1</v>
      </c>
      <c r="Y16" s="41">
        <v>0</v>
      </c>
      <c r="Z16" s="44">
        <v>4678.21</v>
      </c>
      <c r="AA16" s="41">
        <v>4678.21</v>
      </c>
      <c r="AB16" s="44">
        <v>100</v>
      </c>
      <c r="AC16" s="44">
        <v>4678.21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58108.7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8592.73</v>
      </c>
      <c r="AA20" s="41">
        <v>12021.789999999997</v>
      </c>
      <c r="AB20" s="44">
        <v>100</v>
      </c>
      <c r="AC20" s="44">
        <v>8592.73</v>
      </c>
      <c r="AD20" s="44">
        <v>71.476294295608227</v>
      </c>
      <c r="AE20" s="44">
        <v>3429.0599999999977</v>
      </c>
      <c r="AF20" s="44">
        <v>28.523705704391762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10516.030000000002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10153.619999999999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9</v>
      </c>
      <c r="X24" s="43">
        <v>2</v>
      </c>
      <c r="Y24" s="41">
        <v>37.5</v>
      </c>
      <c r="Z24" s="44">
        <v>5683.15</v>
      </c>
      <c r="AA24" s="41">
        <v>5683.15</v>
      </c>
      <c r="AB24" s="44">
        <v>100</v>
      </c>
      <c r="AC24" s="44">
        <v>5683.15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9263.35</v>
      </c>
      <c r="AD25" s="44">
        <v>87.239564939364058</v>
      </c>
      <c r="AE25" s="44">
        <v>1354.9400000000005</v>
      </c>
      <c r="AF25" s="44">
        <v>12.760435060635944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2981.6600000000003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3</v>
      </c>
      <c r="W32" s="43">
        <v>4</v>
      </c>
      <c r="X32" s="43">
        <v>0</v>
      </c>
      <c r="Y32" s="41">
        <v>37.5</v>
      </c>
      <c r="Z32" s="44">
        <v>0</v>
      </c>
      <c r="AA32" s="41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19870.710000000003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3712.14</v>
      </c>
      <c r="AA35" s="41">
        <v>3712.14</v>
      </c>
      <c r="AB35" s="44">
        <v>100</v>
      </c>
      <c r="AC35" s="44">
        <v>3712.14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25086.97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2</v>
      </c>
      <c r="Y39" s="41">
        <v>10</v>
      </c>
      <c r="Z39" s="44">
        <v>5651.79</v>
      </c>
      <c r="AA39" s="41">
        <v>7703.38</v>
      </c>
      <c r="AB39" s="44">
        <v>100</v>
      </c>
      <c r="AC39" s="44">
        <v>5651.79</v>
      </c>
      <c r="AD39" s="44">
        <v>73.367664583598369</v>
      </c>
      <c r="AE39" s="44">
        <v>2051.59</v>
      </c>
      <c r="AF39" s="44">
        <v>26.632335416401631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21240.27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12</v>
      </c>
      <c r="X46" s="43">
        <v>1</v>
      </c>
      <c r="Y46" s="41">
        <v>0</v>
      </c>
      <c r="Z46" s="44">
        <v>12059.17</v>
      </c>
      <c r="AA46" s="41">
        <v>12059.17</v>
      </c>
      <c r="AB46" s="44">
        <v>100</v>
      </c>
      <c r="AC46" s="44">
        <v>12059.17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87887.569999999992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34</v>
      </c>
      <c r="X47" s="43">
        <v>2</v>
      </c>
      <c r="Y47" s="41">
        <v>8.8235294117647065</v>
      </c>
      <c r="Z47" s="44">
        <v>19044.87</v>
      </c>
      <c r="AA47" s="41">
        <v>31832.06</v>
      </c>
      <c r="AB47" s="44">
        <v>100</v>
      </c>
      <c r="AC47" s="44">
        <v>2174.5700000000002</v>
      </c>
      <c r="AD47" s="44">
        <v>6.8313832029720984</v>
      </c>
      <c r="AE47" s="44">
        <v>29657.49</v>
      </c>
      <c r="AF47" s="44">
        <v>93.168616797027909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24435.9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15</v>
      </c>
      <c r="X49" s="43">
        <v>4</v>
      </c>
      <c r="Y49" s="41">
        <v>12.5</v>
      </c>
      <c r="Z49" s="44">
        <v>3794.59</v>
      </c>
      <c r="AA49" s="41">
        <v>3794.59</v>
      </c>
      <c r="AB49" s="44">
        <v>100</v>
      </c>
      <c r="AC49" s="44">
        <v>3794.59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39552.660000000003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19043.310000000001</v>
      </c>
      <c r="AA50" s="41">
        <v>24345.450000000004</v>
      </c>
      <c r="AB50" s="44">
        <v>100</v>
      </c>
      <c r="AC50" s="44">
        <v>13234.13</v>
      </c>
      <c r="AD50" s="44">
        <v>54.359767430875159</v>
      </c>
      <c r="AE50" s="44">
        <v>11111.320000000005</v>
      </c>
      <c r="AF50" s="44">
        <v>45.640232569124841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38957.18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16955.25</v>
      </c>
      <c r="AA60" s="41">
        <v>17690.3</v>
      </c>
      <c r="AB60" s="44">
        <v>100</v>
      </c>
      <c r="AC60" s="44">
        <v>16955.25</v>
      </c>
      <c r="AD60" s="44">
        <v>95.84489805147453</v>
      </c>
      <c r="AE60" s="44">
        <v>735.04999999999927</v>
      </c>
      <c r="AF60" s="44">
        <v>4.1551019485254592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13691.919999999998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6</v>
      </c>
      <c r="X62" s="43">
        <v>0</v>
      </c>
      <c r="Y62" s="41">
        <v>0</v>
      </c>
      <c r="Z62" s="44">
        <v>3898.42</v>
      </c>
      <c r="AA62" s="41">
        <v>5541.15</v>
      </c>
      <c r="AB62" s="44">
        <v>100</v>
      </c>
      <c r="AC62" s="44">
        <v>3898.42</v>
      </c>
      <c r="AD62" s="44">
        <v>70.353987890600337</v>
      </c>
      <c r="AE62" s="44">
        <v>1642.7299999999996</v>
      </c>
      <c r="AF62" s="44">
        <v>29.646012109399667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12325.86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2449.17</v>
      </c>
      <c r="AA64" s="41">
        <v>2449.17</v>
      </c>
      <c r="AB64" s="44">
        <v>100</v>
      </c>
      <c r="AC64" s="44">
        <v>2449.17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43892.270000000004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21</v>
      </c>
      <c r="X65" s="43">
        <v>2</v>
      </c>
      <c r="Y65" s="41">
        <v>23.333333333333332</v>
      </c>
      <c r="Z65" s="44">
        <v>14417.57</v>
      </c>
      <c r="AA65" s="41">
        <v>17913.780000000002</v>
      </c>
      <c r="AB65" s="44">
        <v>100</v>
      </c>
      <c r="AC65" s="44">
        <v>17913.78</v>
      </c>
      <c r="AD65" s="44">
        <v>99.999999999999972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8601.2299999999959</v>
      </c>
      <c r="AD69" s="44">
        <v>93.888615995895691</v>
      </c>
      <c r="AE69" s="44">
        <v>559.86999999999898</v>
      </c>
      <c r="AF69" s="44">
        <v>6.1113840041043028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7153.1999999999989</v>
      </c>
      <c r="AD70" s="44">
        <v>52.609011900497968</v>
      </c>
      <c r="AE70" s="44">
        <v>6443.7100000000009</v>
      </c>
      <c r="AF70" s="44">
        <v>47.390988099502032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2464.9</v>
      </c>
      <c r="AD72" s="44">
        <v>50.000000000000014</v>
      </c>
      <c r="AE72" s="44">
        <v>2464.8999999999992</v>
      </c>
      <c r="AF72" s="44">
        <v>49.999999999999986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91.35</v>
      </c>
      <c r="AD77" s="44">
        <v>50</v>
      </c>
      <c r="AE77" s="44">
        <v>91.35</v>
      </c>
      <c r="AF77" s="44">
        <v>50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3763.38</v>
      </c>
      <c r="AD82" s="44">
        <v>49.999999999999993</v>
      </c>
      <c r="AE82" s="44">
        <v>3763.380000000001</v>
      </c>
      <c r="AF82" s="44">
        <v>50.000000000000014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532.88</v>
      </c>
      <c r="AD83" s="44">
        <v>54.687451893966553</v>
      </c>
      <c r="AE83" s="44">
        <v>441.530000000001</v>
      </c>
      <c r="AF83" s="44">
        <v>45.312548106033454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16796.259999999998</v>
      </c>
      <c r="AD84" s="44">
        <v>88.631390202678617</v>
      </c>
      <c r="AE84" s="44">
        <v>2154.4300000000039</v>
      </c>
      <c r="AF84" s="44">
        <v>11.368609797321383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31066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10</v>
      </c>
      <c r="X85" s="43">
        <v>0</v>
      </c>
      <c r="Y85" s="41">
        <v>21.428571428571427</v>
      </c>
      <c r="Z85" s="44">
        <v>7474.82</v>
      </c>
      <c r="AA85" s="41">
        <v>7474.82</v>
      </c>
      <c r="AB85" s="44">
        <v>100</v>
      </c>
      <c r="AC85" s="44">
        <v>7474.82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17190.330000000002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5766.47</v>
      </c>
      <c r="AA86" s="41">
        <v>8305.4900000000016</v>
      </c>
      <c r="AB86" s="44">
        <v>100</v>
      </c>
      <c r="AC86" s="44">
        <v>6581.56</v>
      </c>
      <c r="AD86" s="44">
        <v>79.243488343252466</v>
      </c>
      <c r="AE86" s="44">
        <v>1723.9300000000012</v>
      </c>
      <c r="AF86" s="44">
        <v>20.756511656747538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10690.11</v>
      </c>
      <c r="AD88" s="44">
        <v>102.93194140738964</v>
      </c>
      <c r="AE88" s="44">
        <v>-304.5</v>
      </c>
      <c r="AF88" s="44">
        <v>-2.9319414073896479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31606.799999999999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17</v>
      </c>
      <c r="X89" s="43">
        <v>0</v>
      </c>
      <c r="Y89" s="41">
        <v>18.181818181818183</v>
      </c>
      <c r="Z89" s="44">
        <v>7290.19</v>
      </c>
      <c r="AA89" s="41">
        <v>10841.46</v>
      </c>
      <c r="AB89" s="44">
        <v>100</v>
      </c>
      <c r="AC89" s="44">
        <v>8206.74</v>
      </c>
      <c r="AD89" s="44">
        <v>75.697738127521575</v>
      </c>
      <c r="AE89" s="44">
        <v>2634.7199999999993</v>
      </c>
      <c r="AF89" s="44">
        <v>24.302261872478425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17950.189999999999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7</v>
      </c>
      <c r="X91" s="43">
        <v>1</v>
      </c>
      <c r="Y91" s="41">
        <v>15.789473684210526</v>
      </c>
      <c r="Z91" s="44">
        <v>7454.75</v>
      </c>
      <c r="AA91" s="41">
        <v>7454.75</v>
      </c>
      <c r="AB91" s="44">
        <v>100</v>
      </c>
      <c r="AC91" s="44">
        <v>7454.75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7499.4500000000007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4</v>
      </c>
      <c r="X93" s="43">
        <v>2</v>
      </c>
      <c r="Y93" s="41">
        <v>0</v>
      </c>
      <c r="Z93" s="44">
        <v>1590.08</v>
      </c>
      <c r="AA93" s="41">
        <v>1590.08</v>
      </c>
      <c r="AB93" s="44">
        <v>100</v>
      </c>
      <c r="AC93" s="44">
        <v>1590.08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7200.4900000000016</v>
      </c>
      <c r="AD95" s="44">
        <v>83.611613327248676</v>
      </c>
      <c r="AE95" s="44">
        <v>1411.3400000000001</v>
      </c>
      <c r="AF95" s="44">
        <v>16.388386672751317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166</v>
      </c>
      <c r="W99" s="47">
        <v>940</v>
      </c>
      <c r="X99" s="47">
        <v>71</v>
      </c>
      <c r="Y99" s="41">
        <v>12.490594431903688</v>
      </c>
      <c r="Z99" s="48">
        <v>407674.58000000007</v>
      </c>
      <c r="AA99" s="46">
        <v>514563.5400000001</v>
      </c>
      <c r="AB99" s="44">
        <v>99.999999999999986</v>
      </c>
      <c r="AC99" s="48">
        <v>438864.8000000001</v>
      </c>
      <c r="AD99" s="44">
        <v>85.288747819171178</v>
      </c>
      <c r="AE99" s="48">
        <v>75698.740000000005</v>
      </c>
      <c r="AF99" s="44">
        <v>14.711252180828824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I11" sqref="I1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267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29047.29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8</v>
      </c>
      <c r="X13" s="43">
        <v>0</v>
      </c>
      <c r="Y13" s="41">
        <v>10</v>
      </c>
      <c r="Z13" s="44">
        <v>2357.08</v>
      </c>
      <c r="AA13" s="41">
        <v>2357.08</v>
      </c>
      <c r="AB13" s="44">
        <v>100</v>
      </c>
      <c r="AC13" s="44">
        <v>2357.08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47079.51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15</v>
      </c>
      <c r="X14" s="43">
        <v>2</v>
      </c>
      <c r="Y14" s="41">
        <v>0</v>
      </c>
      <c r="Z14" s="44">
        <v>2347.1499999999996</v>
      </c>
      <c r="AA14" s="41">
        <v>6650.5600000000031</v>
      </c>
      <c r="AB14" s="44">
        <v>100</v>
      </c>
      <c r="AC14" s="44">
        <v>6650.5600000000031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49970.810000000005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13</v>
      </c>
      <c r="X16" s="43">
        <v>1</v>
      </c>
      <c r="Y16" s="41">
        <v>0</v>
      </c>
      <c r="Z16" s="44">
        <v>5150.1900000000005</v>
      </c>
      <c r="AA16" s="41">
        <v>5150.1900000000005</v>
      </c>
      <c r="AB16" s="44">
        <v>100</v>
      </c>
      <c r="AC16" s="44">
        <v>5150.1900000000005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58108.7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8592.73</v>
      </c>
      <c r="AA20" s="41">
        <v>12021.789999999997</v>
      </c>
      <c r="AB20" s="44">
        <v>100</v>
      </c>
      <c r="AC20" s="44">
        <v>12021.789999999999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10516.030000000002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4529.1200000000008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7</v>
      </c>
      <c r="X32" s="43">
        <v>0</v>
      </c>
      <c r="Y32" s="41">
        <v>75</v>
      </c>
      <c r="Z32" s="44">
        <v>1547.46</v>
      </c>
      <c r="AA32" s="41">
        <v>1547.46</v>
      </c>
      <c r="AB32" s="44">
        <v>100</v>
      </c>
      <c r="AC32" s="44">
        <v>1547.46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19870.710000000003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3712.14</v>
      </c>
      <c r="AA35" s="41">
        <v>3712.14</v>
      </c>
      <c r="AB35" s="44">
        <v>100</v>
      </c>
      <c r="AC35" s="44">
        <v>3712.14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25086.97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2</v>
      </c>
      <c r="Y39" s="41">
        <v>10</v>
      </c>
      <c r="Z39" s="44">
        <v>5651.79</v>
      </c>
      <c r="AA39" s="41">
        <v>7703.38</v>
      </c>
      <c r="AB39" s="44">
        <v>100</v>
      </c>
      <c r="AC39" s="44">
        <v>7703.38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30516.959999999999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13</v>
      </c>
      <c r="X41" s="43">
        <v>1</v>
      </c>
      <c r="Y41" s="41">
        <v>11.538461538461538</v>
      </c>
      <c r="Z41" s="44">
        <v>3348.24</v>
      </c>
      <c r="AA41" s="41">
        <v>3348.24</v>
      </c>
      <c r="AB41" s="44">
        <v>100</v>
      </c>
      <c r="AC41" s="44">
        <v>3348.24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21240.27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12</v>
      </c>
      <c r="X46" s="43">
        <v>1</v>
      </c>
      <c r="Y46" s="41">
        <v>0</v>
      </c>
      <c r="Z46" s="44">
        <v>12059.17</v>
      </c>
      <c r="AA46" s="41">
        <v>12059.17</v>
      </c>
      <c r="AB46" s="44">
        <v>100</v>
      </c>
      <c r="AC46" s="44">
        <v>12059.17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87887.569999999992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34</v>
      </c>
      <c r="X47" s="43">
        <v>2</v>
      </c>
      <c r="Y47" s="41">
        <v>8.8235294117647065</v>
      </c>
      <c r="Z47" s="44">
        <v>19044.87</v>
      </c>
      <c r="AA47" s="41">
        <v>31832.06</v>
      </c>
      <c r="AB47" s="44">
        <v>100</v>
      </c>
      <c r="AC47" s="44">
        <v>31832.06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24435.9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15</v>
      </c>
      <c r="X49" s="43">
        <v>4</v>
      </c>
      <c r="Y49" s="41">
        <v>12.5</v>
      </c>
      <c r="Z49" s="44">
        <v>3794.59</v>
      </c>
      <c r="AA49" s="41">
        <v>3794.59</v>
      </c>
      <c r="AB49" s="44">
        <v>100</v>
      </c>
      <c r="AC49" s="44">
        <v>3794.59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39552.660000000003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19043.310000000001</v>
      </c>
      <c r="AA50" s="41">
        <v>24345.450000000004</v>
      </c>
      <c r="AB50" s="44">
        <v>100</v>
      </c>
      <c r="AC50" s="44">
        <v>24345.449999999997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38957.18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16955.25</v>
      </c>
      <c r="AA60" s="41">
        <v>17690.3</v>
      </c>
      <c r="AB60" s="44">
        <v>100</v>
      </c>
      <c r="AC60" s="44">
        <v>17690.3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12325.86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2449.17</v>
      </c>
      <c r="AA64" s="41">
        <v>2449.17</v>
      </c>
      <c r="AB64" s="44">
        <v>100</v>
      </c>
      <c r="AC64" s="44">
        <v>2449.17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17190.330000000002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5766.47</v>
      </c>
      <c r="AA86" s="41">
        <v>8305.4900000000016</v>
      </c>
      <c r="AB86" s="44">
        <v>100</v>
      </c>
      <c r="AC86" s="44">
        <v>8305.49</v>
      </c>
      <c r="AD86" s="44">
        <v>99.999999999999972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31972.2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4</v>
      </c>
      <c r="W89" s="43">
        <v>18</v>
      </c>
      <c r="X89" s="43">
        <v>0</v>
      </c>
      <c r="Y89" s="41">
        <v>18.181818181818183</v>
      </c>
      <c r="Z89" s="44">
        <v>7655.5899999999992</v>
      </c>
      <c r="AA89" s="41">
        <v>11206.86</v>
      </c>
      <c r="AB89" s="44">
        <v>100</v>
      </c>
      <c r="AC89" s="44">
        <v>11206.859999999999</v>
      </c>
      <c r="AD89" s="44">
        <v>99.999999999999986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17950.189999999999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3</v>
      </c>
      <c r="W91" s="43">
        <v>7</v>
      </c>
      <c r="X91" s="43">
        <v>1</v>
      </c>
      <c r="Y91" s="41">
        <v>15.789473684210526</v>
      </c>
      <c r="Z91" s="44">
        <v>7454.75</v>
      </c>
      <c r="AA91" s="41">
        <v>7454.75</v>
      </c>
      <c r="AB91" s="44">
        <v>100</v>
      </c>
      <c r="AC91" s="44">
        <v>7454.75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7499.4500000000007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4</v>
      </c>
      <c r="X93" s="43">
        <v>2</v>
      </c>
      <c r="Y93" s="41">
        <v>0</v>
      </c>
      <c r="Z93" s="44">
        <v>1590.08</v>
      </c>
      <c r="AA93" s="41">
        <v>1590.08</v>
      </c>
      <c r="AB93" s="44">
        <v>100</v>
      </c>
      <c r="AC93" s="44">
        <v>1590.08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169</v>
      </c>
      <c r="W99" s="47">
        <v>949</v>
      </c>
      <c r="X99" s="47">
        <v>71</v>
      </c>
      <c r="Y99" s="41">
        <v>12.716328066215199</v>
      </c>
      <c r="Z99" s="48">
        <v>413692.38000000018</v>
      </c>
      <c r="AA99" s="46">
        <v>520581.34</v>
      </c>
      <c r="AB99" s="44">
        <v>99.999999999999972</v>
      </c>
      <c r="AC99" s="48">
        <v>520581.33999999997</v>
      </c>
      <c r="AD99" s="44">
        <v>99.999999999999986</v>
      </c>
      <c r="AE99" s="48">
        <v>1.0231815394945443E-12</v>
      </c>
      <c r="AF99" s="44">
        <v>1.9654594985954437E-16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268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47079.51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15</v>
      </c>
      <c r="X14" s="43">
        <v>2</v>
      </c>
      <c r="Y14" s="41">
        <v>0</v>
      </c>
      <c r="Z14" s="44">
        <v>2347.1499999999996</v>
      </c>
      <c r="AA14" s="41">
        <v>6650.5600000000031</v>
      </c>
      <c r="AB14" s="44">
        <v>100</v>
      </c>
      <c r="AC14" s="44">
        <v>6650.5600000000031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49970.810000000005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0</v>
      </c>
      <c r="W16" s="43">
        <v>13</v>
      </c>
      <c r="X16" s="43">
        <v>1</v>
      </c>
      <c r="Y16" s="41">
        <v>0</v>
      </c>
      <c r="Z16" s="44">
        <v>5150.1900000000005</v>
      </c>
      <c r="AA16" s="41">
        <v>5150.1900000000005</v>
      </c>
      <c r="AB16" s="44">
        <v>100</v>
      </c>
      <c r="AC16" s="44">
        <v>5150.1900000000005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58108.7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8592.73</v>
      </c>
      <c r="AA20" s="41">
        <v>12021.789999999997</v>
      </c>
      <c r="AB20" s="44">
        <v>100</v>
      </c>
      <c r="AC20" s="44">
        <v>12021.789999999999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23276.400000000001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5</v>
      </c>
      <c r="W21" s="43">
        <v>17</v>
      </c>
      <c r="X21" s="43">
        <v>1</v>
      </c>
      <c r="Y21" s="41">
        <v>23.809523809523807</v>
      </c>
      <c r="Z21" s="44">
        <v>9961.61</v>
      </c>
      <c r="AA21" s="41">
        <v>10516.030000000002</v>
      </c>
      <c r="AB21" s="44">
        <v>100</v>
      </c>
      <c r="AC21" s="44">
        <v>10516.030000000002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19870.710000000003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7</v>
      </c>
      <c r="X35" s="43">
        <v>1</v>
      </c>
      <c r="Y35" s="41">
        <v>8.3333333333333321</v>
      </c>
      <c r="Z35" s="44">
        <v>3712.14</v>
      </c>
      <c r="AA35" s="41">
        <v>3712.14</v>
      </c>
      <c r="AB35" s="44">
        <v>100</v>
      </c>
      <c r="AC35" s="44">
        <v>3712.14</v>
      </c>
      <c r="AD35" s="44">
        <v>100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25086.97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2</v>
      </c>
      <c r="Y39" s="41">
        <v>10</v>
      </c>
      <c r="Z39" s="44">
        <v>5651.79</v>
      </c>
      <c r="AA39" s="41">
        <v>7703.38</v>
      </c>
      <c r="AB39" s="44">
        <v>100</v>
      </c>
      <c r="AC39" s="44">
        <v>7703.38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36238.33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14</v>
      </c>
      <c r="X41" s="43">
        <v>1</v>
      </c>
      <c r="Y41" s="41">
        <v>11.538461538461538</v>
      </c>
      <c r="Z41" s="44">
        <v>9069.61</v>
      </c>
      <c r="AA41" s="41">
        <v>9069.61</v>
      </c>
      <c r="AB41" s="44">
        <v>100</v>
      </c>
      <c r="AC41" s="44">
        <v>9069.61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21240.27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12</v>
      </c>
      <c r="X46" s="43">
        <v>1</v>
      </c>
      <c r="Y46" s="41">
        <v>0</v>
      </c>
      <c r="Z46" s="44">
        <v>12059.17</v>
      </c>
      <c r="AA46" s="41">
        <v>12059.17</v>
      </c>
      <c r="AB46" s="44">
        <v>100</v>
      </c>
      <c r="AC46" s="44">
        <v>12059.17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87887.569999999992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34</v>
      </c>
      <c r="X47" s="43">
        <v>2</v>
      </c>
      <c r="Y47" s="41">
        <v>8.8235294117647065</v>
      </c>
      <c r="Z47" s="44">
        <v>19044.87</v>
      </c>
      <c r="AA47" s="41">
        <v>31832.06</v>
      </c>
      <c r="AB47" s="44">
        <v>100</v>
      </c>
      <c r="AC47" s="44">
        <v>31832.06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24435.9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15</v>
      </c>
      <c r="X49" s="43">
        <v>4</v>
      </c>
      <c r="Y49" s="41">
        <v>12.5</v>
      </c>
      <c r="Z49" s="44">
        <v>3794.59</v>
      </c>
      <c r="AA49" s="41">
        <v>3794.59</v>
      </c>
      <c r="AB49" s="44">
        <v>100</v>
      </c>
      <c r="AC49" s="44">
        <v>3794.59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39552.660000000003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19043.310000000001</v>
      </c>
      <c r="AA50" s="41">
        <v>24345.450000000004</v>
      </c>
      <c r="AB50" s="44">
        <v>100</v>
      </c>
      <c r="AC50" s="44">
        <v>24345.449999999997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38957.18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16955.25</v>
      </c>
      <c r="AA60" s="41">
        <v>17690.3</v>
      </c>
      <c r="AB60" s="44">
        <v>100</v>
      </c>
      <c r="AC60" s="44">
        <v>17690.3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12325.86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2449.17</v>
      </c>
      <c r="AA64" s="41">
        <v>2449.17</v>
      </c>
      <c r="AB64" s="44">
        <v>100</v>
      </c>
      <c r="AC64" s="44">
        <v>2449.17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17190.330000000002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5766.47</v>
      </c>
      <c r="AA86" s="41">
        <v>8305.4900000000016</v>
      </c>
      <c r="AB86" s="44">
        <v>100</v>
      </c>
      <c r="AC86" s="44">
        <v>8305.49</v>
      </c>
      <c r="AD86" s="44">
        <v>99.999999999999972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32153.07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19</v>
      </c>
      <c r="X89" s="43">
        <v>0</v>
      </c>
      <c r="Y89" s="41">
        <v>22.727272727272727</v>
      </c>
      <c r="Z89" s="44">
        <v>7836.4599999999991</v>
      </c>
      <c r="AA89" s="41">
        <v>11387.73</v>
      </c>
      <c r="AB89" s="44">
        <v>100</v>
      </c>
      <c r="AC89" s="44">
        <v>11387.73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7499.4500000000007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4</v>
      </c>
      <c r="X93" s="43">
        <v>2</v>
      </c>
      <c r="Y93" s="41">
        <v>0</v>
      </c>
      <c r="Z93" s="44">
        <v>1590.08</v>
      </c>
      <c r="AA93" s="41">
        <v>1590.08</v>
      </c>
      <c r="AB93" s="44">
        <v>100</v>
      </c>
      <c r="AC93" s="44">
        <v>1590.08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171</v>
      </c>
      <c r="W99" s="47">
        <v>954</v>
      </c>
      <c r="X99" s="47">
        <v>71</v>
      </c>
      <c r="Y99" s="41">
        <v>12.866817155756207</v>
      </c>
      <c r="Z99" s="48">
        <v>424015.11000000016</v>
      </c>
      <c r="AA99" s="46">
        <v>530904.06999999995</v>
      </c>
      <c r="AB99" s="44">
        <v>99.999999999999957</v>
      </c>
      <c r="AC99" s="48">
        <v>530904.06999999995</v>
      </c>
      <c r="AD99" s="44">
        <v>100</v>
      </c>
      <c r="AE99" s="48">
        <v>1.0231815394945443E-12</v>
      </c>
      <c r="AF99" s="44">
        <v>1.9272437287861523E-16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P13" sqref="P13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269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47079.51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15</v>
      </c>
      <c r="X14" s="43">
        <v>2</v>
      </c>
      <c r="Y14" s="41">
        <v>0</v>
      </c>
      <c r="Z14" s="44">
        <v>2347.1499999999996</v>
      </c>
      <c r="AA14" s="41">
        <v>6650.5600000000031</v>
      </c>
      <c r="AB14" s="44">
        <v>100</v>
      </c>
      <c r="AC14" s="44">
        <v>6650.5600000000031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5150.1900000000005</v>
      </c>
      <c r="AD16" s="44">
        <v>94.015710084501492</v>
      </c>
      <c r="AE16" s="44">
        <v>327.81999999999971</v>
      </c>
      <c r="AF16" s="44">
        <v>5.9842899154985059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58108.7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30</v>
      </c>
      <c r="X20" s="43">
        <v>0</v>
      </c>
      <c r="Y20" s="41">
        <v>5.5555555555555554</v>
      </c>
      <c r="Z20" s="44">
        <v>8592.73</v>
      </c>
      <c r="AA20" s="41">
        <v>12021.789999999997</v>
      </c>
      <c r="AB20" s="44">
        <v>100</v>
      </c>
      <c r="AC20" s="44">
        <v>12021.789999999999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23396.980000000003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18</v>
      </c>
      <c r="X21" s="43">
        <v>1</v>
      </c>
      <c r="Y21" s="41">
        <v>28.571428571428569</v>
      </c>
      <c r="Z21" s="44">
        <v>10082.19</v>
      </c>
      <c r="AA21" s="41">
        <v>10636.610000000002</v>
      </c>
      <c r="AB21" s="44">
        <v>100</v>
      </c>
      <c r="AC21" s="44">
        <v>10636.610000000002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19954.45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8</v>
      </c>
      <c r="X35" s="43">
        <v>1</v>
      </c>
      <c r="Y35" s="41">
        <v>8.3333333333333321</v>
      </c>
      <c r="Z35" s="44">
        <v>3795.8799999999997</v>
      </c>
      <c r="AA35" s="41">
        <v>3795.8799999999997</v>
      </c>
      <c r="AB35" s="44">
        <v>100</v>
      </c>
      <c r="AC35" s="44">
        <v>3712.14</v>
      </c>
      <c r="AD35" s="44">
        <v>97.793923938586047</v>
      </c>
      <c r="AE35" s="44">
        <v>83.739999999999782</v>
      </c>
      <c r="AF35" s="44">
        <v>2.2060760614139485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25086.97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2</v>
      </c>
      <c r="Y39" s="41">
        <v>10</v>
      </c>
      <c r="Z39" s="44">
        <v>5651.79</v>
      </c>
      <c r="AA39" s="41">
        <v>7703.38</v>
      </c>
      <c r="AB39" s="44">
        <v>100</v>
      </c>
      <c r="AC39" s="44">
        <v>7703.38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36238.33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14</v>
      </c>
      <c r="X41" s="43">
        <v>1</v>
      </c>
      <c r="Y41" s="41">
        <v>11.538461538461538</v>
      </c>
      <c r="Z41" s="44">
        <v>9069.61</v>
      </c>
      <c r="AA41" s="41">
        <v>9069.61</v>
      </c>
      <c r="AB41" s="44">
        <v>100</v>
      </c>
      <c r="AC41" s="44">
        <v>9069.61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88228.45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35</v>
      </c>
      <c r="X47" s="43">
        <v>2</v>
      </c>
      <c r="Y47" s="41">
        <v>8.8235294117647065</v>
      </c>
      <c r="Z47" s="44">
        <v>19385.75</v>
      </c>
      <c r="AA47" s="41">
        <v>32172.940000000002</v>
      </c>
      <c r="AB47" s="44">
        <v>100</v>
      </c>
      <c r="AC47" s="44">
        <v>32172.940000000002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24435.9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15</v>
      </c>
      <c r="X49" s="43">
        <v>4</v>
      </c>
      <c r="Y49" s="41">
        <v>12.5</v>
      </c>
      <c r="Z49" s="44">
        <v>3794.59</v>
      </c>
      <c r="AA49" s="41">
        <v>3794.59</v>
      </c>
      <c r="AB49" s="44">
        <v>100</v>
      </c>
      <c r="AC49" s="44">
        <v>3794.59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39552.660000000003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19043.310000000001</v>
      </c>
      <c r="AA50" s="41">
        <v>24345.450000000004</v>
      </c>
      <c r="AB50" s="44">
        <v>100</v>
      </c>
      <c r="AC50" s="44">
        <v>24345.449999999997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38957.18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16955.25</v>
      </c>
      <c r="AA60" s="41">
        <v>17690.3</v>
      </c>
      <c r="AB60" s="44">
        <v>100</v>
      </c>
      <c r="AC60" s="44">
        <v>17690.3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12325.86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2449.17</v>
      </c>
      <c r="AA64" s="41">
        <v>2449.17</v>
      </c>
      <c r="AB64" s="44">
        <v>100</v>
      </c>
      <c r="AC64" s="44">
        <v>2449.17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17190.330000000002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5766.47</v>
      </c>
      <c r="AA86" s="41">
        <v>8305.4900000000016</v>
      </c>
      <c r="AB86" s="44">
        <v>100</v>
      </c>
      <c r="AC86" s="44">
        <v>8305.49</v>
      </c>
      <c r="AD86" s="44">
        <v>99.999999999999972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32153.07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19</v>
      </c>
      <c r="X89" s="43">
        <v>0</v>
      </c>
      <c r="Y89" s="41">
        <v>22.727272727272727</v>
      </c>
      <c r="Z89" s="44">
        <v>7836.4599999999991</v>
      </c>
      <c r="AA89" s="41">
        <v>11387.73</v>
      </c>
      <c r="AB89" s="44">
        <v>100</v>
      </c>
      <c r="AC89" s="44">
        <v>11387.73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7499.4500000000007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4</v>
      </c>
      <c r="X93" s="43">
        <v>2</v>
      </c>
      <c r="Y93" s="41">
        <v>0</v>
      </c>
      <c r="Z93" s="44">
        <v>1590.08</v>
      </c>
      <c r="AA93" s="41">
        <v>1590.08</v>
      </c>
      <c r="AB93" s="44">
        <v>100</v>
      </c>
      <c r="AC93" s="44">
        <v>1590.08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173</v>
      </c>
      <c r="W99" s="47">
        <v>959</v>
      </c>
      <c r="X99" s="47">
        <v>71</v>
      </c>
      <c r="Y99" s="41">
        <v>13.017306245297217</v>
      </c>
      <c r="Z99" s="48">
        <v>425354.83000000013</v>
      </c>
      <c r="AA99" s="46">
        <v>532243.7899999998</v>
      </c>
      <c r="AB99" s="44">
        <v>99.999999999999929</v>
      </c>
      <c r="AC99" s="48">
        <v>531832.22999999986</v>
      </c>
      <c r="AD99" s="44">
        <v>99.922674532285299</v>
      </c>
      <c r="AE99" s="48">
        <v>411.56000000000051</v>
      </c>
      <c r="AF99" s="44">
        <v>7.7325467714710341E-2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10862.11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2</v>
      </c>
      <c r="X11" s="43">
        <v>1</v>
      </c>
      <c r="Y11" s="41">
        <v>10</v>
      </c>
      <c r="Z11" s="44">
        <v>137.03</v>
      </c>
      <c r="AA11" s="41">
        <v>4246.3999999999996</v>
      </c>
      <c r="AB11" s="44">
        <v>100</v>
      </c>
      <c r="AC11" s="44">
        <v>4246.3999999999996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47079.51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15</v>
      </c>
      <c r="X14" s="43">
        <v>2</v>
      </c>
      <c r="Y14" s="41">
        <v>0</v>
      </c>
      <c r="Z14" s="44">
        <v>2347.1499999999996</v>
      </c>
      <c r="AA14" s="41">
        <v>6650.5600000000031</v>
      </c>
      <c r="AB14" s="44">
        <v>100</v>
      </c>
      <c r="AC14" s="44">
        <v>6650.5600000000031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7486.82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0</v>
      </c>
      <c r="W33" s="43">
        <v>3</v>
      </c>
      <c r="X33" s="43">
        <v>1</v>
      </c>
      <c r="Y33" s="41">
        <v>0</v>
      </c>
      <c r="Z33" s="44">
        <v>0</v>
      </c>
      <c r="AA33" s="41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20602.580000000002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1</v>
      </c>
      <c r="W35" s="43">
        <v>9</v>
      </c>
      <c r="X35" s="43">
        <v>1</v>
      </c>
      <c r="Y35" s="41">
        <v>8.3333333333333321</v>
      </c>
      <c r="Z35" s="44">
        <v>4444.0099999999993</v>
      </c>
      <c r="AA35" s="41">
        <v>4444.0099999999993</v>
      </c>
      <c r="AB35" s="44">
        <v>100</v>
      </c>
      <c r="AC35" s="44">
        <v>4444.01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25086.97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11</v>
      </c>
      <c r="X39" s="43">
        <v>2</v>
      </c>
      <c r="Y39" s="41">
        <v>10</v>
      </c>
      <c r="Z39" s="44">
        <v>5651.79</v>
      </c>
      <c r="AA39" s="41">
        <v>7703.38</v>
      </c>
      <c r="AB39" s="44">
        <v>100</v>
      </c>
      <c r="AC39" s="44">
        <v>7703.38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88228.45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35</v>
      </c>
      <c r="X47" s="43">
        <v>2</v>
      </c>
      <c r="Y47" s="41">
        <v>8.8235294117647065</v>
      </c>
      <c r="Z47" s="44">
        <v>19385.75</v>
      </c>
      <c r="AA47" s="41">
        <v>32172.940000000002</v>
      </c>
      <c r="AB47" s="44">
        <v>100</v>
      </c>
      <c r="AC47" s="44">
        <v>32172.940000000002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24435.9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15</v>
      </c>
      <c r="X49" s="43">
        <v>4</v>
      </c>
      <c r="Y49" s="41">
        <v>12.5</v>
      </c>
      <c r="Z49" s="44">
        <v>3794.59</v>
      </c>
      <c r="AA49" s="41">
        <v>3794.59</v>
      </c>
      <c r="AB49" s="44">
        <v>100</v>
      </c>
      <c r="AC49" s="44">
        <v>3794.59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39552.660000000003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19043.310000000001</v>
      </c>
      <c r="AA50" s="41">
        <v>24345.450000000004</v>
      </c>
      <c r="AB50" s="44">
        <v>100</v>
      </c>
      <c r="AC50" s="44">
        <v>24345.449999999997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38957.18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16955.25</v>
      </c>
      <c r="AA60" s="41">
        <v>17690.3</v>
      </c>
      <c r="AB60" s="44">
        <v>100</v>
      </c>
      <c r="AC60" s="44">
        <v>17690.3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12325.86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2449.17</v>
      </c>
      <c r="AA64" s="41">
        <v>2449.17</v>
      </c>
      <c r="AB64" s="44">
        <v>100</v>
      </c>
      <c r="AC64" s="44">
        <v>2449.17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17190.330000000002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0</v>
      </c>
      <c r="W86" s="43">
        <v>7</v>
      </c>
      <c r="X86" s="43">
        <v>0</v>
      </c>
      <c r="Y86" s="41">
        <v>0</v>
      </c>
      <c r="Z86" s="44">
        <v>5766.47</v>
      </c>
      <c r="AA86" s="41">
        <v>8305.4900000000016</v>
      </c>
      <c r="AB86" s="44">
        <v>100</v>
      </c>
      <c r="AC86" s="44">
        <v>8305.49</v>
      </c>
      <c r="AD86" s="44">
        <v>99.999999999999972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32153.07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19</v>
      </c>
      <c r="X89" s="43">
        <v>0</v>
      </c>
      <c r="Y89" s="41">
        <v>22.727272727272727</v>
      </c>
      <c r="Z89" s="44">
        <v>7836.4599999999991</v>
      </c>
      <c r="AA89" s="41">
        <v>11387.73</v>
      </c>
      <c r="AB89" s="44">
        <v>100</v>
      </c>
      <c r="AC89" s="44">
        <v>11387.73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7499.4500000000007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4</v>
      </c>
      <c r="X93" s="43">
        <v>2</v>
      </c>
      <c r="Y93" s="41">
        <v>0</v>
      </c>
      <c r="Z93" s="44">
        <v>1590.08</v>
      </c>
      <c r="AA93" s="41">
        <v>1590.08</v>
      </c>
      <c r="AB93" s="44">
        <v>100</v>
      </c>
      <c r="AC93" s="44">
        <v>1590.08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173</v>
      </c>
      <c r="W99" s="47">
        <v>964</v>
      </c>
      <c r="X99" s="47">
        <v>71</v>
      </c>
      <c r="Y99" s="41">
        <v>13.017306245297217</v>
      </c>
      <c r="Z99" s="48">
        <v>433000.15000000008</v>
      </c>
      <c r="AA99" s="46">
        <v>539889.10999999975</v>
      </c>
      <c r="AB99" s="44">
        <v>99.999999999999929</v>
      </c>
      <c r="AC99" s="48">
        <v>539889.10999999975</v>
      </c>
      <c r="AD99" s="44">
        <v>100</v>
      </c>
      <c r="AE99" s="48">
        <v>1.0231815394945443E-12</v>
      </c>
      <c r="AF99" s="44">
        <v>1.8951698053226982E-16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M4" sqref="M4:M5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271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59" t="s">
        <v>244</v>
      </c>
      <c r="C7" s="59"/>
      <c r="D7" s="36" t="s">
        <v>28</v>
      </c>
      <c r="E7" s="37" t="s">
        <v>120</v>
      </c>
      <c r="F7" s="37" t="s">
        <v>143</v>
      </c>
      <c r="G7" s="60">
        <v>18682.5</v>
      </c>
      <c r="H7" s="60">
        <v>14</v>
      </c>
      <c r="I7" s="60">
        <v>3</v>
      </c>
      <c r="J7" s="60">
        <v>6</v>
      </c>
      <c r="K7" s="60">
        <v>12</v>
      </c>
      <c r="L7" s="60">
        <v>12</v>
      </c>
      <c r="M7" s="60">
        <v>1</v>
      </c>
      <c r="N7" s="60">
        <v>85.714285714285708</v>
      </c>
      <c r="O7" s="40">
        <v>17648.77</v>
      </c>
      <c r="P7" s="40">
        <v>17648.77</v>
      </c>
      <c r="Q7" s="40">
        <v>100</v>
      </c>
      <c r="R7" s="40">
        <v>17648.77</v>
      </c>
      <c r="S7" s="40">
        <v>100</v>
      </c>
      <c r="T7" s="40">
        <v>0</v>
      </c>
      <c r="U7" s="40">
        <v>0</v>
      </c>
      <c r="V7" s="60">
        <v>2</v>
      </c>
      <c r="W7" s="61">
        <v>9</v>
      </c>
      <c r="X7" s="61">
        <v>0</v>
      </c>
      <c r="Y7" s="40">
        <v>14.285714285714285</v>
      </c>
      <c r="Z7" s="62">
        <v>1033.73</v>
      </c>
      <c r="AA7" s="40">
        <v>1033.73</v>
      </c>
      <c r="AB7" s="62">
        <v>100</v>
      </c>
      <c r="AC7" s="62">
        <v>1033.73</v>
      </c>
      <c r="AD7" s="62">
        <v>100</v>
      </c>
      <c r="AE7" s="62">
        <v>0</v>
      </c>
      <c r="AF7" s="62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59" t="s">
        <v>244</v>
      </c>
      <c r="C8" s="59"/>
      <c r="D8" s="36" t="s">
        <v>29</v>
      </c>
      <c r="E8" s="37" t="s">
        <v>121</v>
      </c>
      <c r="F8" s="37" t="s">
        <v>144</v>
      </c>
      <c r="G8" s="60">
        <v>21196.9</v>
      </c>
      <c r="H8" s="60">
        <v>13</v>
      </c>
      <c r="I8" s="60">
        <v>4</v>
      </c>
      <c r="J8" s="60">
        <v>9</v>
      </c>
      <c r="K8" s="60">
        <v>11</v>
      </c>
      <c r="L8" s="60">
        <v>11</v>
      </c>
      <c r="M8" s="60">
        <v>1</v>
      </c>
      <c r="N8" s="60">
        <v>84.615384615384613</v>
      </c>
      <c r="O8" s="40">
        <v>17355.38</v>
      </c>
      <c r="P8" s="40">
        <v>17355.38</v>
      </c>
      <c r="Q8" s="40">
        <v>100</v>
      </c>
      <c r="R8" s="40">
        <v>17355.38</v>
      </c>
      <c r="S8" s="40">
        <v>100</v>
      </c>
      <c r="T8" s="40">
        <v>0</v>
      </c>
      <c r="U8" s="40">
        <v>0</v>
      </c>
      <c r="V8" s="60">
        <v>2</v>
      </c>
      <c r="W8" s="61">
        <v>10</v>
      </c>
      <c r="X8" s="61">
        <v>0</v>
      </c>
      <c r="Y8" s="40">
        <v>15.384615384615385</v>
      </c>
      <c r="Z8" s="62">
        <v>3841.52</v>
      </c>
      <c r="AA8" s="40">
        <v>3841.52</v>
      </c>
      <c r="AB8" s="62">
        <v>100</v>
      </c>
      <c r="AC8" s="62">
        <v>3841.52</v>
      </c>
      <c r="AD8" s="62">
        <v>100</v>
      </c>
      <c r="AE8" s="62">
        <v>0</v>
      </c>
      <c r="AF8" s="62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59" t="s">
        <v>244</v>
      </c>
      <c r="C9" s="59"/>
      <c r="D9" s="36" t="s">
        <v>116</v>
      </c>
      <c r="E9" s="37" t="s">
        <v>124</v>
      </c>
      <c r="F9" s="37" t="s">
        <v>231</v>
      </c>
      <c r="G9" s="60">
        <v>14014.400000000001</v>
      </c>
      <c r="H9" s="60">
        <v>4</v>
      </c>
      <c r="I9" s="60">
        <v>0</v>
      </c>
      <c r="J9" s="60">
        <v>4</v>
      </c>
      <c r="K9" s="60">
        <v>0</v>
      </c>
      <c r="L9" s="60">
        <v>0</v>
      </c>
      <c r="M9" s="60">
        <v>1</v>
      </c>
      <c r="N9" s="60">
        <v>0</v>
      </c>
      <c r="O9" s="40">
        <v>4194.87</v>
      </c>
      <c r="P9" s="40">
        <v>4194.87</v>
      </c>
      <c r="Q9" s="40">
        <v>100</v>
      </c>
      <c r="R9" s="40">
        <v>0</v>
      </c>
      <c r="S9" s="40">
        <v>0</v>
      </c>
      <c r="T9" s="40">
        <v>4194.87</v>
      </c>
      <c r="U9" s="40">
        <v>100</v>
      </c>
      <c r="V9" s="60">
        <v>4</v>
      </c>
      <c r="W9" s="61">
        <v>8</v>
      </c>
      <c r="X9" s="61">
        <v>3</v>
      </c>
      <c r="Y9" s="40">
        <v>100</v>
      </c>
      <c r="Z9" s="62">
        <v>9819.5300000000007</v>
      </c>
      <c r="AA9" s="40">
        <v>14014.400000000001</v>
      </c>
      <c r="AB9" s="62">
        <v>100</v>
      </c>
      <c r="AC9" s="62">
        <v>14014.399999999998</v>
      </c>
      <c r="AD9" s="62">
        <v>99.999999999999972</v>
      </c>
      <c r="AE9" s="62">
        <v>0</v>
      </c>
      <c r="AF9" s="62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59" t="s">
        <v>244</v>
      </c>
      <c r="C10" s="59"/>
      <c r="D10" s="36" t="s">
        <v>30</v>
      </c>
      <c r="E10" s="37" t="s">
        <v>122</v>
      </c>
      <c r="F10" s="37" t="s">
        <v>145</v>
      </c>
      <c r="G10" s="60">
        <v>40824.729999999996</v>
      </c>
      <c r="H10" s="60">
        <v>19</v>
      </c>
      <c r="I10" s="60">
        <v>2</v>
      </c>
      <c r="J10" s="60">
        <v>17</v>
      </c>
      <c r="K10" s="60">
        <v>17</v>
      </c>
      <c r="L10" s="60">
        <v>17</v>
      </c>
      <c r="M10" s="60">
        <v>1</v>
      </c>
      <c r="N10" s="60">
        <v>89.473684210526315</v>
      </c>
      <c r="O10" s="40">
        <v>32831.71</v>
      </c>
      <c r="P10" s="40">
        <v>32831.71</v>
      </c>
      <c r="Q10" s="40">
        <v>100</v>
      </c>
      <c r="R10" s="40">
        <v>32831.71</v>
      </c>
      <c r="S10" s="40">
        <v>100</v>
      </c>
      <c r="T10" s="40">
        <v>0</v>
      </c>
      <c r="U10" s="40">
        <v>0</v>
      </c>
      <c r="V10" s="60">
        <v>2</v>
      </c>
      <c r="W10" s="61">
        <v>19</v>
      </c>
      <c r="X10" s="61">
        <v>0</v>
      </c>
      <c r="Y10" s="40">
        <v>10.526315789473683</v>
      </c>
      <c r="Z10" s="62">
        <v>7993.02</v>
      </c>
      <c r="AA10" s="40">
        <v>7993.02</v>
      </c>
      <c r="AB10" s="62">
        <v>100</v>
      </c>
      <c r="AC10" s="62">
        <v>7993.02</v>
      </c>
      <c r="AD10" s="62">
        <v>100</v>
      </c>
      <c r="AE10" s="62">
        <v>0</v>
      </c>
      <c r="AF10" s="62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59" t="s">
        <v>244</v>
      </c>
      <c r="C11" s="59"/>
      <c r="D11" s="36" t="s">
        <v>32</v>
      </c>
      <c r="E11" s="37" t="s">
        <v>124</v>
      </c>
      <c r="F11" s="37" t="s">
        <v>147</v>
      </c>
      <c r="G11" s="60">
        <v>10862.11</v>
      </c>
      <c r="H11" s="60">
        <v>10</v>
      </c>
      <c r="I11" s="60">
        <v>3</v>
      </c>
      <c r="J11" s="60">
        <v>6</v>
      </c>
      <c r="K11" s="60">
        <v>8</v>
      </c>
      <c r="L11" s="60">
        <v>8</v>
      </c>
      <c r="M11" s="60">
        <v>1</v>
      </c>
      <c r="N11" s="60">
        <v>80</v>
      </c>
      <c r="O11" s="40">
        <v>10725.08</v>
      </c>
      <c r="P11" s="40">
        <v>10725.08</v>
      </c>
      <c r="Q11" s="40">
        <v>100</v>
      </c>
      <c r="R11" s="40">
        <v>6615.71</v>
      </c>
      <c r="S11" s="40">
        <v>61.684481607596396</v>
      </c>
      <c r="T11" s="40">
        <v>4109.37</v>
      </c>
      <c r="U11" s="40">
        <v>38.315518392403597</v>
      </c>
      <c r="V11" s="60">
        <v>1</v>
      </c>
      <c r="W11" s="61">
        <v>2</v>
      </c>
      <c r="X11" s="61">
        <v>1</v>
      </c>
      <c r="Y11" s="40">
        <v>10</v>
      </c>
      <c r="Z11" s="62">
        <v>137.03</v>
      </c>
      <c r="AA11" s="40">
        <v>4246.3999999999996</v>
      </c>
      <c r="AB11" s="62">
        <v>100</v>
      </c>
      <c r="AC11" s="62">
        <v>4246.3999999999996</v>
      </c>
      <c r="AD11" s="62">
        <v>100</v>
      </c>
      <c r="AE11" s="62">
        <v>0</v>
      </c>
      <c r="AF11" s="62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59" t="s">
        <v>244</v>
      </c>
      <c r="C12" s="59"/>
      <c r="D12" s="36" t="s">
        <v>31</v>
      </c>
      <c r="E12" s="37" t="s">
        <v>123</v>
      </c>
      <c r="F12" s="37" t="s">
        <v>146</v>
      </c>
      <c r="G12" s="60">
        <v>683.3</v>
      </c>
      <c r="H12" s="60">
        <v>3</v>
      </c>
      <c r="I12" s="60">
        <v>0</v>
      </c>
      <c r="J12" s="60">
        <v>3</v>
      </c>
      <c r="K12" s="60">
        <v>2</v>
      </c>
      <c r="L12" s="60">
        <v>2</v>
      </c>
      <c r="M12" s="60">
        <v>1</v>
      </c>
      <c r="N12" s="60">
        <v>66.666666666666657</v>
      </c>
      <c r="O12" s="40">
        <v>683.3</v>
      </c>
      <c r="P12" s="40">
        <v>683.3</v>
      </c>
      <c r="Q12" s="40">
        <v>100</v>
      </c>
      <c r="R12" s="40">
        <v>683.3</v>
      </c>
      <c r="S12" s="40">
        <v>100</v>
      </c>
      <c r="T12" s="40">
        <v>0</v>
      </c>
      <c r="U12" s="40">
        <v>0</v>
      </c>
      <c r="V12" s="60">
        <v>0</v>
      </c>
      <c r="W12" s="61">
        <v>0</v>
      </c>
      <c r="X12" s="61">
        <v>0</v>
      </c>
      <c r="Y12" s="40">
        <v>0</v>
      </c>
      <c r="Z12" s="62">
        <v>0</v>
      </c>
      <c r="AA12" s="40">
        <v>0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59" t="s">
        <v>244</v>
      </c>
      <c r="C13" s="59"/>
      <c r="D13" s="36" t="s">
        <v>33</v>
      </c>
      <c r="E13" s="37" t="s">
        <v>124</v>
      </c>
      <c r="F13" s="37" t="s">
        <v>148</v>
      </c>
      <c r="G13" s="60">
        <v>30597.57</v>
      </c>
      <c r="H13" s="60">
        <v>20</v>
      </c>
      <c r="I13" s="60">
        <v>9</v>
      </c>
      <c r="J13" s="60">
        <v>10</v>
      </c>
      <c r="K13" s="60">
        <v>16</v>
      </c>
      <c r="L13" s="60">
        <v>16</v>
      </c>
      <c r="M13" s="60">
        <v>1</v>
      </c>
      <c r="N13" s="60">
        <v>80</v>
      </c>
      <c r="O13" s="40">
        <v>26690.21</v>
      </c>
      <c r="P13" s="40">
        <v>26690.21</v>
      </c>
      <c r="Q13" s="40">
        <v>100</v>
      </c>
      <c r="R13" s="40">
        <v>26690.21</v>
      </c>
      <c r="S13" s="40">
        <v>100</v>
      </c>
      <c r="T13" s="40">
        <v>0</v>
      </c>
      <c r="U13" s="40">
        <v>0</v>
      </c>
      <c r="V13" s="60">
        <v>2</v>
      </c>
      <c r="W13" s="61">
        <v>9</v>
      </c>
      <c r="X13" s="61">
        <v>0</v>
      </c>
      <c r="Y13" s="40">
        <v>10</v>
      </c>
      <c r="Z13" s="62">
        <v>3907.3599999999997</v>
      </c>
      <c r="AA13" s="40">
        <v>3907.3599999999997</v>
      </c>
      <c r="AB13" s="62">
        <v>100</v>
      </c>
      <c r="AC13" s="62">
        <v>3907.3599999999997</v>
      </c>
      <c r="AD13" s="62">
        <v>100</v>
      </c>
      <c r="AE13" s="62">
        <v>0</v>
      </c>
      <c r="AF13" s="62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59" t="s">
        <v>244</v>
      </c>
      <c r="C14" s="59"/>
      <c r="D14" s="36" t="s">
        <v>34</v>
      </c>
      <c r="E14" s="37" t="s">
        <v>125</v>
      </c>
      <c r="F14" s="37" t="s">
        <v>149</v>
      </c>
      <c r="G14" s="60">
        <v>57604.32</v>
      </c>
      <c r="H14" s="60">
        <v>30</v>
      </c>
      <c r="I14" s="60">
        <v>14</v>
      </c>
      <c r="J14" s="60">
        <v>16</v>
      </c>
      <c r="K14" s="60">
        <v>27</v>
      </c>
      <c r="L14" s="60">
        <v>27</v>
      </c>
      <c r="M14" s="60">
        <v>5</v>
      </c>
      <c r="N14" s="60">
        <v>90</v>
      </c>
      <c r="O14" s="40">
        <v>44732.36</v>
      </c>
      <c r="P14" s="40">
        <v>44732.36</v>
      </c>
      <c r="Q14" s="40">
        <v>100</v>
      </c>
      <c r="R14" s="40">
        <v>40428.949999999997</v>
      </c>
      <c r="S14" s="40">
        <v>90.379649095196399</v>
      </c>
      <c r="T14" s="40">
        <v>4303.4100000000035</v>
      </c>
      <c r="U14" s="40">
        <v>9.6203509048035993</v>
      </c>
      <c r="V14" s="60">
        <v>0</v>
      </c>
      <c r="W14" s="61">
        <v>16</v>
      </c>
      <c r="X14" s="61">
        <v>2</v>
      </c>
      <c r="Y14" s="40">
        <v>0</v>
      </c>
      <c r="Z14" s="62">
        <v>12871.96</v>
      </c>
      <c r="AA14" s="40">
        <v>17175.370000000003</v>
      </c>
      <c r="AB14" s="62">
        <v>100</v>
      </c>
      <c r="AC14" s="62">
        <v>6650.5600000000031</v>
      </c>
      <c r="AD14" s="62">
        <v>38.721494791669713</v>
      </c>
      <c r="AE14" s="62">
        <v>10524.81</v>
      </c>
      <c r="AF14" s="62">
        <v>61.278505208330294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59" t="s">
        <v>244</v>
      </c>
      <c r="C15" s="59"/>
      <c r="D15" s="36" t="s">
        <v>35</v>
      </c>
      <c r="E15" s="37" t="s">
        <v>125</v>
      </c>
      <c r="F15" s="37" t="s">
        <v>150</v>
      </c>
      <c r="G15" s="60">
        <v>5731.5</v>
      </c>
      <c r="H15" s="60">
        <v>6</v>
      </c>
      <c r="I15" s="60">
        <v>0</v>
      </c>
      <c r="J15" s="60">
        <v>6</v>
      </c>
      <c r="K15" s="60">
        <v>4</v>
      </c>
      <c r="L15" s="60">
        <v>4</v>
      </c>
      <c r="M15" s="60">
        <v>0</v>
      </c>
      <c r="N15" s="60">
        <v>66.666666666666657</v>
      </c>
      <c r="O15" s="40">
        <v>5731.5</v>
      </c>
      <c r="P15" s="40">
        <v>5731.5</v>
      </c>
      <c r="Q15" s="40">
        <v>100</v>
      </c>
      <c r="R15" s="40">
        <v>4659.66</v>
      </c>
      <c r="S15" s="40">
        <v>81.299136351740373</v>
      </c>
      <c r="T15" s="40">
        <v>1071.8400000000001</v>
      </c>
      <c r="U15" s="40">
        <v>18.70086364825962</v>
      </c>
      <c r="V15" s="60">
        <v>1</v>
      </c>
      <c r="W15" s="61">
        <v>5</v>
      </c>
      <c r="X15" s="61">
        <v>0</v>
      </c>
      <c r="Y15" s="40">
        <v>16.666666666666664</v>
      </c>
      <c r="Z15" s="62">
        <v>0</v>
      </c>
      <c r="AA15" s="40">
        <v>1071.8400000000001</v>
      </c>
      <c r="AB15" s="62">
        <v>100</v>
      </c>
      <c r="AC15" s="62">
        <v>1071.8399999999999</v>
      </c>
      <c r="AD15" s="62">
        <v>99.999999999999972</v>
      </c>
      <c r="AE15" s="62">
        <v>0</v>
      </c>
      <c r="AF15" s="62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59" t="s">
        <v>244</v>
      </c>
      <c r="C16" s="59"/>
      <c r="D16" s="36" t="s">
        <v>36</v>
      </c>
      <c r="E16" s="37" t="s">
        <v>124</v>
      </c>
      <c r="F16" s="37" t="s">
        <v>151</v>
      </c>
      <c r="G16" s="60">
        <v>50298.630000000005</v>
      </c>
      <c r="H16" s="60">
        <v>35</v>
      </c>
      <c r="I16" s="60">
        <v>14</v>
      </c>
      <c r="J16" s="60">
        <v>19</v>
      </c>
      <c r="K16" s="60">
        <v>34</v>
      </c>
      <c r="L16" s="60">
        <v>36</v>
      </c>
      <c r="M16" s="60">
        <v>0</v>
      </c>
      <c r="N16" s="60">
        <v>97.142857142857139</v>
      </c>
      <c r="O16" s="40">
        <v>44820.62</v>
      </c>
      <c r="P16" s="40">
        <v>44820.62</v>
      </c>
      <c r="Q16" s="40">
        <v>100</v>
      </c>
      <c r="R16" s="40">
        <v>44820.62</v>
      </c>
      <c r="S16" s="40">
        <v>100</v>
      </c>
      <c r="T16" s="40">
        <v>0</v>
      </c>
      <c r="U16" s="40">
        <v>0</v>
      </c>
      <c r="V16" s="60">
        <v>1</v>
      </c>
      <c r="W16" s="61">
        <v>14</v>
      </c>
      <c r="X16" s="61">
        <v>1</v>
      </c>
      <c r="Y16" s="40">
        <v>2.8571428571428572</v>
      </c>
      <c r="Z16" s="62">
        <v>5478.01</v>
      </c>
      <c r="AA16" s="40">
        <v>5478.01</v>
      </c>
      <c r="AB16" s="62">
        <v>100</v>
      </c>
      <c r="AC16" s="62">
        <v>5478.01</v>
      </c>
      <c r="AD16" s="62">
        <v>100</v>
      </c>
      <c r="AE16" s="62">
        <v>0</v>
      </c>
      <c r="AF16" s="62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59" t="s">
        <v>244</v>
      </c>
      <c r="C17" s="59"/>
      <c r="D17" s="36" t="s">
        <v>37</v>
      </c>
      <c r="E17" s="37" t="s">
        <v>121</v>
      </c>
      <c r="F17" s="37" t="s">
        <v>152</v>
      </c>
      <c r="G17" s="60">
        <v>16531.990000000002</v>
      </c>
      <c r="H17" s="60">
        <v>11</v>
      </c>
      <c r="I17" s="60">
        <v>2</v>
      </c>
      <c r="J17" s="60">
        <v>9</v>
      </c>
      <c r="K17" s="60">
        <v>5</v>
      </c>
      <c r="L17" s="60">
        <v>5</v>
      </c>
      <c r="M17" s="60">
        <v>0</v>
      </c>
      <c r="N17" s="60">
        <v>45.454545454545453</v>
      </c>
      <c r="O17" s="40">
        <v>14981.960000000001</v>
      </c>
      <c r="P17" s="40">
        <v>14981.960000000001</v>
      </c>
      <c r="Q17" s="40">
        <v>100</v>
      </c>
      <c r="R17" s="40">
        <v>14981.960000000001</v>
      </c>
      <c r="S17" s="40">
        <v>100</v>
      </c>
      <c r="T17" s="40">
        <v>0</v>
      </c>
      <c r="U17" s="40">
        <v>0</v>
      </c>
      <c r="V17" s="60">
        <v>6</v>
      </c>
      <c r="W17" s="61">
        <v>13</v>
      </c>
      <c r="X17" s="61">
        <v>0</v>
      </c>
      <c r="Y17" s="40">
        <v>54.54545454545454</v>
      </c>
      <c r="Z17" s="62">
        <v>1550.03</v>
      </c>
      <c r="AA17" s="40">
        <v>1550.03</v>
      </c>
      <c r="AB17" s="62">
        <v>100</v>
      </c>
      <c r="AC17" s="62">
        <v>1550.03</v>
      </c>
      <c r="AD17" s="62">
        <v>100</v>
      </c>
      <c r="AE17" s="62">
        <v>0</v>
      </c>
      <c r="AF17" s="62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59" t="s">
        <v>244</v>
      </c>
      <c r="C18" s="59"/>
      <c r="D18" s="36" t="s">
        <v>38</v>
      </c>
      <c r="E18" s="37" t="s">
        <v>125</v>
      </c>
      <c r="F18" s="37" t="s">
        <v>153</v>
      </c>
      <c r="G18" s="60">
        <v>8719.7300000000014</v>
      </c>
      <c r="H18" s="60">
        <v>9</v>
      </c>
      <c r="I18" s="60">
        <v>0</v>
      </c>
      <c r="J18" s="60">
        <v>9</v>
      </c>
      <c r="K18" s="60">
        <v>7</v>
      </c>
      <c r="L18" s="60">
        <v>7</v>
      </c>
      <c r="M18" s="60">
        <v>1</v>
      </c>
      <c r="N18" s="60">
        <v>77.777777777777786</v>
      </c>
      <c r="O18" s="40">
        <v>8384.7800000000007</v>
      </c>
      <c r="P18" s="40">
        <v>8384.7800000000007</v>
      </c>
      <c r="Q18" s="40">
        <v>100</v>
      </c>
      <c r="R18" s="40">
        <v>7650.33</v>
      </c>
      <c r="S18" s="40">
        <v>91.240676559194156</v>
      </c>
      <c r="T18" s="40">
        <v>734.45000000000073</v>
      </c>
      <c r="U18" s="40">
        <v>8.7593234408058489</v>
      </c>
      <c r="V18" s="60">
        <v>1</v>
      </c>
      <c r="W18" s="61">
        <v>9</v>
      </c>
      <c r="X18" s="61">
        <v>0</v>
      </c>
      <c r="Y18" s="40">
        <v>11.111111111111111</v>
      </c>
      <c r="Z18" s="62">
        <v>334.95</v>
      </c>
      <c r="AA18" s="40">
        <v>1069.4000000000008</v>
      </c>
      <c r="AB18" s="62">
        <v>100</v>
      </c>
      <c r="AC18" s="62">
        <v>1069.4000000000001</v>
      </c>
      <c r="AD18" s="62">
        <v>99.999999999999929</v>
      </c>
      <c r="AE18" s="62">
        <v>0</v>
      </c>
      <c r="AF18" s="62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59" t="s">
        <v>244</v>
      </c>
      <c r="C19" s="59"/>
      <c r="D19" s="36" t="s">
        <v>39</v>
      </c>
      <c r="E19" s="37" t="s">
        <v>126</v>
      </c>
      <c r="F19" s="37" t="s">
        <v>154</v>
      </c>
      <c r="G19" s="60">
        <v>10431.41</v>
      </c>
      <c r="H19" s="60">
        <v>7</v>
      </c>
      <c r="I19" s="60">
        <v>0</v>
      </c>
      <c r="J19" s="60">
        <v>7</v>
      </c>
      <c r="K19" s="60">
        <v>7</v>
      </c>
      <c r="L19" s="60">
        <v>7</v>
      </c>
      <c r="M19" s="60">
        <v>1</v>
      </c>
      <c r="N19" s="60">
        <v>100</v>
      </c>
      <c r="O19" s="40">
        <v>7748.75</v>
      </c>
      <c r="P19" s="40">
        <v>7748.75</v>
      </c>
      <c r="Q19" s="40">
        <v>100</v>
      </c>
      <c r="R19" s="40">
        <v>7060.58</v>
      </c>
      <c r="S19" s="40">
        <v>91.118954670108081</v>
      </c>
      <c r="T19" s="40">
        <v>688.17000000000007</v>
      </c>
      <c r="U19" s="40">
        <v>8.8810453298919185</v>
      </c>
      <c r="V19" s="60">
        <v>0</v>
      </c>
      <c r="W19" s="61">
        <v>9</v>
      </c>
      <c r="X19" s="61">
        <v>0</v>
      </c>
      <c r="Y19" s="40">
        <v>0</v>
      </c>
      <c r="Z19" s="62">
        <v>2682.66</v>
      </c>
      <c r="AA19" s="40">
        <v>3370.83</v>
      </c>
      <c r="AB19" s="62">
        <v>100</v>
      </c>
      <c r="AC19" s="62">
        <v>3370.83</v>
      </c>
      <c r="AD19" s="62">
        <v>100</v>
      </c>
      <c r="AE19" s="62">
        <v>0</v>
      </c>
      <c r="AF19" s="62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59" t="s">
        <v>244</v>
      </c>
      <c r="C20" s="59"/>
      <c r="D20" s="36" t="s">
        <v>40</v>
      </c>
      <c r="E20" s="37" t="s">
        <v>124</v>
      </c>
      <c r="F20" s="37" t="s">
        <v>155</v>
      </c>
      <c r="G20" s="60">
        <v>58474.099999999991</v>
      </c>
      <c r="H20" s="60">
        <v>36</v>
      </c>
      <c r="I20" s="60">
        <v>8</v>
      </c>
      <c r="J20" s="60">
        <v>27</v>
      </c>
      <c r="K20" s="60">
        <v>34</v>
      </c>
      <c r="L20" s="60">
        <v>36</v>
      </c>
      <c r="M20" s="60">
        <v>4</v>
      </c>
      <c r="N20" s="60">
        <v>94.444444444444443</v>
      </c>
      <c r="O20" s="40">
        <v>49515.969999999994</v>
      </c>
      <c r="P20" s="40">
        <v>49515.969999999994</v>
      </c>
      <c r="Q20" s="40">
        <v>100</v>
      </c>
      <c r="R20" s="40">
        <v>46086.909999999996</v>
      </c>
      <c r="S20" s="40">
        <v>93.074840298998481</v>
      </c>
      <c r="T20" s="40">
        <v>3429.0599999999977</v>
      </c>
      <c r="U20" s="40">
        <v>6.9251597010015109</v>
      </c>
      <c r="V20" s="60">
        <v>2</v>
      </c>
      <c r="W20" s="61">
        <v>31</v>
      </c>
      <c r="X20" s="61">
        <v>0</v>
      </c>
      <c r="Y20" s="40">
        <v>5.5555555555555554</v>
      </c>
      <c r="Z20" s="62">
        <v>8958.1299999999992</v>
      </c>
      <c r="AA20" s="40">
        <v>12387.189999999997</v>
      </c>
      <c r="AB20" s="62">
        <v>100</v>
      </c>
      <c r="AC20" s="62">
        <v>12387.189999999999</v>
      </c>
      <c r="AD20" s="62">
        <v>100.00000000000003</v>
      </c>
      <c r="AE20" s="62">
        <v>0</v>
      </c>
      <c r="AF20" s="62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59" t="s">
        <v>244</v>
      </c>
      <c r="C21" s="59"/>
      <c r="D21" s="36" t="s">
        <v>42</v>
      </c>
      <c r="E21" s="37" t="s">
        <v>127</v>
      </c>
      <c r="F21" s="37" t="s">
        <v>157</v>
      </c>
      <c r="G21" s="60">
        <v>24549.63</v>
      </c>
      <c r="H21" s="60">
        <v>21</v>
      </c>
      <c r="I21" s="60">
        <v>1</v>
      </c>
      <c r="J21" s="60">
        <v>20</v>
      </c>
      <c r="K21" s="60">
        <v>13</v>
      </c>
      <c r="L21" s="60">
        <v>13</v>
      </c>
      <c r="M21" s="60">
        <v>1</v>
      </c>
      <c r="N21" s="60">
        <v>61.904761904761905</v>
      </c>
      <c r="O21" s="40">
        <v>13314.79</v>
      </c>
      <c r="P21" s="40">
        <v>13314.79</v>
      </c>
      <c r="Q21" s="40">
        <v>100</v>
      </c>
      <c r="R21" s="40">
        <v>12760.369999999999</v>
      </c>
      <c r="S21" s="40">
        <v>95.836058999052923</v>
      </c>
      <c r="T21" s="40">
        <v>554.42000000000189</v>
      </c>
      <c r="U21" s="40">
        <v>4.163941000947081</v>
      </c>
      <c r="V21" s="60">
        <v>6</v>
      </c>
      <c r="W21" s="61">
        <v>20</v>
      </c>
      <c r="X21" s="61">
        <v>1</v>
      </c>
      <c r="Y21" s="40">
        <v>28.571428571428569</v>
      </c>
      <c r="Z21" s="62">
        <v>11234.84</v>
      </c>
      <c r="AA21" s="40">
        <v>11789.260000000002</v>
      </c>
      <c r="AB21" s="62">
        <v>100</v>
      </c>
      <c r="AC21" s="62">
        <v>11789.260000000002</v>
      </c>
      <c r="AD21" s="62">
        <v>100</v>
      </c>
      <c r="AE21" s="62">
        <v>0</v>
      </c>
      <c r="AF21" s="62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59" t="s">
        <v>244</v>
      </c>
      <c r="C22" s="59"/>
      <c r="D22" s="36" t="s">
        <v>41</v>
      </c>
      <c r="E22" s="37" t="s">
        <v>127</v>
      </c>
      <c r="F22" s="37" t="s">
        <v>156</v>
      </c>
      <c r="G22" s="60">
        <v>2748.38</v>
      </c>
      <c r="H22" s="60">
        <v>4</v>
      </c>
      <c r="I22" s="60">
        <v>0</v>
      </c>
      <c r="J22" s="60">
        <v>4</v>
      </c>
      <c r="K22" s="60">
        <v>2</v>
      </c>
      <c r="L22" s="60">
        <v>2</v>
      </c>
      <c r="M22" s="60">
        <v>2</v>
      </c>
      <c r="N22" s="60">
        <v>50</v>
      </c>
      <c r="O22" s="40">
        <v>2748.38</v>
      </c>
      <c r="P22" s="40">
        <v>2748.38</v>
      </c>
      <c r="Q22" s="40">
        <v>100</v>
      </c>
      <c r="R22" s="40">
        <v>2748.38</v>
      </c>
      <c r="S22" s="40">
        <v>100</v>
      </c>
      <c r="T22" s="40">
        <v>0</v>
      </c>
      <c r="U22" s="40">
        <v>0</v>
      </c>
      <c r="V22" s="60">
        <v>0</v>
      </c>
      <c r="W22" s="61">
        <v>1</v>
      </c>
      <c r="X22" s="61">
        <v>0</v>
      </c>
      <c r="Y22" s="40">
        <v>0</v>
      </c>
      <c r="Z22" s="62">
        <v>0</v>
      </c>
      <c r="AA22" s="40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59" t="s">
        <v>244</v>
      </c>
      <c r="C23" s="59"/>
      <c r="D23" s="36" t="s">
        <v>43</v>
      </c>
      <c r="E23" s="37" t="s">
        <v>124</v>
      </c>
      <c r="F23" s="37" t="s">
        <v>158</v>
      </c>
      <c r="G23" s="60">
        <v>7442.53</v>
      </c>
      <c r="H23" s="60">
        <v>10</v>
      </c>
      <c r="I23" s="60">
        <v>2</v>
      </c>
      <c r="J23" s="60">
        <v>8</v>
      </c>
      <c r="K23" s="60">
        <v>5</v>
      </c>
      <c r="L23" s="60">
        <v>5</v>
      </c>
      <c r="M23" s="60">
        <v>0</v>
      </c>
      <c r="N23" s="60">
        <v>50</v>
      </c>
      <c r="O23" s="40">
        <v>2821.83</v>
      </c>
      <c r="P23" s="40">
        <v>2821.83</v>
      </c>
      <c r="Q23" s="40">
        <v>100</v>
      </c>
      <c r="R23" s="40">
        <v>2821.83</v>
      </c>
      <c r="S23" s="40">
        <v>100</v>
      </c>
      <c r="T23" s="40">
        <v>0</v>
      </c>
      <c r="U23" s="40">
        <v>0</v>
      </c>
      <c r="V23" s="60">
        <v>3</v>
      </c>
      <c r="W23" s="61">
        <v>7</v>
      </c>
      <c r="X23" s="61">
        <v>1</v>
      </c>
      <c r="Y23" s="40">
        <v>30</v>
      </c>
      <c r="Z23" s="62">
        <v>4620.7</v>
      </c>
      <c r="AA23" s="40">
        <v>4620.7</v>
      </c>
      <c r="AB23" s="62">
        <v>100</v>
      </c>
      <c r="AC23" s="62">
        <v>4620.7</v>
      </c>
      <c r="AD23" s="62">
        <v>100</v>
      </c>
      <c r="AE23" s="62">
        <v>0</v>
      </c>
      <c r="AF23" s="62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59" t="s">
        <v>244</v>
      </c>
      <c r="C24" s="59"/>
      <c r="D24" s="36" t="s">
        <v>44</v>
      </c>
      <c r="E24" s="37" t="s">
        <v>124</v>
      </c>
      <c r="F24" s="37" t="s">
        <v>159</v>
      </c>
      <c r="G24" s="60">
        <v>11121.21</v>
      </c>
      <c r="H24" s="60">
        <v>8</v>
      </c>
      <c r="I24" s="60">
        <v>2</v>
      </c>
      <c r="J24" s="60">
        <v>6</v>
      </c>
      <c r="K24" s="60">
        <v>5</v>
      </c>
      <c r="L24" s="60">
        <v>5</v>
      </c>
      <c r="M24" s="60">
        <v>1</v>
      </c>
      <c r="N24" s="60">
        <v>62.5</v>
      </c>
      <c r="O24" s="40">
        <v>4470.47</v>
      </c>
      <c r="P24" s="40">
        <v>4470.47</v>
      </c>
      <c r="Q24" s="40">
        <v>100</v>
      </c>
      <c r="R24" s="40">
        <v>4470.47</v>
      </c>
      <c r="S24" s="40">
        <v>100</v>
      </c>
      <c r="T24" s="40">
        <v>0</v>
      </c>
      <c r="U24" s="40">
        <v>0</v>
      </c>
      <c r="V24" s="60">
        <v>3</v>
      </c>
      <c r="W24" s="61">
        <v>10</v>
      </c>
      <c r="X24" s="61">
        <v>2</v>
      </c>
      <c r="Y24" s="40">
        <v>37.5</v>
      </c>
      <c r="Z24" s="62">
        <v>6650.74</v>
      </c>
      <c r="AA24" s="40">
        <v>6650.74</v>
      </c>
      <c r="AB24" s="62">
        <v>100</v>
      </c>
      <c r="AC24" s="62">
        <v>6650.74</v>
      </c>
      <c r="AD24" s="62">
        <v>100</v>
      </c>
      <c r="AE24" s="62">
        <v>0</v>
      </c>
      <c r="AF24" s="62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59" t="s">
        <v>244</v>
      </c>
      <c r="C25" s="59"/>
      <c r="D25" s="36" t="s">
        <v>45</v>
      </c>
      <c r="E25" s="37" t="s">
        <v>124</v>
      </c>
      <c r="F25" s="37" t="s">
        <v>160</v>
      </c>
      <c r="G25" s="60">
        <v>17191.120000000003</v>
      </c>
      <c r="H25" s="60">
        <v>9</v>
      </c>
      <c r="I25" s="60">
        <v>2</v>
      </c>
      <c r="J25" s="60">
        <v>7</v>
      </c>
      <c r="K25" s="60">
        <v>7</v>
      </c>
      <c r="L25" s="60">
        <v>7</v>
      </c>
      <c r="M25" s="60">
        <v>0</v>
      </c>
      <c r="N25" s="60">
        <v>77.777777777777786</v>
      </c>
      <c r="O25" s="40">
        <v>7927.77</v>
      </c>
      <c r="P25" s="40">
        <v>7927.77</v>
      </c>
      <c r="Q25" s="40">
        <v>100</v>
      </c>
      <c r="R25" s="40">
        <v>6572.83</v>
      </c>
      <c r="S25" s="40">
        <v>82.908939083752415</v>
      </c>
      <c r="T25" s="40">
        <v>1354.9400000000005</v>
      </c>
      <c r="U25" s="40">
        <v>17.091060916247574</v>
      </c>
      <c r="V25" s="60">
        <v>1</v>
      </c>
      <c r="W25" s="61">
        <v>8</v>
      </c>
      <c r="X25" s="61">
        <v>0</v>
      </c>
      <c r="Y25" s="40">
        <v>11.111111111111111</v>
      </c>
      <c r="Z25" s="62">
        <v>9263.35</v>
      </c>
      <c r="AA25" s="40">
        <v>10618.29</v>
      </c>
      <c r="AB25" s="62">
        <v>100</v>
      </c>
      <c r="AC25" s="62">
        <v>10618.29</v>
      </c>
      <c r="AD25" s="62">
        <v>100</v>
      </c>
      <c r="AE25" s="62">
        <v>0</v>
      </c>
      <c r="AF25" s="62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59" t="s">
        <v>244</v>
      </c>
      <c r="C26" s="59"/>
      <c r="D26" s="36" t="s">
        <v>46</v>
      </c>
      <c r="E26" s="37" t="s">
        <v>128</v>
      </c>
      <c r="F26" s="37" t="s">
        <v>161</v>
      </c>
      <c r="G26" s="60">
        <v>26707.09</v>
      </c>
      <c r="H26" s="60">
        <v>17</v>
      </c>
      <c r="I26" s="60">
        <v>0</v>
      </c>
      <c r="J26" s="60">
        <v>17</v>
      </c>
      <c r="K26" s="60">
        <v>15</v>
      </c>
      <c r="L26" s="60">
        <v>15</v>
      </c>
      <c r="M26" s="60">
        <v>0</v>
      </c>
      <c r="N26" s="60">
        <v>88.235294117647058</v>
      </c>
      <c r="O26" s="40">
        <v>21296.61</v>
      </c>
      <c r="P26" s="40">
        <v>21296.61</v>
      </c>
      <c r="Q26" s="40">
        <v>100</v>
      </c>
      <c r="R26" s="40">
        <v>17319.839999999997</v>
      </c>
      <c r="S26" s="40">
        <v>81.326746369492582</v>
      </c>
      <c r="T26" s="40">
        <v>3976.7700000000041</v>
      </c>
      <c r="U26" s="40">
        <v>18.673253630507407</v>
      </c>
      <c r="V26" s="60">
        <v>2</v>
      </c>
      <c r="W26" s="61">
        <v>16</v>
      </c>
      <c r="X26" s="61">
        <v>0</v>
      </c>
      <c r="Y26" s="40">
        <v>11.76470588235294</v>
      </c>
      <c r="Z26" s="62">
        <v>5410.48</v>
      </c>
      <c r="AA26" s="40">
        <v>9387.2500000000036</v>
      </c>
      <c r="AB26" s="62">
        <v>100</v>
      </c>
      <c r="AC26" s="62">
        <v>9387.25</v>
      </c>
      <c r="AD26" s="62">
        <v>99.999999999999972</v>
      </c>
      <c r="AE26" s="62">
        <v>0</v>
      </c>
      <c r="AF26" s="62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59" t="s">
        <v>244</v>
      </c>
      <c r="C27" s="59"/>
      <c r="D27" s="36" t="s">
        <v>47</v>
      </c>
      <c r="E27" s="37" t="s">
        <v>124</v>
      </c>
      <c r="F27" s="37" t="s">
        <v>162</v>
      </c>
      <c r="G27" s="60">
        <v>15232.61</v>
      </c>
      <c r="H27" s="60">
        <v>9</v>
      </c>
      <c r="I27" s="60">
        <v>2</v>
      </c>
      <c r="J27" s="60">
        <v>7</v>
      </c>
      <c r="K27" s="60">
        <v>9</v>
      </c>
      <c r="L27" s="60">
        <v>9</v>
      </c>
      <c r="M27" s="60">
        <v>2</v>
      </c>
      <c r="N27" s="60">
        <v>100</v>
      </c>
      <c r="O27" s="40">
        <v>13793.66</v>
      </c>
      <c r="P27" s="40">
        <v>13793.66</v>
      </c>
      <c r="Q27" s="40">
        <v>100</v>
      </c>
      <c r="R27" s="40">
        <v>13793.66</v>
      </c>
      <c r="S27" s="40">
        <v>100</v>
      </c>
      <c r="T27" s="40">
        <v>0</v>
      </c>
      <c r="U27" s="40">
        <v>0</v>
      </c>
      <c r="V27" s="60">
        <v>0</v>
      </c>
      <c r="W27" s="61">
        <v>4</v>
      </c>
      <c r="X27" s="61">
        <v>0</v>
      </c>
      <c r="Y27" s="40">
        <v>0</v>
      </c>
      <c r="Z27" s="62">
        <v>1438.95</v>
      </c>
      <c r="AA27" s="40">
        <v>1438.95</v>
      </c>
      <c r="AB27" s="62">
        <v>100</v>
      </c>
      <c r="AC27" s="62">
        <v>1438.95</v>
      </c>
      <c r="AD27" s="62">
        <v>100</v>
      </c>
      <c r="AE27" s="62">
        <v>0</v>
      </c>
      <c r="AF27" s="62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59" t="s">
        <v>244</v>
      </c>
      <c r="C28" s="59"/>
      <c r="D28" s="36" t="s">
        <v>48</v>
      </c>
      <c r="E28" s="37" t="s">
        <v>129</v>
      </c>
      <c r="F28" s="37" t="s">
        <v>163</v>
      </c>
      <c r="G28" s="60">
        <v>19627.7</v>
      </c>
      <c r="H28" s="60">
        <v>21</v>
      </c>
      <c r="I28" s="60">
        <v>3</v>
      </c>
      <c r="J28" s="60">
        <v>18</v>
      </c>
      <c r="K28" s="60">
        <v>20</v>
      </c>
      <c r="L28" s="60">
        <v>20</v>
      </c>
      <c r="M28" s="60">
        <v>2</v>
      </c>
      <c r="N28" s="60">
        <v>95.238095238095227</v>
      </c>
      <c r="O28" s="40">
        <v>18139.88</v>
      </c>
      <c r="P28" s="40">
        <v>18139.88</v>
      </c>
      <c r="Q28" s="40">
        <v>100</v>
      </c>
      <c r="R28" s="40">
        <v>16884.419999999998</v>
      </c>
      <c r="S28" s="40">
        <v>93.079006035321058</v>
      </c>
      <c r="T28" s="40">
        <v>1255.4600000000028</v>
      </c>
      <c r="U28" s="40">
        <v>6.920993964678944</v>
      </c>
      <c r="V28" s="60">
        <v>1</v>
      </c>
      <c r="W28" s="61">
        <v>16</v>
      </c>
      <c r="X28" s="61">
        <v>0</v>
      </c>
      <c r="Y28" s="40">
        <v>4.7619047619047619</v>
      </c>
      <c r="Z28" s="62">
        <v>1487.82</v>
      </c>
      <c r="AA28" s="40">
        <v>2743.2800000000025</v>
      </c>
      <c r="AB28" s="62">
        <v>100</v>
      </c>
      <c r="AC28" s="62">
        <v>2743.2799999999997</v>
      </c>
      <c r="AD28" s="62">
        <v>99.999999999999901</v>
      </c>
      <c r="AE28" s="62">
        <v>0</v>
      </c>
      <c r="AF28" s="62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59" t="s">
        <v>244</v>
      </c>
      <c r="C29" s="59"/>
      <c r="D29" s="36" t="s">
        <v>49</v>
      </c>
      <c r="E29" s="37" t="s">
        <v>120</v>
      </c>
      <c r="F29" s="37" t="s">
        <v>164</v>
      </c>
      <c r="G29" s="60">
        <v>14412.779999999999</v>
      </c>
      <c r="H29" s="60">
        <v>11</v>
      </c>
      <c r="I29" s="60">
        <v>6</v>
      </c>
      <c r="J29" s="60">
        <v>5</v>
      </c>
      <c r="K29" s="60">
        <v>10</v>
      </c>
      <c r="L29" s="60">
        <v>10</v>
      </c>
      <c r="M29" s="60">
        <v>1</v>
      </c>
      <c r="N29" s="60">
        <v>90.909090909090907</v>
      </c>
      <c r="O29" s="40">
        <v>12730.749999999998</v>
      </c>
      <c r="P29" s="40">
        <v>12730.749999999998</v>
      </c>
      <c r="Q29" s="40">
        <v>100</v>
      </c>
      <c r="R29" s="40">
        <v>9620.1899999999987</v>
      </c>
      <c r="S29" s="40">
        <v>75.566561278793472</v>
      </c>
      <c r="T29" s="40">
        <v>3110.5599999999995</v>
      </c>
      <c r="U29" s="40">
        <v>24.433438721206528</v>
      </c>
      <c r="V29" s="60">
        <v>1</v>
      </c>
      <c r="W29" s="61">
        <v>8</v>
      </c>
      <c r="X29" s="61">
        <v>2</v>
      </c>
      <c r="Y29" s="40">
        <v>9.0909090909090917</v>
      </c>
      <c r="Z29" s="62">
        <v>1682.0300000000007</v>
      </c>
      <c r="AA29" s="40">
        <v>4792.59</v>
      </c>
      <c r="AB29" s="62">
        <v>100</v>
      </c>
      <c r="AC29" s="62">
        <v>4792.59</v>
      </c>
      <c r="AD29" s="62">
        <v>100</v>
      </c>
      <c r="AE29" s="62">
        <v>0</v>
      </c>
      <c r="AF29" s="62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59" t="s">
        <v>244</v>
      </c>
      <c r="C30" s="59"/>
      <c r="D30" s="36" t="s">
        <v>50</v>
      </c>
      <c r="E30" s="37" t="s">
        <v>122</v>
      </c>
      <c r="F30" s="37" t="s">
        <v>165</v>
      </c>
      <c r="G30" s="60">
        <v>12457.580000000002</v>
      </c>
      <c r="H30" s="60">
        <v>11</v>
      </c>
      <c r="I30" s="60">
        <v>2</v>
      </c>
      <c r="J30" s="60">
        <v>8</v>
      </c>
      <c r="K30" s="60">
        <v>10</v>
      </c>
      <c r="L30" s="60">
        <v>10</v>
      </c>
      <c r="M30" s="60">
        <v>1</v>
      </c>
      <c r="N30" s="60">
        <v>90.909090909090907</v>
      </c>
      <c r="O30" s="40">
        <v>12457.580000000002</v>
      </c>
      <c r="P30" s="40">
        <v>12457.580000000002</v>
      </c>
      <c r="Q30" s="40">
        <v>100</v>
      </c>
      <c r="R30" s="40">
        <v>12457.580000000002</v>
      </c>
      <c r="S30" s="40">
        <v>100</v>
      </c>
      <c r="T30" s="40">
        <v>0</v>
      </c>
      <c r="U30" s="40">
        <v>0</v>
      </c>
      <c r="V30" s="60">
        <v>0</v>
      </c>
      <c r="W30" s="61">
        <v>7</v>
      </c>
      <c r="X30" s="61">
        <v>0</v>
      </c>
      <c r="Y30" s="40">
        <v>0</v>
      </c>
      <c r="Z30" s="62">
        <v>0</v>
      </c>
      <c r="AA30" s="40">
        <v>0</v>
      </c>
      <c r="AB30" s="62">
        <v>0</v>
      </c>
      <c r="AC30" s="62">
        <v>0</v>
      </c>
      <c r="AD30" s="62">
        <v>0</v>
      </c>
      <c r="AE30" s="62">
        <v>0</v>
      </c>
      <c r="AF30" s="62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59" t="s">
        <v>244</v>
      </c>
      <c r="C31" s="59"/>
      <c r="D31" s="36" t="s">
        <v>51</v>
      </c>
      <c r="E31" s="37" t="s">
        <v>125</v>
      </c>
      <c r="F31" s="37" t="s">
        <v>166</v>
      </c>
      <c r="G31" s="60">
        <v>2617.37</v>
      </c>
      <c r="H31" s="60">
        <v>3</v>
      </c>
      <c r="I31" s="60">
        <v>0</v>
      </c>
      <c r="J31" s="60">
        <v>3</v>
      </c>
      <c r="K31" s="60">
        <v>0</v>
      </c>
      <c r="L31" s="60">
        <v>0</v>
      </c>
      <c r="M31" s="60">
        <v>0</v>
      </c>
      <c r="N31" s="6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60">
        <v>0</v>
      </c>
      <c r="W31" s="61">
        <v>1</v>
      </c>
      <c r="X31" s="61">
        <v>2</v>
      </c>
      <c r="Y31" s="40">
        <v>0</v>
      </c>
      <c r="Z31" s="62">
        <v>2617.37</v>
      </c>
      <c r="AA31" s="40">
        <v>2617.37</v>
      </c>
      <c r="AB31" s="62">
        <v>100</v>
      </c>
      <c r="AC31" s="62">
        <v>2617.37</v>
      </c>
      <c r="AD31" s="62">
        <v>100</v>
      </c>
      <c r="AE31" s="62">
        <v>0</v>
      </c>
      <c r="AF31" s="62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59" t="s">
        <v>244</v>
      </c>
      <c r="C32" s="59"/>
      <c r="D32" s="36" t="s">
        <v>52</v>
      </c>
      <c r="E32" s="37" t="s">
        <v>124</v>
      </c>
      <c r="F32" s="37" t="s">
        <v>167</v>
      </c>
      <c r="G32" s="60">
        <v>6389.4600000000009</v>
      </c>
      <c r="H32" s="60">
        <v>8</v>
      </c>
      <c r="I32" s="60">
        <v>1</v>
      </c>
      <c r="J32" s="60">
        <v>6</v>
      </c>
      <c r="K32" s="60">
        <v>4</v>
      </c>
      <c r="L32" s="60">
        <v>4</v>
      </c>
      <c r="M32" s="60">
        <v>1</v>
      </c>
      <c r="N32" s="60">
        <v>50</v>
      </c>
      <c r="O32" s="40">
        <v>2981.6600000000003</v>
      </c>
      <c r="P32" s="40">
        <v>2981.6600000000003</v>
      </c>
      <c r="Q32" s="40">
        <v>100</v>
      </c>
      <c r="R32" s="40">
        <v>2981.6600000000003</v>
      </c>
      <c r="S32" s="40">
        <v>100</v>
      </c>
      <c r="T32" s="40">
        <v>0</v>
      </c>
      <c r="U32" s="40">
        <v>0</v>
      </c>
      <c r="V32" s="60">
        <v>6</v>
      </c>
      <c r="W32" s="61">
        <v>8</v>
      </c>
      <c r="X32" s="61">
        <v>0</v>
      </c>
      <c r="Y32" s="40">
        <v>75</v>
      </c>
      <c r="Z32" s="62">
        <v>3407.8</v>
      </c>
      <c r="AA32" s="40">
        <v>3407.8</v>
      </c>
      <c r="AB32" s="62">
        <v>100</v>
      </c>
      <c r="AC32" s="62">
        <v>3407.8</v>
      </c>
      <c r="AD32" s="62">
        <v>100</v>
      </c>
      <c r="AE32" s="62">
        <v>0</v>
      </c>
      <c r="AF32" s="62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59" t="s">
        <v>244</v>
      </c>
      <c r="C33" s="59"/>
      <c r="D33" s="36" t="s">
        <v>53</v>
      </c>
      <c r="E33" s="37" t="s">
        <v>130</v>
      </c>
      <c r="F33" s="37" t="s">
        <v>168</v>
      </c>
      <c r="G33" s="60">
        <v>7861.3499999999995</v>
      </c>
      <c r="H33" s="60">
        <v>11</v>
      </c>
      <c r="I33" s="60">
        <v>1</v>
      </c>
      <c r="J33" s="60">
        <v>10</v>
      </c>
      <c r="K33" s="60">
        <v>7</v>
      </c>
      <c r="L33" s="60">
        <v>7</v>
      </c>
      <c r="M33" s="60">
        <v>2</v>
      </c>
      <c r="N33" s="60">
        <v>63.636363636363633</v>
      </c>
      <c r="O33" s="40">
        <v>7486.82</v>
      </c>
      <c r="P33" s="40">
        <v>7486.82</v>
      </c>
      <c r="Q33" s="40">
        <v>100</v>
      </c>
      <c r="R33" s="40">
        <v>7486.82</v>
      </c>
      <c r="S33" s="40">
        <v>100</v>
      </c>
      <c r="T33" s="40">
        <v>0</v>
      </c>
      <c r="U33" s="40">
        <v>0</v>
      </c>
      <c r="V33" s="60">
        <v>2</v>
      </c>
      <c r="W33" s="61">
        <v>6</v>
      </c>
      <c r="X33" s="61">
        <v>1</v>
      </c>
      <c r="Y33" s="40">
        <v>18.181818181818183</v>
      </c>
      <c r="Z33" s="62">
        <v>374.53</v>
      </c>
      <c r="AA33" s="40">
        <v>374.53</v>
      </c>
      <c r="AB33" s="62">
        <v>100</v>
      </c>
      <c r="AC33" s="62">
        <v>0</v>
      </c>
      <c r="AD33" s="62">
        <v>0</v>
      </c>
      <c r="AE33" s="62">
        <v>374.53</v>
      </c>
      <c r="AF33" s="62">
        <v>100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59" t="s">
        <v>244</v>
      </c>
      <c r="C34" s="59"/>
      <c r="D34" s="36" t="s">
        <v>54</v>
      </c>
      <c r="E34" s="37" t="s">
        <v>128</v>
      </c>
      <c r="F34" s="37" t="s">
        <v>169</v>
      </c>
      <c r="G34" s="60">
        <v>29727.77</v>
      </c>
      <c r="H34" s="60">
        <v>15</v>
      </c>
      <c r="I34" s="60">
        <v>3</v>
      </c>
      <c r="J34" s="60">
        <v>12</v>
      </c>
      <c r="K34" s="60">
        <v>15</v>
      </c>
      <c r="L34" s="60">
        <v>17</v>
      </c>
      <c r="M34" s="60">
        <v>0</v>
      </c>
      <c r="N34" s="60">
        <v>100</v>
      </c>
      <c r="O34" s="40">
        <v>25268.97</v>
      </c>
      <c r="P34" s="40">
        <v>25268.969999999998</v>
      </c>
      <c r="Q34" s="40">
        <v>99.999999999999986</v>
      </c>
      <c r="R34" s="40">
        <v>25268.97</v>
      </c>
      <c r="S34" s="40">
        <v>100.00000000000003</v>
      </c>
      <c r="T34" s="40">
        <v>0</v>
      </c>
      <c r="U34" s="40">
        <v>0</v>
      </c>
      <c r="V34" s="60">
        <v>2</v>
      </c>
      <c r="W34" s="61">
        <v>14</v>
      </c>
      <c r="X34" s="61">
        <v>0</v>
      </c>
      <c r="Y34" s="40">
        <v>13.333333333333334</v>
      </c>
      <c r="Z34" s="62">
        <v>4458.8</v>
      </c>
      <c r="AA34" s="40">
        <v>4458.8</v>
      </c>
      <c r="AB34" s="62">
        <v>100</v>
      </c>
      <c r="AC34" s="62">
        <v>4458.8</v>
      </c>
      <c r="AD34" s="62">
        <v>100</v>
      </c>
      <c r="AE34" s="62">
        <v>0</v>
      </c>
      <c r="AF34" s="62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59" t="s">
        <v>244</v>
      </c>
      <c r="C35" s="59"/>
      <c r="D35" s="36" t="s">
        <v>55</v>
      </c>
      <c r="E35" s="37" t="s">
        <v>127</v>
      </c>
      <c r="F35" s="37" t="s">
        <v>170</v>
      </c>
      <c r="G35" s="60">
        <v>20602.580000000002</v>
      </c>
      <c r="H35" s="60">
        <v>12</v>
      </c>
      <c r="I35" s="60">
        <v>1</v>
      </c>
      <c r="J35" s="60">
        <v>11</v>
      </c>
      <c r="K35" s="60">
        <v>9</v>
      </c>
      <c r="L35" s="60">
        <v>9</v>
      </c>
      <c r="M35" s="60">
        <v>1</v>
      </c>
      <c r="N35" s="60">
        <v>75</v>
      </c>
      <c r="O35" s="40">
        <v>16158.570000000002</v>
      </c>
      <c r="P35" s="40">
        <v>16158.570000000002</v>
      </c>
      <c r="Q35" s="40">
        <v>100</v>
      </c>
      <c r="R35" s="40">
        <v>16158.570000000002</v>
      </c>
      <c r="S35" s="40">
        <v>100</v>
      </c>
      <c r="T35" s="40">
        <v>0</v>
      </c>
      <c r="U35" s="40">
        <v>0</v>
      </c>
      <c r="V35" s="60">
        <v>1</v>
      </c>
      <c r="W35" s="61">
        <v>9</v>
      </c>
      <c r="X35" s="61">
        <v>1</v>
      </c>
      <c r="Y35" s="40">
        <v>8.3333333333333321</v>
      </c>
      <c r="Z35" s="62">
        <v>4444.0099999999993</v>
      </c>
      <c r="AA35" s="40">
        <v>4444.0099999999993</v>
      </c>
      <c r="AB35" s="62">
        <v>100</v>
      </c>
      <c r="AC35" s="62">
        <v>4444.01</v>
      </c>
      <c r="AD35" s="62">
        <v>100.00000000000003</v>
      </c>
      <c r="AE35" s="62">
        <v>0</v>
      </c>
      <c r="AF35" s="62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59" t="s">
        <v>244</v>
      </c>
      <c r="C36" s="59"/>
      <c r="D36" s="36" t="s">
        <v>56</v>
      </c>
      <c r="E36" s="37" t="s">
        <v>131</v>
      </c>
      <c r="F36" s="37" t="s">
        <v>171</v>
      </c>
      <c r="G36" s="60">
        <v>2492.34</v>
      </c>
      <c r="H36" s="60">
        <v>7</v>
      </c>
      <c r="I36" s="60">
        <v>3</v>
      </c>
      <c r="J36" s="60">
        <v>3</v>
      </c>
      <c r="K36" s="60">
        <v>0</v>
      </c>
      <c r="L36" s="60">
        <v>0</v>
      </c>
      <c r="M36" s="60">
        <v>2</v>
      </c>
      <c r="N36" s="60">
        <v>0</v>
      </c>
      <c r="O36" s="40">
        <v>2492.34</v>
      </c>
      <c r="P36" s="40">
        <v>2492.34</v>
      </c>
      <c r="Q36" s="40">
        <v>100</v>
      </c>
      <c r="R36" s="40">
        <v>2492.34</v>
      </c>
      <c r="S36" s="40">
        <v>100</v>
      </c>
      <c r="T36" s="40">
        <v>0</v>
      </c>
      <c r="U36" s="40">
        <v>0</v>
      </c>
      <c r="V36" s="60">
        <v>6</v>
      </c>
      <c r="W36" s="61">
        <v>6</v>
      </c>
      <c r="X36" s="61">
        <v>0</v>
      </c>
      <c r="Y36" s="40">
        <v>85.714285714285708</v>
      </c>
      <c r="Z36" s="62">
        <v>0</v>
      </c>
      <c r="AA36" s="40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59" t="s">
        <v>244</v>
      </c>
      <c r="C37" s="59"/>
      <c r="D37" s="36" t="s">
        <v>58</v>
      </c>
      <c r="E37" s="37" t="s">
        <v>124</v>
      </c>
      <c r="F37" s="37" t="s">
        <v>173</v>
      </c>
      <c r="G37" s="60">
        <v>12917.2</v>
      </c>
      <c r="H37" s="60">
        <v>9</v>
      </c>
      <c r="I37" s="60">
        <v>3</v>
      </c>
      <c r="J37" s="60">
        <v>6</v>
      </c>
      <c r="K37" s="60">
        <v>5</v>
      </c>
      <c r="L37" s="60">
        <v>5</v>
      </c>
      <c r="M37" s="60">
        <v>0</v>
      </c>
      <c r="N37" s="60">
        <v>55.555555555555557</v>
      </c>
      <c r="O37" s="40">
        <v>3019.75</v>
      </c>
      <c r="P37" s="40">
        <v>3019.75</v>
      </c>
      <c r="Q37" s="40">
        <v>100</v>
      </c>
      <c r="R37" s="40">
        <v>3019.75</v>
      </c>
      <c r="S37" s="40">
        <v>100</v>
      </c>
      <c r="T37" s="40">
        <v>0</v>
      </c>
      <c r="U37" s="40">
        <v>0</v>
      </c>
      <c r="V37" s="60">
        <v>4</v>
      </c>
      <c r="W37" s="61">
        <v>9</v>
      </c>
      <c r="X37" s="61">
        <v>0</v>
      </c>
      <c r="Y37" s="40">
        <v>44.444444444444443</v>
      </c>
      <c r="Z37" s="62">
        <v>9897.4500000000007</v>
      </c>
      <c r="AA37" s="40">
        <v>9897.4500000000007</v>
      </c>
      <c r="AB37" s="62">
        <v>100</v>
      </c>
      <c r="AC37" s="62">
        <v>9897.4500000000007</v>
      </c>
      <c r="AD37" s="62">
        <v>100</v>
      </c>
      <c r="AE37" s="62">
        <v>0</v>
      </c>
      <c r="AF37" s="62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59" t="s">
        <v>244</v>
      </c>
      <c r="C38" s="59"/>
      <c r="D38" s="36" t="s">
        <v>57</v>
      </c>
      <c r="E38" s="37" t="s">
        <v>124</v>
      </c>
      <c r="F38" s="37" t="s">
        <v>172</v>
      </c>
      <c r="G38" s="60">
        <v>0</v>
      </c>
      <c r="H38" s="60">
        <v>2</v>
      </c>
      <c r="I38" s="60">
        <v>1</v>
      </c>
      <c r="J38" s="60">
        <v>1</v>
      </c>
      <c r="K38" s="60">
        <v>0</v>
      </c>
      <c r="L38" s="60">
        <v>0</v>
      </c>
      <c r="M38" s="60">
        <v>0</v>
      </c>
      <c r="N38" s="6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60">
        <v>0</v>
      </c>
      <c r="W38" s="61">
        <v>0</v>
      </c>
      <c r="X38" s="61">
        <v>0</v>
      </c>
      <c r="Y38" s="40">
        <v>0</v>
      </c>
      <c r="Z38" s="62">
        <v>0</v>
      </c>
      <c r="AA38" s="40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59" t="s">
        <v>244</v>
      </c>
      <c r="C39" s="59"/>
      <c r="D39" s="36" t="s">
        <v>59</v>
      </c>
      <c r="E39" s="37" t="s">
        <v>127</v>
      </c>
      <c r="F39" s="37" t="s">
        <v>174</v>
      </c>
      <c r="G39" s="60">
        <v>30740.18</v>
      </c>
      <c r="H39" s="60">
        <v>20</v>
      </c>
      <c r="I39" s="60">
        <v>2</v>
      </c>
      <c r="J39" s="60">
        <v>18</v>
      </c>
      <c r="K39" s="60">
        <v>16</v>
      </c>
      <c r="L39" s="60">
        <v>16</v>
      </c>
      <c r="M39" s="60">
        <v>1</v>
      </c>
      <c r="N39" s="60">
        <v>80</v>
      </c>
      <c r="O39" s="40">
        <v>19435.18</v>
      </c>
      <c r="P39" s="40">
        <v>19435.18</v>
      </c>
      <c r="Q39" s="40">
        <v>100</v>
      </c>
      <c r="R39" s="40">
        <v>17383.59</v>
      </c>
      <c r="S39" s="40">
        <v>89.443936202288839</v>
      </c>
      <c r="T39" s="40">
        <v>2051.59</v>
      </c>
      <c r="U39" s="40">
        <v>10.556063797711161</v>
      </c>
      <c r="V39" s="60">
        <v>2</v>
      </c>
      <c r="W39" s="61">
        <v>13</v>
      </c>
      <c r="X39" s="61">
        <v>2</v>
      </c>
      <c r="Y39" s="40">
        <v>10</v>
      </c>
      <c r="Z39" s="62">
        <v>11305</v>
      </c>
      <c r="AA39" s="40">
        <v>13356.59</v>
      </c>
      <c r="AB39" s="62">
        <v>100</v>
      </c>
      <c r="AC39" s="62">
        <v>7703.38</v>
      </c>
      <c r="AD39" s="62">
        <v>57.674750815889389</v>
      </c>
      <c r="AE39" s="62">
        <v>5653.21</v>
      </c>
      <c r="AF39" s="62">
        <v>42.325249184110611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59" t="s">
        <v>244</v>
      </c>
      <c r="C40" s="59"/>
      <c r="D40" s="36" t="s">
        <v>60</v>
      </c>
      <c r="E40" s="37" t="s">
        <v>124</v>
      </c>
      <c r="F40" s="37" t="s">
        <v>175</v>
      </c>
      <c r="G40" s="60">
        <v>24308.38</v>
      </c>
      <c r="H40" s="60">
        <v>17</v>
      </c>
      <c r="I40" s="60">
        <v>6</v>
      </c>
      <c r="J40" s="60">
        <v>9</v>
      </c>
      <c r="K40" s="60">
        <v>15</v>
      </c>
      <c r="L40" s="60">
        <v>15</v>
      </c>
      <c r="M40" s="60">
        <v>0</v>
      </c>
      <c r="N40" s="60">
        <v>88.235294117647058</v>
      </c>
      <c r="O40" s="40">
        <v>15098.460000000001</v>
      </c>
      <c r="P40" s="40">
        <v>15098.460000000001</v>
      </c>
      <c r="Q40" s="40">
        <v>100</v>
      </c>
      <c r="R40" s="40">
        <v>14854.859999999999</v>
      </c>
      <c r="S40" s="40">
        <v>98.386590420479962</v>
      </c>
      <c r="T40" s="40">
        <v>243.60000000000218</v>
      </c>
      <c r="U40" s="40">
        <v>1.6134095795200447</v>
      </c>
      <c r="V40" s="60">
        <v>1</v>
      </c>
      <c r="W40" s="61">
        <v>10</v>
      </c>
      <c r="X40" s="61">
        <v>1</v>
      </c>
      <c r="Y40" s="40">
        <v>5.8823529411764701</v>
      </c>
      <c r="Z40" s="62">
        <v>9209.92</v>
      </c>
      <c r="AA40" s="40">
        <v>9453.5200000000023</v>
      </c>
      <c r="AB40" s="62">
        <v>100</v>
      </c>
      <c r="AC40" s="62">
        <v>9453.52</v>
      </c>
      <c r="AD40" s="62">
        <v>99.999999999999972</v>
      </c>
      <c r="AE40" s="62">
        <v>0</v>
      </c>
      <c r="AF40" s="62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59" t="s">
        <v>244</v>
      </c>
      <c r="C41" s="59"/>
      <c r="D41" s="36" t="s">
        <v>61</v>
      </c>
      <c r="E41" s="37" t="s">
        <v>124</v>
      </c>
      <c r="F41" s="37" t="s">
        <v>176</v>
      </c>
      <c r="G41" s="60">
        <v>41717.47</v>
      </c>
      <c r="H41" s="60">
        <v>26</v>
      </c>
      <c r="I41" s="60">
        <v>8</v>
      </c>
      <c r="J41" s="60">
        <v>15</v>
      </c>
      <c r="K41" s="60">
        <v>22</v>
      </c>
      <c r="L41" s="60">
        <v>22</v>
      </c>
      <c r="M41" s="60">
        <v>0</v>
      </c>
      <c r="N41" s="60">
        <v>84.615384615384613</v>
      </c>
      <c r="O41" s="40">
        <v>27168.720000000001</v>
      </c>
      <c r="P41" s="40">
        <v>27168.720000000001</v>
      </c>
      <c r="Q41" s="40">
        <v>100</v>
      </c>
      <c r="R41" s="40">
        <v>27168.720000000001</v>
      </c>
      <c r="S41" s="40">
        <v>100</v>
      </c>
      <c r="T41" s="40">
        <v>0</v>
      </c>
      <c r="U41" s="40">
        <v>0</v>
      </c>
      <c r="V41" s="60">
        <v>3</v>
      </c>
      <c r="W41" s="61">
        <v>15</v>
      </c>
      <c r="X41" s="61">
        <v>1</v>
      </c>
      <c r="Y41" s="40">
        <v>11.538461538461538</v>
      </c>
      <c r="Z41" s="62">
        <v>14548.75</v>
      </c>
      <c r="AA41" s="40">
        <v>14548.75</v>
      </c>
      <c r="AB41" s="62">
        <v>100</v>
      </c>
      <c r="AC41" s="62">
        <v>14548.75</v>
      </c>
      <c r="AD41" s="62">
        <v>100</v>
      </c>
      <c r="AE41" s="62">
        <v>0</v>
      </c>
      <c r="AF41" s="62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59" t="s">
        <v>244</v>
      </c>
      <c r="C42" s="59"/>
      <c r="D42" s="36" t="s">
        <v>62</v>
      </c>
      <c r="E42" s="37" t="s">
        <v>132</v>
      </c>
      <c r="F42" s="37" t="s">
        <v>177</v>
      </c>
      <c r="G42" s="60">
        <v>11214.71</v>
      </c>
      <c r="H42" s="60">
        <v>10</v>
      </c>
      <c r="I42" s="60">
        <v>4</v>
      </c>
      <c r="J42" s="60">
        <v>6</v>
      </c>
      <c r="K42" s="60">
        <v>10</v>
      </c>
      <c r="L42" s="60">
        <v>10</v>
      </c>
      <c r="M42" s="60">
        <v>0</v>
      </c>
      <c r="N42" s="60">
        <v>100</v>
      </c>
      <c r="O42" s="40">
        <v>9538.17</v>
      </c>
      <c r="P42" s="40">
        <v>9538.17</v>
      </c>
      <c r="Q42" s="40">
        <v>100</v>
      </c>
      <c r="R42" s="40">
        <v>8030.89</v>
      </c>
      <c r="S42" s="40">
        <v>84.197387968551624</v>
      </c>
      <c r="T42" s="40">
        <v>1507.2799999999997</v>
      </c>
      <c r="U42" s="40">
        <v>15.802612031448376</v>
      </c>
      <c r="V42" s="60">
        <v>0</v>
      </c>
      <c r="W42" s="61">
        <v>6</v>
      </c>
      <c r="X42" s="61">
        <v>1</v>
      </c>
      <c r="Y42" s="40">
        <v>0</v>
      </c>
      <c r="Z42" s="62">
        <v>1676.54</v>
      </c>
      <c r="AA42" s="40">
        <v>3183.8199999999997</v>
      </c>
      <c r="AB42" s="62">
        <v>100</v>
      </c>
      <c r="AC42" s="62">
        <v>3183.82</v>
      </c>
      <c r="AD42" s="62">
        <v>100.00000000000003</v>
      </c>
      <c r="AE42" s="62">
        <v>0</v>
      </c>
      <c r="AF42" s="62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59" t="s">
        <v>244</v>
      </c>
      <c r="C43" s="59"/>
      <c r="D43" s="36" t="s">
        <v>63</v>
      </c>
      <c r="E43" s="37" t="s">
        <v>124</v>
      </c>
      <c r="F43" s="37" t="s">
        <v>178</v>
      </c>
      <c r="G43" s="60">
        <v>17726.22</v>
      </c>
      <c r="H43" s="60">
        <v>15</v>
      </c>
      <c r="I43" s="60">
        <v>3</v>
      </c>
      <c r="J43" s="60">
        <v>12</v>
      </c>
      <c r="K43" s="60">
        <v>12</v>
      </c>
      <c r="L43" s="60">
        <v>12</v>
      </c>
      <c r="M43" s="60">
        <v>1</v>
      </c>
      <c r="N43" s="60">
        <v>80</v>
      </c>
      <c r="O43" s="40">
        <v>15784.42</v>
      </c>
      <c r="P43" s="40">
        <v>15784.42</v>
      </c>
      <c r="Q43" s="40">
        <v>100</v>
      </c>
      <c r="R43" s="40">
        <v>15784.419999999998</v>
      </c>
      <c r="S43" s="40">
        <v>99.999999999999986</v>
      </c>
      <c r="T43" s="40">
        <v>0</v>
      </c>
      <c r="U43" s="40">
        <v>0</v>
      </c>
      <c r="V43" s="60">
        <v>3</v>
      </c>
      <c r="W43" s="61">
        <v>11</v>
      </c>
      <c r="X43" s="61">
        <v>0</v>
      </c>
      <c r="Y43" s="40">
        <v>20</v>
      </c>
      <c r="Z43" s="62">
        <v>1941.8000000000002</v>
      </c>
      <c r="AA43" s="40">
        <v>1941.8000000000002</v>
      </c>
      <c r="AB43" s="62">
        <v>100</v>
      </c>
      <c r="AC43" s="62">
        <v>1941.8000000000002</v>
      </c>
      <c r="AD43" s="62">
        <v>100</v>
      </c>
      <c r="AE43" s="62">
        <v>0</v>
      </c>
      <c r="AF43" s="62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59" t="s">
        <v>244</v>
      </c>
      <c r="C44" s="59"/>
      <c r="D44" s="36" t="s">
        <v>65</v>
      </c>
      <c r="E44" s="37" t="s">
        <v>124</v>
      </c>
      <c r="F44" s="37" t="s">
        <v>180</v>
      </c>
      <c r="G44" s="60">
        <v>0</v>
      </c>
      <c r="H44" s="60">
        <v>2</v>
      </c>
      <c r="I44" s="60">
        <v>0</v>
      </c>
      <c r="J44" s="60">
        <v>2</v>
      </c>
      <c r="K44" s="60">
        <v>0</v>
      </c>
      <c r="L44" s="60">
        <v>0</v>
      </c>
      <c r="M44" s="60">
        <v>1</v>
      </c>
      <c r="N44" s="6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60">
        <v>0</v>
      </c>
      <c r="W44" s="61">
        <v>0</v>
      </c>
      <c r="X44" s="61">
        <v>0</v>
      </c>
      <c r="Y44" s="40">
        <v>0</v>
      </c>
      <c r="Z44" s="62">
        <v>0</v>
      </c>
      <c r="AA44" s="40">
        <v>0</v>
      </c>
      <c r="AB44" s="62">
        <v>0</v>
      </c>
      <c r="AC44" s="62">
        <v>0</v>
      </c>
      <c r="AD44" s="62">
        <v>0</v>
      </c>
      <c r="AE44" s="62">
        <v>0</v>
      </c>
      <c r="AF44" s="62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59" t="s">
        <v>244</v>
      </c>
      <c r="C45" s="59"/>
      <c r="D45" s="36" t="s">
        <v>64</v>
      </c>
      <c r="E45" s="37" t="s">
        <v>124</v>
      </c>
      <c r="F45" s="37" t="s">
        <v>179</v>
      </c>
      <c r="G45" s="60">
        <v>624.23</v>
      </c>
      <c r="H45" s="60">
        <v>2</v>
      </c>
      <c r="I45" s="60">
        <v>1</v>
      </c>
      <c r="J45" s="60">
        <v>1</v>
      </c>
      <c r="K45" s="60">
        <v>2</v>
      </c>
      <c r="L45" s="60">
        <v>2</v>
      </c>
      <c r="M45" s="60">
        <v>1</v>
      </c>
      <c r="N45" s="60">
        <v>100</v>
      </c>
      <c r="O45" s="40">
        <v>624.23</v>
      </c>
      <c r="P45" s="40">
        <v>624.23</v>
      </c>
      <c r="Q45" s="40">
        <v>100</v>
      </c>
      <c r="R45" s="40">
        <v>624.23</v>
      </c>
      <c r="S45" s="40">
        <v>100</v>
      </c>
      <c r="T45" s="40">
        <v>0</v>
      </c>
      <c r="U45" s="40">
        <v>0</v>
      </c>
      <c r="V45" s="60">
        <v>0</v>
      </c>
      <c r="W45" s="61">
        <v>0</v>
      </c>
      <c r="X45" s="61">
        <v>0</v>
      </c>
      <c r="Y45" s="40">
        <v>0</v>
      </c>
      <c r="Z45" s="62">
        <v>0</v>
      </c>
      <c r="AA45" s="40">
        <v>0</v>
      </c>
      <c r="AB45" s="62">
        <v>0</v>
      </c>
      <c r="AC45" s="62">
        <v>0</v>
      </c>
      <c r="AD45" s="62">
        <v>0</v>
      </c>
      <c r="AE45" s="62">
        <v>0</v>
      </c>
      <c r="AF45" s="62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59" t="s">
        <v>244</v>
      </c>
      <c r="C46" s="59"/>
      <c r="D46" s="36" t="s">
        <v>66</v>
      </c>
      <c r="E46" s="37" t="s">
        <v>126</v>
      </c>
      <c r="F46" s="37" t="s">
        <v>181</v>
      </c>
      <c r="G46" s="60">
        <v>21706.97</v>
      </c>
      <c r="H46" s="60">
        <v>14</v>
      </c>
      <c r="I46" s="60">
        <v>2</v>
      </c>
      <c r="J46" s="60">
        <v>12</v>
      </c>
      <c r="K46" s="60">
        <v>13</v>
      </c>
      <c r="L46" s="60">
        <v>13</v>
      </c>
      <c r="M46" s="60">
        <v>3</v>
      </c>
      <c r="N46" s="60">
        <v>92.857142857142861</v>
      </c>
      <c r="O46" s="40">
        <v>9181.1</v>
      </c>
      <c r="P46" s="40">
        <v>9181.1</v>
      </c>
      <c r="Q46" s="40">
        <v>100</v>
      </c>
      <c r="R46" s="40">
        <v>9181.1</v>
      </c>
      <c r="S46" s="40">
        <v>100</v>
      </c>
      <c r="T46" s="40">
        <v>0</v>
      </c>
      <c r="U46" s="40">
        <v>0</v>
      </c>
      <c r="V46" s="60">
        <v>0</v>
      </c>
      <c r="W46" s="61">
        <v>13</v>
      </c>
      <c r="X46" s="61">
        <v>1</v>
      </c>
      <c r="Y46" s="40">
        <v>0</v>
      </c>
      <c r="Z46" s="62">
        <v>12525.87</v>
      </c>
      <c r="AA46" s="40">
        <v>12525.87</v>
      </c>
      <c r="AB46" s="62">
        <v>100</v>
      </c>
      <c r="AC46" s="62">
        <v>12525.87</v>
      </c>
      <c r="AD46" s="62">
        <v>100</v>
      </c>
      <c r="AE46" s="62">
        <v>0</v>
      </c>
      <c r="AF46" s="62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59" t="s">
        <v>244</v>
      </c>
      <c r="C47" s="59"/>
      <c r="D47" s="36" t="s">
        <v>67</v>
      </c>
      <c r="E47" s="37" t="s">
        <v>133</v>
      </c>
      <c r="F47" s="37" t="s">
        <v>182</v>
      </c>
      <c r="G47" s="60">
        <v>88228.45</v>
      </c>
      <c r="H47" s="60">
        <v>34</v>
      </c>
      <c r="I47" s="60">
        <v>11</v>
      </c>
      <c r="J47" s="60">
        <v>23</v>
      </c>
      <c r="K47" s="60">
        <v>30</v>
      </c>
      <c r="L47" s="60">
        <v>30</v>
      </c>
      <c r="M47" s="60">
        <v>1</v>
      </c>
      <c r="N47" s="60">
        <v>88.235294117647058</v>
      </c>
      <c r="O47" s="40">
        <v>68842.7</v>
      </c>
      <c r="P47" s="40">
        <v>68842.7</v>
      </c>
      <c r="Q47" s="40">
        <v>100</v>
      </c>
      <c r="R47" s="40">
        <v>56055.509999999995</v>
      </c>
      <c r="S47" s="40">
        <v>81.425496094720273</v>
      </c>
      <c r="T47" s="40">
        <v>12787.190000000002</v>
      </c>
      <c r="U47" s="40">
        <v>18.57450390527972</v>
      </c>
      <c r="V47" s="60">
        <v>3</v>
      </c>
      <c r="W47" s="61">
        <v>35</v>
      </c>
      <c r="X47" s="61">
        <v>2</v>
      </c>
      <c r="Y47" s="40">
        <v>8.8235294117647065</v>
      </c>
      <c r="Z47" s="62">
        <v>19385.75</v>
      </c>
      <c r="AA47" s="40">
        <v>32172.940000000002</v>
      </c>
      <c r="AB47" s="62">
        <v>100</v>
      </c>
      <c r="AC47" s="62">
        <v>32172.940000000002</v>
      </c>
      <c r="AD47" s="62">
        <v>100</v>
      </c>
      <c r="AE47" s="62">
        <v>0</v>
      </c>
      <c r="AF47" s="62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59" t="s">
        <v>244</v>
      </c>
      <c r="C48" s="59"/>
      <c r="D48" s="36" t="s">
        <v>68</v>
      </c>
      <c r="E48" s="37" t="s">
        <v>125</v>
      </c>
      <c r="F48" s="37" t="s">
        <v>183</v>
      </c>
      <c r="G48" s="60">
        <v>13438.82</v>
      </c>
      <c r="H48" s="60">
        <v>16</v>
      </c>
      <c r="I48" s="60">
        <v>6</v>
      </c>
      <c r="J48" s="60">
        <v>9</v>
      </c>
      <c r="K48" s="60">
        <v>11</v>
      </c>
      <c r="L48" s="60">
        <v>11</v>
      </c>
      <c r="M48" s="60">
        <v>1</v>
      </c>
      <c r="N48" s="60">
        <v>68.75</v>
      </c>
      <c r="O48" s="40">
        <v>13438.82</v>
      </c>
      <c r="P48" s="40">
        <v>13438.82</v>
      </c>
      <c r="Q48" s="40">
        <v>100</v>
      </c>
      <c r="R48" s="40">
        <v>13438.82</v>
      </c>
      <c r="S48" s="40">
        <v>100</v>
      </c>
      <c r="T48" s="40">
        <v>0</v>
      </c>
      <c r="U48" s="40">
        <v>0</v>
      </c>
      <c r="V48" s="60">
        <v>0</v>
      </c>
      <c r="W48" s="61">
        <v>5</v>
      </c>
      <c r="X48" s="61">
        <v>0</v>
      </c>
      <c r="Y48" s="40">
        <v>0</v>
      </c>
      <c r="Z48" s="62">
        <v>0</v>
      </c>
      <c r="AA48" s="40">
        <v>0</v>
      </c>
      <c r="AB48" s="62">
        <v>0</v>
      </c>
      <c r="AC48" s="62">
        <v>0</v>
      </c>
      <c r="AD48" s="62">
        <v>0</v>
      </c>
      <c r="AE48" s="62">
        <v>0</v>
      </c>
      <c r="AF48" s="62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59" t="s">
        <v>244</v>
      </c>
      <c r="C49" s="59"/>
      <c r="D49" s="36" t="s">
        <v>69</v>
      </c>
      <c r="E49" s="37" t="s">
        <v>128</v>
      </c>
      <c r="F49" s="37" t="s">
        <v>184</v>
      </c>
      <c r="G49" s="60">
        <v>24435.9</v>
      </c>
      <c r="H49" s="60">
        <v>16</v>
      </c>
      <c r="I49" s="60">
        <v>2</v>
      </c>
      <c r="J49" s="60">
        <v>14</v>
      </c>
      <c r="K49" s="60">
        <v>11</v>
      </c>
      <c r="L49" s="60">
        <v>11</v>
      </c>
      <c r="M49" s="60">
        <v>1</v>
      </c>
      <c r="N49" s="60">
        <v>68.75</v>
      </c>
      <c r="O49" s="40">
        <v>20641.310000000001</v>
      </c>
      <c r="P49" s="40">
        <v>20641.310000000001</v>
      </c>
      <c r="Q49" s="40">
        <v>100</v>
      </c>
      <c r="R49" s="40">
        <v>20641.309999999998</v>
      </c>
      <c r="S49" s="40">
        <v>99.999999999999972</v>
      </c>
      <c r="T49" s="40">
        <v>0</v>
      </c>
      <c r="U49" s="40">
        <v>0</v>
      </c>
      <c r="V49" s="60">
        <v>2</v>
      </c>
      <c r="W49" s="61">
        <v>15</v>
      </c>
      <c r="X49" s="61">
        <v>4</v>
      </c>
      <c r="Y49" s="40">
        <v>12.5</v>
      </c>
      <c r="Z49" s="62">
        <v>3794.59</v>
      </c>
      <c r="AA49" s="40">
        <v>3794.59</v>
      </c>
      <c r="AB49" s="62">
        <v>100</v>
      </c>
      <c r="AC49" s="62">
        <v>3794.59</v>
      </c>
      <c r="AD49" s="62">
        <v>100</v>
      </c>
      <c r="AE49" s="62">
        <v>0</v>
      </c>
      <c r="AF49" s="62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59" t="s">
        <v>244</v>
      </c>
      <c r="C50" s="59"/>
      <c r="D50" s="36" t="s">
        <v>70</v>
      </c>
      <c r="E50" s="37" t="s">
        <v>134</v>
      </c>
      <c r="F50" s="37" t="s">
        <v>185</v>
      </c>
      <c r="G50" s="60">
        <v>39552.660000000003</v>
      </c>
      <c r="H50" s="60">
        <v>12</v>
      </c>
      <c r="I50" s="60">
        <v>2</v>
      </c>
      <c r="J50" s="60">
        <v>10</v>
      </c>
      <c r="K50" s="60">
        <v>9</v>
      </c>
      <c r="L50" s="60">
        <v>9</v>
      </c>
      <c r="M50" s="60">
        <v>1</v>
      </c>
      <c r="N50" s="60">
        <v>75</v>
      </c>
      <c r="O50" s="40">
        <v>20509.350000000002</v>
      </c>
      <c r="P50" s="40">
        <v>20509.350000000002</v>
      </c>
      <c r="Q50" s="40">
        <v>100</v>
      </c>
      <c r="R50" s="40">
        <v>15207.210000000001</v>
      </c>
      <c r="S50" s="40">
        <v>74.14769361291313</v>
      </c>
      <c r="T50" s="40">
        <v>5302.1400000000012</v>
      </c>
      <c r="U50" s="40">
        <v>25.85230638708687</v>
      </c>
      <c r="V50" s="60">
        <v>3</v>
      </c>
      <c r="W50" s="61">
        <v>11</v>
      </c>
      <c r="X50" s="61">
        <v>1</v>
      </c>
      <c r="Y50" s="40">
        <v>25</v>
      </c>
      <c r="Z50" s="62">
        <v>19043.310000000001</v>
      </c>
      <c r="AA50" s="40">
        <v>24345.450000000004</v>
      </c>
      <c r="AB50" s="62">
        <v>100</v>
      </c>
      <c r="AC50" s="62">
        <v>24345.449999999997</v>
      </c>
      <c r="AD50" s="62">
        <v>99.999999999999972</v>
      </c>
      <c r="AE50" s="62">
        <v>0</v>
      </c>
      <c r="AF50" s="62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59" t="s">
        <v>244</v>
      </c>
      <c r="C51" s="59"/>
      <c r="D51" s="36" t="s">
        <v>71</v>
      </c>
      <c r="E51" s="37" t="s">
        <v>121</v>
      </c>
      <c r="F51" s="37" t="s">
        <v>186</v>
      </c>
      <c r="G51" s="60">
        <v>10389.49</v>
      </c>
      <c r="H51" s="60">
        <v>10</v>
      </c>
      <c r="I51" s="60">
        <v>2</v>
      </c>
      <c r="J51" s="60">
        <v>8</v>
      </c>
      <c r="K51" s="60">
        <v>7</v>
      </c>
      <c r="L51" s="60">
        <v>7</v>
      </c>
      <c r="M51" s="60">
        <v>0</v>
      </c>
      <c r="N51" s="60">
        <v>70</v>
      </c>
      <c r="O51" s="40">
        <v>9576.4699999999993</v>
      </c>
      <c r="P51" s="40">
        <v>9576.4699999999993</v>
      </c>
      <c r="Q51" s="40">
        <v>100</v>
      </c>
      <c r="R51" s="40">
        <v>9576.4699999999993</v>
      </c>
      <c r="S51" s="40">
        <v>100</v>
      </c>
      <c r="T51" s="40">
        <v>0</v>
      </c>
      <c r="U51" s="40">
        <v>0</v>
      </c>
      <c r="V51" s="60">
        <v>1</v>
      </c>
      <c r="W51" s="61">
        <v>6</v>
      </c>
      <c r="X51" s="61">
        <v>0</v>
      </c>
      <c r="Y51" s="40">
        <v>10</v>
      </c>
      <c r="Z51" s="62">
        <v>813.02</v>
      </c>
      <c r="AA51" s="40">
        <v>813.02</v>
      </c>
      <c r="AB51" s="62">
        <v>100</v>
      </c>
      <c r="AC51" s="62">
        <v>813.02</v>
      </c>
      <c r="AD51" s="62">
        <v>100</v>
      </c>
      <c r="AE51" s="62">
        <v>0</v>
      </c>
      <c r="AF51" s="62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59" t="s">
        <v>244</v>
      </c>
      <c r="C52" s="59"/>
      <c r="D52" s="36" t="s">
        <v>72</v>
      </c>
      <c r="E52" s="37" t="s">
        <v>124</v>
      </c>
      <c r="F52" s="37" t="s">
        <v>187</v>
      </c>
      <c r="G52" s="60">
        <v>33319.729999999996</v>
      </c>
      <c r="H52" s="60">
        <v>24</v>
      </c>
      <c r="I52" s="60">
        <v>10</v>
      </c>
      <c r="J52" s="60">
        <v>12</v>
      </c>
      <c r="K52" s="60">
        <v>22</v>
      </c>
      <c r="L52" s="60">
        <v>22</v>
      </c>
      <c r="M52" s="60">
        <v>2</v>
      </c>
      <c r="N52" s="60">
        <v>91.666666666666657</v>
      </c>
      <c r="O52" s="40">
        <v>21145.85</v>
      </c>
      <c r="P52" s="40">
        <v>21145.85</v>
      </c>
      <c r="Q52" s="40">
        <v>100</v>
      </c>
      <c r="R52" s="40">
        <v>20743.91</v>
      </c>
      <c r="S52" s="40">
        <v>98.099201498166309</v>
      </c>
      <c r="T52" s="40">
        <v>401.93999999999869</v>
      </c>
      <c r="U52" s="40">
        <v>1.9007985018336873</v>
      </c>
      <c r="V52" s="60">
        <v>2</v>
      </c>
      <c r="W52" s="61">
        <v>21</v>
      </c>
      <c r="X52" s="61">
        <v>7</v>
      </c>
      <c r="Y52" s="40">
        <v>8.3333333333333321</v>
      </c>
      <c r="Z52" s="62">
        <v>12173.88</v>
      </c>
      <c r="AA52" s="40">
        <v>12575.819999999998</v>
      </c>
      <c r="AB52" s="62">
        <v>100</v>
      </c>
      <c r="AC52" s="62">
        <v>12575.819999999998</v>
      </c>
      <c r="AD52" s="62">
        <v>100</v>
      </c>
      <c r="AE52" s="62">
        <v>0</v>
      </c>
      <c r="AF52" s="62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59" t="s">
        <v>244</v>
      </c>
      <c r="C53" s="59"/>
      <c r="D53" s="36" t="s">
        <v>73</v>
      </c>
      <c r="E53" s="37" t="s">
        <v>125</v>
      </c>
      <c r="F53" s="37" t="s">
        <v>188</v>
      </c>
      <c r="G53" s="60">
        <v>20961.98</v>
      </c>
      <c r="H53" s="60">
        <v>16</v>
      </c>
      <c r="I53" s="60">
        <v>0</v>
      </c>
      <c r="J53" s="60">
        <v>16</v>
      </c>
      <c r="K53" s="60">
        <v>13</v>
      </c>
      <c r="L53" s="60">
        <v>13</v>
      </c>
      <c r="M53" s="60">
        <v>0</v>
      </c>
      <c r="N53" s="60">
        <v>81.25</v>
      </c>
      <c r="O53" s="40">
        <v>14149.42</v>
      </c>
      <c r="P53" s="40">
        <v>14149.42</v>
      </c>
      <c r="Q53" s="40">
        <v>100</v>
      </c>
      <c r="R53" s="40">
        <v>14149.42</v>
      </c>
      <c r="S53" s="40">
        <v>100</v>
      </c>
      <c r="T53" s="40">
        <v>0</v>
      </c>
      <c r="U53" s="40">
        <v>0</v>
      </c>
      <c r="V53" s="60">
        <v>4</v>
      </c>
      <c r="W53" s="61">
        <v>19</v>
      </c>
      <c r="X53" s="61">
        <v>2</v>
      </c>
      <c r="Y53" s="40">
        <v>25</v>
      </c>
      <c r="Z53" s="62">
        <v>6812.56</v>
      </c>
      <c r="AA53" s="40">
        <v>6812.56</v>
      </c>
      <c r="AB53" s="62">
        <v>100</v>
      </c>
      <c r="AC53" s="62">
        <v>6812.56</v>
      </c>
      <c r="AD53" s="62">
        <v>100</v>
      </c>
      <c r="AE53" s="62">
        <v>0</v>
      </c>
      <c r="AF53" s="62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59" t="s">
        <v>244</v>
      </c>
      <c r="C54" s="59"/>
      <c r="D54" s="36" t="s">
        <v>74</v>
      </c>
      <c r="E54" s="37" t="s">
        <v>124</v>
      </c>
      <c r="F54" s="37" t="s">
        <v>189</v>
      </c>
      <c r="G54" s="60">
        <v>19956.179999999997</v>
      </c>
      <c r="H54" s="60">
        <v>15</v>
      </c>
      <c r="I54" s="60">
        <v>2</v>
      </c>
      <c r="J54" s="60">
        <v>12</v>
      </c>
      <c r="K54" s="60">
        <v>11</v>
      </c>
      <c r="L54" s="60">
        <v>11</v>
      </c>
      <c r="M54" s="60">
        <v>3</v>
      </c>
      <c r="N54" s="60">
        <v>73.333333333333329</v>
      </c>
      <c r="O54" s="40">
        <v>19513.129999999997</v>
      </c>
      <c r="P54" s="40">
        <v>19513.129999999997</v>
      </c>
      <c r="Q54" s="40">
        <v>100</v>
      </c>
      <c r="R54" s="40">
        <v>19513.129999999997</v>
      </c>
      <c r="S54" s="40">
        <v>100</v>
      </c>
      <c r="T54" s="40">
        <v>0</v>
      </c>
      <c r="U54" s="40">
        <v>0</v>
      </c>
      <c r="V54" s="60">
        <v>1</v>
      </c>
      <c r="W54" s="61">
        <v>7</v>
      </c>
      <c r="X54" s="61">
        <v>0</v>
      </c>
      <c r="Y54" s="40">
        <v>6.666666666666667</v>
      </c>
      <c r="Z54" s="62">
        <v>443.04999999999995</v>
      </c>
      <c r="AA54" s="40">
        <v>443.04999999999995</v>
      </c>
      <c r="AB54" s="62">
        <v>100</v>
      </c>
      <c r="AC54" s="62">
        <v>443.04999999999995</v>
      </c>
      <c r="AD54" s="62">
        <v>100</v>
      </c>
      <c r="AE54" s="62">
        <v>0</v>
      </c>
      <c r="AF54" s="62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59" t="s">
        <v>244</v>
      </c>
      <c r="C55" s="59"/>
      <c r="D55" s="36" t="s">
        <v>75</v>
      </c>
      <c r="E55" s="37" t="s">
        <v>125</v>
      </c>
      <c r="F55" s="37" t="s">
        <v>190</v>
      </c>
      <c r="G55" s="60">
        <v>7872.8899999999994</v>
      </c>
      <c r="H55" s="60">
        <v>18</v>
      </c>
      <c r="I55" s="60">
        <v>5</v>
      </c>
      <c r="J55" s="60">
        <v>13</v>
      </c>
      <c r="K55" s="60">
        <v>14</v>
      </c>
      <c r="L55" s="60">
        <v>14</v>
      </c>
      <c r="M55" s="60">
        <v>9</v>
      </c>
      <c r="N55" s="60">
        <v>77.777777777777786</v>
      </c>
      <c r="O55" s="40">
        <v>7872.8899999999994</v>
      </c>
      <c r="P55" s="40">
        <v>7872.8899999999994</v>
      </c>
      <c r="Q55" s="40">
        <v>100</v>
      </c>
      <c r="R55" s="40">
        <v>7872.8899999999994</v>
      </c>
      <c r="S55" s="40">
        <v>100</v>
      </c>
      <c r="T55" s="40">
        <v>0</v>
      </c>
      <c r="U55" s="40">
        <v>0</v>
      </c>
      <c r="V55" s="60">
        <v>0</v>
      </c>
      <c r="W55" s="61">
        <v>3</v>
      </c>
      <c r="X55" s="61">
        <v>0</v>
      </c>
      <c r="Y55" s="40">
        <v>0</v>
      </c>
      <c r="Z55" s="62">
        <v>0</v>
      </c>
      <c r="AA55" s="40">
        <v>0</v>
      </c>
      <c r="AB55" s="62">
        <v>0</v>
      </c>
      <c r="AC55" s="62">
        <v>0</v>
      </c>
      <c r="AD55" s="62">
        <v>0</v>
      </c>
      <c r="AE55" s="62">
        <v>0</v>
      </c>
      <c r="AF55" s="62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59" t="s">
        <v>244</v>
      </c>
      <c r="C56" s="59"/>
      <c r="D56" s="36" t="s">
        <v>76</v>
      </c>
      <c r="E56" s="37" t="s">
        <v>135</v>
      </c>
      <c r="F56" s="37" t="s">
        <v>191</v>
      </c>
      <c r="G56" s="60">
        <v>901.85</v>
      </c>
      <c r="H56" s="60">
        <v>9</v>
      </c>
      <c r="I56" s="60">
        <v>3</v>
      </c>
      <c r="J56" s="60">
        <v>5</v>
      </c>
      <c r="K56" s="60">
        <v>2</v>
      </c>
      <c r="L56" s="60">
        <v>2</v>
      </c>
      <c r="M56" s="60">
        <v>0</v>
      </c>
      <c r="N56" s="60">
        <v>22.222222222222221</v>
      </c>
      <c r="O56" s="40">
        <v>901.85</v>
      </c>
      <c r="P56" s="40">
        <v>901.85</v>
      </c>
      <c r="Q56" s="40">
        <v>100</v>
      </c>
      <c r="R56" s="40">
        <v>901.85</v>
      </c>
      <c r="S56" s="40">
        <v>100</v>
      </c>
      <c r="T56" s="40">
        <v>0</v>
      </c>
      <c r="U56" s="40">
        <v>0</v>
      </c>
      <c r="V56" s="60">
        <v>0</v>
      </c>
      <c r="W56" s="61">
        <v>0</v>
      </c>
      <c r="X56" s="61">
        <v>0</v>
      </c>
      <c r="Y56" s="40">
        <v>0</v>
      </c>
      <c r="Z56" s="62">
        <v>0</v>
      </c>
      <c r="AA56" s="40">
        <v>0</v>
      </c>
      <c r="AB56" s="62">
        <v>0</v>
      </c>
      <c r="AC56" s="62">
        <v>0</v>
      </c>
      <c r="AD56" s="62">
        <v>0</v>
      </c>
      <c r="AE56" s="62">
        <v>0</v>
      </c>
      <c r="AF56" s="62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59" t="s">
        <v>244</v>
      </c>
      <c r="C57" s="59"/>
      <c r="D57" s="36" t="s">
        <v>77</v>
      </c>
      <c r="E57" s="37" t="s">
        <v>136</v>
      </c>
      <c r="F57" s="37" t="s">
        <v>192</v>
      </c>
      <c r="G57" s="60">
        <v>25703.99</v>
      </c>
      <c r="H57" s="60">
        <v>17</v>
      </c>
      <c r="I57" s="60">
        <v>1</v>
      </c>
      <c r="J57" s="60">
        <v>16</v>
      </c>
      <c r="K57" s="60">
        <v>14</v>
      </c>
      <c r="L57" s="60">
        <v>14</v>
      </c>
      <c r="M57" s="60">
        <v>0</v>
      </c>
      <c r="N57" s="60">
        <v>82.35294117647058</v>
      </c>
      <c r="O57" s="40">
        <v>22560.63</v>
      </c>
      <c r="P57" s="40">
        <v>22560.63</v>
      </c>
      <c r="Q57" s="40">
        <v>100</v>
      </c>
      <c r="R57" s="40">
        <v>22560.63</v>
      </c>
      <c r="S57" s="40">
        <v>100</v>
      </c>
      <c r="T57" s="40">
        <v>0</v>
      </c>
      <c r="U57" s="40">
        <v>0</v>
      </c>
      <c r="V57" s="60">
        <v>1</v>
      </c>
      <c r="W57" s="61">
        <v>14</v>
      </c>
      <c r="X57" s="61">
        <v>0</v>
      </c>
      <c r="Y57" s="40">
        <v>5.8823529411764701</v>
      </c>
      <c r="Z57" s="62">
        <v>3143.36</v>
      </c>
      <c r="AA57" s="40">
        <v>3143.36</v>
      </c>
      <c r="AB57" s="62">
        <v>100</v>
      </c>
      <c r="AC57" s="62">
        <v>3143.36</v>
      </c>
      <c r="AD57" s="62">
        <v>100</v>
      </c>
      <c r="AE57" s="62">
        <v>0</v>
      </c>
      <c r="AF57" s="62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59" t="s">
        <v>244</v>
      </c>
      <c r="C58" s="59"/>
      <c r="D58" s="36" t="s">
        <v>78</v>
      </c>
      <c r="E58" s="37" t="s">
        <v>124</v>
      </c>
      <c r="F58" s="37" t="s">
        <v>193</v>
      </c>
      <c r="G58" s="60">
        <v>6865.01</v>
      </c>
      <c r="H58" s="60">
        <v>9</v>
      </c>
      <c r="I58" s="60">
        <v>3</v>
      </c>
      <c r="J58" s="60">
        <v>6</v>
      </c>
      <c r="K58" s="60">
        <v>8</v>
      </c>
      <c r="L58" s="60">
        <v>8</v>
      </c>
      <c r="M58" s="60">
        <v>0</v>
      </c>
      <c r="N58" s="60">
        <v>88.888888888888886</v>
      </c>
      <c r="O58" s="40">
        <v>5829.1</v>
      </c>
      <c r="P58" s="40">
        <v>5829.1</v>
      </c>
      <c r="Q58" s="40">
        <v>100</v>
      </c>
      <c r="R58" s="40">
        <v>5829.1</v>
      </c>
      <c r="S58" s="40">
        <v>100</v>
      </c>
      <c r="T58" s="40">
        <v>0</v>
      </c>
      <c r="U58" s="40">
        <v>0</v>
      </c>
      <c r="V58" s="60">
        <v>1</v>
      </c>
      <c r="W58" s="61">
        <v>4</v>
      </c>
      <c r="X58" s="61">
        <v>0</v>
      </c>
      <c r="Y58" s="40">
        <v>11.111111111111111</v>
      </c>
      <c r="Z58" s="62">
        <v>1035.9100000000001</v>
      </c>
      <c r="AA58" s="40">
        <v>1035.9100000000001</v>
      </c>
      <c r="AB58" s="62">
        <v>100</v>
      </c>
      <c r="AC58" s="62">
        <v>1035.9100000000001</v>
      </c>
      <c r="AD58" s="62">
        <v>100</v>
      </c>
      <c r="AE58" s="62">
        <v>0</v>
      </c>
      <c r="AF58" s="62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59" t="s">
        <v>244</v>
      </c>
      <c r="C59" s="59"/>
      <c r="D59" s="36" t="s">
        <v>79</v>
      </c>
      <c r="E59" s="37" t="s">
        <v>137</v>
      </c>
      <c r="F59" s="37" t="s">
        <v>194</v>
      </c>
      <c r="G59" s="60">
        <v>22481.79</v>
      </c>
      <c r="H59" s="60">
        <v>19</v>
      </c>
      <c r="I59" s="60">
        <v>5</v>
      </c>
      <c r="J59" s="60">
        <v>14</v>
      </c>
      <c r="K59" s="60">
        <v>15</v>
      </c>
      <c r="L59" s="60">
        <v>15</v>
      </c>
      <c r="M59" s="60">
        <v>0</v>
      </c>
      <c r="N59" s="60">
        <v>78.94736842105263</v>
      </c>
      <c r="O59" s="40">
        <v>20164.23</v>
      </c>
      <c r="P59" s="40">
        <v>20164.23</v>
      </c>
      <c r="Q59" s="40">
        <v>100</v>
      </c>
      <c r="R59" s="40">
        <v>19473.62</v>
      </c>
      <c r="S59" s="40">
        <v>96.575073781642047</v>
      </c>
      <c r="T59" s="40">
        <v>690.61000000000058</v>
      </c>
      <c r="U59" s="40">
        <v>3.4249262183579563</v>
      </c>
      <c r="V59" s="60">
        <v>3</v>
      </c>
      <c r="W59" s="61">
        <v>14</v>
      </c>
      <c r="X59" s="61">
        <v>0</v>
      </c>
      <c r="Y59" s="40">
        <v>15.789473684210526</v>
      </c>
      <c r="Z59" s="62">
        <v>2317.56</v>
      </c>
      <c r="AA59" s="40">
        <v>3008.1700000000005</v>
      </c>
      <c r="AB59" s="62">
        <v>100</v>
      </c>
      <c r="AC59" s="62">
        <v>3008.1700000000005</v>
      </c>
      <c r="AD59" s="62">
        <v>100</v>
      </c>
      <c r="AE59" s="62">
        <v>0</v>
      </c>
      <c r="AF59" s="62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59" t="s">
        <v>244</v>
      </c>
      <c r="C60" s="59"/>
      <c r="D60" s="36" t="s">
        <v>80</v>
      </c>
      <c r="E60" s="37" t="s">
        <v>124</v>
      </c>
      <c r="F60" s="37" t="s">
        <v>195</v>
      </c>
      <c r="G60" s="60">
        <v>38957.18</v>
      </c>
      <c r="H60" s="60">
        <v>16</v>
      </c>
      <c r="I60" s="60">
        <v>3</v>
      </c>
      <c r="J60" s="60">
        <v>12</v>
      </c>
      <c r="K60" s="60">
        <v>14</v>
      </c>
      <c r="L60" s="60">
        <v>14</v>
      </c>
      <c r="M60" s="60">
        <v>0</v>
      </c>
      <c r="N60" s="60">
        <v>87.5</v>
      </c>
      <c r="O60" s="40">
        <v>22001.93</v>
      </c>
      <c r="P60" s="40">
        <v>22001.93</v>
      </c>
      <c r="Q60" s="40">
        <v>100</v>
      </c>
      <c r="R60" s="40">
        <v>21266.880000000001</v>
      </c>
      <c r="S60" s="40">
        <v>96.659156719433241</v>
      </c>
      <c r="T60" s="40">
        <v>735.04999999999927</v>
      </c>
      <c r="U60" s="40">
        <v>3.3408432805667472</v>
      </c>
      <c r="V60" s="60">
        <v>2</v>
      </c>
      <c r="W60" s="61">
        <v>15</v>
      </c>
      <c r="X60" s="61">
        <v>2</v>
      </c>
      <c r="Y60" s="40">
        <v>12.5</v>
      </c>
      <c r="Z60" s="62">
        <v>16955.25</v>
      </c>
      <c r="AA60" s="40">
        <v>17690.3</v>
      </c>
      <c r="AB60" s="62">
        <v>100</v>
      </c>
      <c r="AC60" s="62">
        <v>17690.3</v>
      </c>
      <c r="AD60" s="62">
        <v>100</v>
      </c>
      <c r="AE60" s="62">
        <v>0</v>
      </c>
      <c r="AF60" s="62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59" t="s">
        <v>244</v>
      </c>
      <c r="C61" s="59"/>
      <c r="D61" s="36" t="s">
        <v>81</v>
      </c>
      <c r="E61" s="37" t="s">
        <v>130</v>
      </c>
      <c r="F61" s="37" t="s">
        <v>196</v>
      </c>
      <c r="G61" s="60">
        <v>21524.930000000004</v>
      </c>
      <c r="H61" s="60">
        <v>16</v>
      </c>
      <c r="I61" s="60">
        <v>0</v>
      </c>
      <c r="J61" s="60">
        <v>16</v>
      </c>
      <c r="K61" s="60">
        <v>16</v>
      </c>
      <c r="L61" s="60">
        <v>20</v>
      </c>
      <c r="M61" s="60">
        <v>3</v>
      </c>
      <c r="N61" s="60">
        <v>100</v>
      </c>
      <c r="O61" s="40">
        <v>18787.050000000003</v>
      </c>
      <c r="P61" s="40">
        <v>18787.050000000003</v>
      </c>
      <c r="Q61" s="40">
        <v>100</v>
      </c>
      <c r="R61" s="40">
        <v>16766.02</v>
      </c>
      <c r="S61" s="40">
        <v>89.242430291078151</v>
      </c>
      <c r="T61" s="40">
        <v>2021.0300000000025</v>
      </c>
      <c r="U61" s="40">
        <v>10.757569708921849</v>
      </c>
      <c r="V61" s="60">
        <v>0</v>
      </c>
      <c r="W61" s="61">
        <v>8</v>
      </c>
      <c r="X61" s="61">
        <v>0</v>
      </c>
      <c r="Y61" s="40">
        <v>0</v>
      </c>
      <c r="Z61" s="62">
        <v>2737.88</v>
      </c>
      <c r="AA61" s="40">
        <v>4758.9100000000026</v>
      </c>
      <c r="AB61" s="62">
        <v>100</v>
      </c>
      <c r="AC61" s="62">
        <v>4758.91</v>
      </c>
      <c r="AD61" s="62">
        <v>99.999999999999943</v>
      </c>
      <c r="AE61" s="62">
        <v>0</v>
      </c>
      <c r="AF61" s="62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59" t="s">
        <v>244</v>
      </c>
      <c r="C62" s="59"/>
      <c r="D62" s="36" t="s">
        <v>82</v>
      </c>
      <c r="E62" s="37" t="s">
        <v>124</v>
      </c>
      <c r="F62" s="37" t="s">
        <v>197</v>
      </c>
      <c r="G62" s="60">
        <v>14304.879999999997</v>
      </c>
      <c r="H62" s="60">
        <v>5</v>
      </c>
      <c r="I62" s="60">
        <v>0</v>
      </c>
      <c r="J62" s="60">
        <v>5</v>
      </c>
      <c r="K62" s="60">
        <v>5</v>
      </c>
      <c r="L62" s="60">
        <v>7</v>
      </c>
      <c r="M62" s="60">
        <v>0</v>
      </c>
      <c r="N62" s="60">
        <v>100</v>
      </c>
      <c r="O62" s="40">
        <v>9793.4999999999982</v>
      </c>
      <c r="P62" s="40">
        <v>9793.4999999999982</v>
      </c>
      <c r="Q62" s="40">
        <v>100</v>
      </c>
      <c r="R62" s="40">
        <v>8150.7699999999986</v>
      </c>
      <c r="S62" s="40">
        <v>83.226323581967634</v>
      </c>
      <c r="T62" s="40">
        <v>1642.7299999999996</v>
      </c>
      <c r="U62" s="40">
        <v>16.77367641803237</v>
      </c>
      <c r="V62" s="60">
        <v>0</v>
      </c>
      <c r="W62" s="61">
        <v>7</v>
      </c>
      <c r="X62" s="61">
        <v>0</v>
      </c>
      <c r="Y62" s="40">
        <v>0</v>
      </c>
      <c r="Z62" s="62">
        <v>4511.38</v>
      </c>
      <c r="AA62" s="40">
        <v>6154.11</v>
      </c>
      <c r="AB62" s="62">
        <v>100</v>
      </c>
      <c r="AC62" s="62">
        <v>6154.11</v>
      </c>
      <c r="AD62" s="62">
        <v>100</v>
      </c>
      <c r="AE62" s="62">
        <v>0</v>
      </c>
      <c r="AF62" s="62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59" t="s">
        <v>244</v>
      </c>
      <c r="C63" s="59"/>
      <c r="D63" s="36" t="s">
        <v>83</v>
      </c>
      <c r="E63" s="37" t="s">
        <v>124</v>
      </c>
      <c r="F63" s="37" t="s">
        <v>198</v>
      </c>
      <c r="G63" s="60">
        <v>21596.7</v>
      </c>
      <c r="H63" s="60">
        <v>14</v>
      </c>
      <c r="I63" s="60">
        <v>1</v>
      </c>
      <c r="J63" s="60">
        <v>12</v>
      </c>
      <c r="K63" s="60">
        <v>12</v>
      </c>
      <c r="L63" s="60">
        <v>12</v>
      </c>
      <c r="M63" s="60">
        <v>1</v>
      </c>
      <c r="N63" s="60">
        <v>85.714285714285708</v>
      </c>
      <c r="O63" s="40">
        <v>15259.9</v>
      </c>
      <c r="P63" s="40">
        <v>15259.9</v>
      </c>
      <c r="Q63" s="40">
        <v>100</v>
      </c>
      <c r="R63" s="40">
        <v>15259.900000000001</v>
      </c>
      <c r="S63" s="40">
        <v>100.00000000000003</v>
      </c>
      <c r="T63" s="40">
        <v>0</v>
      </c>
      <c r="U63" s="40">
        <v>0</v>
      </c>
      <c r="V63" s="60">
        <v>3</v>
      </c>
      <c r="W63" s="61">
        <v>13</v>
      </c>
      <c r="X63" s="61">
        <v>2</v>
      </c>
      <c r="Y63" s="40">
        <v>21.428571428571427</v>
      </c>
      <c r="Z63" s="62">
        <v>6336.8</v>
      </c>
      <c r="AA63" s="40">
        <v>6336.8</v>
      </c>
      <c r="AB63" s="62">
        <v>100</v>
      </c>
      <c r="AC63" s="62">
        <v>6336.8</v>
      </c>
      <c r="AD63" s="62">
        <v>100</v>
      </c>
      <c r="AE63" s="62">
        <v>0</v>
      </c>
      <c r="AF63" s="62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59" t="s">
        <v>244</v>
      </c>
      <c r="C64" s="59"/>
      <c r="D64" s="36" t="s">
        <v>84</v>
      </c>
      <c r="E64" s="37" t="s">
        <v>125</v>
      </c>
      <c r="F64" s="37" t="s">
        <v>199</v>
      </c>
      <c r="G64" s="60">
        <v>12325.86</v>
      </c>
      <c r="H64" s="60">
        <v>15</v>
      </c>
      <c r="I64" s="60">
        <v>4</v>
      </c>
      <c r="J64" s="60">
        <v>10</v>
      </c>
      <c r="K64" s="60">
        <v>15</v>
      </c>
      <c r="L64" s="60">
        <v>15</v>
      </c>
      <c r="M64" s="60">
        <v>2</v>
      </c>
      <c r="N64" s="60">
        <v>100</v>
      </c>
      <c r="O64" s="40">
        <v>9876.69</v>
      </c>
      <c r="P64" s="40">
        <v>9876.69</v>
      </c>
      <c r="Q64" s="40">
        <v>100</v>
      </c>
      <c r="R64" s="40">
        <v>9876.69</v>
      </c>
      <c r="S64" s="40">
        <v>100</v>
      </c>
      <c r="T64" s="40">
        <v>0</v>
      </c>
      <c r="U64" s="40">
        <v>0</v>
      </c>
      <c r="V64" s="60">
        <v>0</v>
      </c>
      <c r="W64" s="61">
        <v>5</v>
      </c>
      <c r="X64" s="61">
        <v>0</v>
      </c>
      <c r="Y64" s="40">
        <v>0</v>
      </c>
      <c r="Z64" s="62">
        <v>2449.17</v>
      </c>
      <c r="AA64" s="40">
        <v>2449.17</v>
      </c>
      <c r="AB64" s="62">
        <v>100</v>
      </c>
      <c r="AC64" s="62">
        <v>2449.17</v>
      </c>
      <c r="AD64" s="62">
        <v>100</v>
      </c>
      <c r="AE64" s="62">
        <v>0</v>
      </c>
      <c r="AF64" s="62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59" t="s">
        <v>244</v>
      </c>
      <c r="C65" s="59"/>
      <c r="D65" s="36" t="s">
        <v>85</v>
      </c>
      <c r="E65" s="37" t="s">
        <v>124</v>
      </c>
      <c r="F65" s="37" t="s">
        <v>200</v>
      </c>
      <c r="G65" s="60">
        <v>45025.24</v>
      </c>
      <c r="H65" s="60">
        <v>30</v>
      </c>
      <c r="I65" s="60">
        <v>11</v>
      </c>
      <c r="J65" s="60">
        <v>17</v>
      </c>
      <c r="K65" s="60">
        <v>23</v>
      </c>
      <c r="L65" s="60">
        <v>23</v>
      </c>
      <c r="M65" s="60">
        <v>1</v>
      </c>
      <c r="N65" s="60">
        <v>76.666666666666671</v>
      </c>
      <c r="O65" s="40">
        <v>29474.7</v>
      </c>
      <c r="P65" s="40">
        <v>29474.7</v>
      </c>
      <c r="Q65" s="40">
        <v>100</v>
      </c>
      <c r="R65" s="40">
        <v>25978.489999999998</v>
      </c>
      <c r="S65" s="40">
        <v>88.138267734701287</v>
      </c>
      <c r="T65" s="40">
        <v>3496.2100000000028</v>
      </c>
      <c r="U65" s="40">
        <v>11.861732265298723</v>
      </c>
      <c r="V65" s="60">
        <v>7</v>
      </c>
      <c r="W65" s="61">
        <v>22</v>
      </c>
      <c r="X65" s="61">
        <v>2</v>
      </c>
      <c r="Y65" s="40">
        <v>23.333333333333332</v>
      </c>
      <c r="Z65" s="62">
        <v>15550.539999999999</v>
      </c>
      <c r="AA65" s="40">
        <v>19046.75</v>
      </c>
      <c r="AB65" s="62">
        <v>100</v>
      </c>
      <c r="AC65" s="62">
        <v>19046.75</v>
      </c>
      <c r="AD65" s="62">
        <v>100</v>
      </c>
      <c r="AE65" s="62">
        <v>0</v>
      </c>
      <c r="AF65" s="62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59" t="s">
        <v>244</v>
      </c>
      <c r="C66" s="59"/>
      <c r="D66" s="36" t="s">
        <v>86</v>
      </c>
      <c r="E66" s="37" t="s">
        <v>138</v>
      </c>
      <c r="F66" s="37" t="s">
        <v>201</v>
      </c>
      <c r="G66" s="60">
        <v>35547.24</v>
      </c>
      <c r="H66" s="60">
        <v>22</v>
      </c>
      <c r="I66" s="60">
        <v>8</v>
      </c>
      <c r="J66" s="60">
        <v>14</v>
      </c>
      <c r="K66" s="60">
        <v>22</v>
      </c>
      <c r="L66" s="60">
        <v>22</v>
      </c>
      <c r="M66" s="60">
        <v>0</v>
      </c>
      <c r="N66" s="60">
        <v>100</v>
      </c>
      <c r="O66" s="40">
        <v>31860.29</v>
      </c>
      <c r="P66" s="40">
        <v>31860.29</v>
      </c>
      <c r="Q66" s="40">
        <v>100</v>
      </c>
      <c r="R66" s="40">
        <v>31860.29</v>
      </c>
      <c r="S66" s="40">
        <v>100</v>
      </c>
      <c r="T66" s="40">
        <v>0</v>
      </c>
      <c r="U66" s="40">
        <v>0</v>
      </c>
      <c r="V66" s="60">
        <v>0</v>
      </c>
      <c r="W66" s="61">
        <v>17</v>
      </c>
      <c r="X66" s="61">
        <v>0</v>
      </c>
      <c r="Y66" s="40">
        <v>0</v>
      </c>
      <c r="Z66" s="62">
        <v>3686.95</v>
      </c>
      <c r="AA66" s="40">
        <v>3686.95</v>
      </c>
      <c r="AB66" s="62">
        <v>100</v>
      </c>
      <c r="AC66" s="62">
        <v>3686.95</v>
      </c>
      <c r="AD66" s="62">
        <v>100</v>
      </c>
      <c r="AE66" s="62">
        <v>0</v>
      </c>
      <c r="AF66" s="62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59" t="s">
        <v>244</v>
      </c>
      <c r="C67" s="59"/>
      <c r="D67" s="36" t="s">
        <v>87</v>
      </c>
      <c r="E67" s="37" t="s">
        <v>135</v>
      </c>
      <c r="F67" s="37" t="s">
        <v>202</v>
      </c>
      <c r="G67" s="60">
        <v>7894.5199999999995</v>
      </c>
      <c r="H67" s="60">
        <v>9</v>
      </c>
      <c r="I67" s="60">
        <v>2</v>
      </c>
      <c r="J67" s="60">
        <v>6</v>
      </c>
      <c r="K67" s="60">
        <v>9</v>
      </c>
      <c r="L67" s="60">
        <v>9</v>
      </c>
      <c r="M67" s="60">
        <v>1</v>
      </c>
      <c r="N67" s="60">
        <v>100</v>
      </c>
      <c r="O67" s="40">
        <v>7417.12</v>
      </c>
      <c r="P67" s="40">
        <v>7417.12</v>
      </c>
      <c r="Q67" s="40">
        <v>100</v>
      </c>
      <c r="R67" s="40">
        <v>6062.96</v>
      </c>
      <c r="S67" s="40">
        <v>81.742778868347827</v>
      </c>
      <c r="T67" s="40">
        <v>1354.1599999999999</v>
      </c>
      <c r="U67" s="40">
        <v>18.257221131652177</v>
      </c>
      <c r="V67" s="60">
        <v>0</v>
      </c>
      <c r="W67" s="61">
        <v>4</v>
      </c>
      <c r="X67" s="61">
        <v>0</v>
      </c>
      <c r="Y67" s="40">
        <v>0</v>
      </c>
      <c r="Z67" s="62">
        <v>477.4</v>
      </c>
      <c r="AA67" s="40">
        <v>1831.56</v>
      </c>
      <c r="AB67" s="62">
        <v>100</v>
      </c>
      <c r="AC67" s="62">
        <v>1831.56</v>
      </c>
      <c r="AD67" s="62">
        <v>100</v>
      </c>
      <c r="AE67" s="62">
        <v>0</v>
      </c>
      <c r="AF67" s="62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59" t="s">
        <v>244</v>
      </c>
      <c r="C68" s="59"/>
      <c r="D68" s="36" t="s">
        <v>88</v>
      </c>
      <c r="E68" s="37" t="s">
        <v>120</v>
      </c>
      <c r="F68" s="37" t="s">
        <v>203</v>
      </c>
      <c r="G68" s="60">
        <v>34958.36</v>
      </c>
      <c r="H68" s="60">
        <v>21</v>
      </c>
      <c r="I68" s="60">
        <v>4</v>
      </c>
      <c r="J68" s="60">
        <v>15</v>
      </c>
      <c r="K68" s="60">
        <v>13</v>
      </c>
      <c r="L68" s="60">
        <v>13</v>
      </c>
      <c r="M68" s="60">
        <v>1</v>
      </c>
      <c r="N68" s="60">
        <v>61.904761904761905</v>
      </c>
      <c r="O68" s="40">
        <v>24949.09</v>
      </c>
      <c r="P68" s="40">
        <v>24949.09</v>
      </c>
      <c r="Q68" s="40">
        <v>100</v>
      </c>
      <c r="R68" s="40">
        <v>24949.09</v>
      </c>
      <c r="S68" s="40">
        <v>100</v>
      </c>
      <c r="T68" s="40">
        <v>0</v>
      </c>
      <c r="U68" s="40">
        <v>0</v>
      </c>
      <c r="V68" s="60">
        <v>5</v>
      </c>
      <c r="W68" s="61">
        <v>17</v>
      </c>
      <c r="X68" s="61">
        <v>3</v>
      </c>
      <c r="Y68" s="40">
        <v>23.809523809523807</v>
      </c>
      <c r="Z68" s="62">
        <v>10009.27</v>
      </c>
      <c r="AA68" s="40">
        <v>10009.27</v>
      </c>
      <c r="AB68" s="62">
        <v>100</v>
      </c>
      <c r="AC68" s="62">
        <v>10009.27</v>
      </c>
      <c r="AD68" s="62">
        <v>100</v>
      </c>
      <c r="AE68" s="62">
        <v>0</v>
      </c>
      <c r="AF68" s="62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59" t="s">
        <v>244</v>
      </c>
      <c r="C69" s="59"/>
      <c r="D69" s="36" t="s">
        <v>89</v>
      </c>
      <c r="E69" s="37" t="s">
        <v>139</v>
      </c>
      <c r="F69" s="37" t="s">
        <v>204</v>
      </c>
      <c r="G69" s="60">
        <v>32898.509999999995</v>
      </c>
      <c r="H69" s="60">
        <v>26</v>
      </c>
      <c r="I69" s="60">
        <v>1</v>
      </c>
      <c r="J69" s="60">
        <v>25</v>
      </c>
      <c r="K69" s="60">
        <v>24</v>
      </c>
      <c r="L69" s="60">
        <v>24</v>
      </c>
      <c r="M69" s="60">
        <v>0</v>
      </c>
      <c r="N69" s="60">
        <v>92.307692307692307</v>
      </c>
      <c r="O69" s="40">
        <v>24297.279999999999</v>
      </c>
      <c r="P69" s="40">
        <v>24297.279999999999</v>
      </c>
      <c r="Q69" s="40">
        <v>100</v>
      </c>
      <c r="R69" s="40">
        <v>23737.410000000003</v>
      </c>
      <c r="S69" s="40">
        <v>97.695750306207131</v>
      </c>
      <c r="T69" s="40">
        <v>559.86999999999534</v>
      </c>
      <c r="U69" s="40">
        <v>2.3042496937928663</v>
      </c>
      <c r="V69" s="60">
        <v>0</v>
      </c>
      <c r="W69" s="61">
        <v>17</v>
      </c>
      <c r="X69" s="61">
        <v>5</v>
      </c>
      <c r="Y69" s="40">
        <v>0</v>
      </c>
      <c r="Z69" s="62">
        <v>8601.23</v>
      </c>
      <c r="AA69" s="40">
        <v>9161.0999999999949</v>
      </c>
      <c r="AB69" s="62">
        <v>100</v>
      </c>
      <c r="AC69" s="62">
        <v>9161.0999999999967</v>
      </c>
      <c r="AD69" s="62">
        <v>100.00000000000003</v>
      </c>
      <c r="AE69" s="62">
        <v>0</v>
      </c>
      <c r="AF69" s="62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59" t="s">
        <v>244</v>
      </c>
      <c r="C70" s="59"/>
      <c r="D70" s="36" t="s">
        <v>90</v>
      </c>
      <c r="E70" s="37" t="s">
        <v>140</v>
      </c>
      <c r="F70" s="37" t="s">
        <v>205</v>
      </c>
      <c r="G70" s="60">
        <v>24207.66</v>
      </c>
      <c r="H70" s="60">
        <v>11</v>
      </c>
      <c r="I70" s="60">
        <v>6</v>
      </c>
      <c r="J70" s="60">
        <v>5</v>
      </c>
      <c r="K70" s="60">
        <v>7</v>
      </c>
      <c r="L70" s="60">
        <v>7</v>
      </c>
      <c r="M70" s="60">
        <v>0</v>
      </c>
      <c r="N70" s="60">
        <v>63.636363636363633</v>
      </c>
      <c r="O70" s="40">
        <v>17054.46</v>
      </c>
      <c r="P70" s="40">
        <v>17054.46</v>
      </c>
      <c r="Q70" s="40">
        <v>100</v>
      </c>
      <c r="R70" s="40">
        <v>10610.75</v>
      </c>
      <c r="S70" s="40">
        <v>62.216862920315272</v>
      </c>
      <c r="T70" s="40">
        <v>6443.7099999999991</v>
      </c>
      <c r="U70" s="40">
        <v>37.783137079684728</v>
      </c>
      <c r="V70" s="60">
        <v>4</v>
      </c>
      <c r="W70" s="61">
        <v>8</v>
      </c>
      <c r="X70" s="61">
        <v>0</v>
      </c>
      <c r="Y70" s="40">
        <v>36.363636363636367</v>
      </c>
      <c r="Z70" s="62">
        <v>7153.2</v>
      </c>
      <c r="AA70" s="40">
        <v>13596.91</v>
      </c>
      <c r="AB70" s="62">
        <v>100</v>
      </c>
      <c r="AC70" s="62">
        <v>13596.91</v>
      </c>
      <c r="AD70" s="62">
        <v>100</v>
      </c>
      <c r="AE70" s="62">
        <v>0</v>
      </c>
      <c r="AF70" s="62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59" t="s">
        <v>244</v>
      </c>
      <c r="C71" s="59"/>
      <c r="D71" s="36" t="s">
        <v>91</v>
      </c>
      <c r="E71" s="37" t="s">
        <v>124</v>
      </c>
      <c r="F71" s="37" t="s">
        <v>206</v>
      </c>
      <c r="G71" s="60">
        <v>12631.03</v>
      </c>
      <c r="H71" s="60">
        <v>17</v>
      </c>
      <c r="I71" s="60">
        <v>5</v>
      </c>
      <c r="J71" s="60">
        <v>11</v>
      </c>
      <c r="K71" s="60">
        <v>16</v>
      </c>
      <c r="L71" s="60">
        <v>16</v>
      </c>
      <c r="M71" s="60">
        <v>4</v>
      </c>
      <c r="N71" s="60">
        <v>94.117647058823522</v>
      </c>
      <c r="O71" s="40">
        <v>10032.36</v>
      </c>
      <c r="P71" s="40">
        <v>10032.36</v>
      </c>
      <c r="Q71" s="40">
        <v>100</v>
      </c>
      <c r="R71" s="40">
        <v>9666.9600000000009</v>
      </c>
      <c r="S71" s="40">
        <v>96.35778620384437</v>
      </c>
      <c r="T71" s="40">
        <v>365.39999999999964</v>
      </c>
      <c r="U71" s="40">
        <v>3.6422137961556365</v>
      </c>
      <c r="V71" s="60">
        <v>0</v>
      </c>
      <c r="W71" s="61">
        <v>9</v>
      </c>
      <c r="X71" s="61">
        <v>1</v>
      </c>
      <c r="Y71" s="40">
        <v>0</v>
      </c>
      <c r="Z71" s="62">
        <v>2598.67</v>
      </c>
      <c r="AA71" s="40">
        <v>2964.0699999999997</v>
      </c>
      <c r="AB71" s="62">
        <v>100</v>
      </c>
      <c r="AC71" s="62">
        <v>2964.0699999999997</v>
      </c>
      <c r="AD71" s="62">
        <v>100</v>
      </c>
      <c r="AE71" s="62">
        <v>0</v>
      </c>
      <c r="AF71" s="62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59" t="s">
        <v>244</v>
      </c>
      <c r="C72" s="59"/>
      <c r="D72" s="36" t="s">
        <v>92</v>
      </c>
      <c r="E72" s="37" t="s">
        <v>120</v>
      </c>
      <c r="F72" s="37" t="s">
        <v>207</v>
      </c>
      <c r="G72" s="60">
        <v>11782.519999999999</v>
      </c>
      <c r="H72" s="60">
        <v>8</v>
      </c>
      <c r="I72" s="60">
        <v>1</v>
      </c>
      <c r="J72" s="60">
        <v>6</v>
      </c>
      <c r="K72" s="60">
        <v>6</v>
      </c>
      <c r="L72" s="60">
        <v>6</v>
      </c>
      <c r="M72" s="60">
        <v>0</v>
      </c>
      <c r="N72" s="60">
        <v>75</v>
      </c>
      <c r="O72" s="40">
        <v>9317.619999999999</v>
      </c>
      <c r="P72" s="40">
        <v>9317.619999999999</v>
      </c>
      <c r="Q72" s="40">
        <v>100</v>
      </c>
      <c r="R72" s="40">
        <v>6852.7199999999993</v>
      </c>
      <c r="S72" s="40">
        <v>73.545819640637845</v>
      </c>
      <c r="T72" s="40">
        <v>2464.8999999999996</v>
      </c>
      <c r="U72" s="40">
        <v>26.454180359362155</v>
      </c>
      <c r="V72" s="60">
        <v>0</v>
      </c>
      <c r="W72" s="61">
        <v>6</v>
      </c>
      <c r="X72" s="61">
        <v>0</v>
      </c>
      <c r="Y72" s="40">
        <v>0</v>
      </c>
      <c r="Z72" s="62">
        <v>2464.9</v>
      </c>
      <c r="AA72" s="40">
        <v>4929.7999999999993</v>
      </c>
      <c r="AB72" s="62">
        <v>100</v>
      </c>
      <c r="AC72" s="62">
        <v>4929.8</v>
      </c>
      <c r="AD72" s="62">
        <v>100.00000000000003</v>
      </c>
      <c r="AE72" s="62">
        <v>0</v>
      </c>
      <c r="AF72" s="62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59" t="s">
        <v>244</v>
      </c>
      <c r="C73" s="59"/>
      <c r="D73" s="36" t="s">
        <v>93</v>
      </c>
      <c r="E73" s="37" t="s">
        <v>124</v>
      </c>
      <c r="F73" s="37" t="s">
        <v>208</v>
      </c>
      <c r="G73" s="60">
        <v>16042.69</v>
      </c>
      <c r="H73" s="60">
        <v>14</v>
      </c>
      <c r="I73" s="60">
        <v>3</v>
      </c>
      <c r="J73" s="60">
        <v>8</v>
      </c>
      <c r="K73" s="60">
        <v>11</v>
      </c>
      <c r="L73" s="60">
        <v>11</v>
      </c>
      <c r="M73" s="60">
        <v>1</v>
      </c>
      <c r="N73" s="60">
        <v>78.571428571428569</v>
      </c>
      <c r="O73" s="40">
        <v>8861.92</v>
      </c>
      <c r="P73" s="40">
        <v>8861.92</v>
      </c>
      <c r="Q73" s="40">
        <v>100</v>
      </c>
      <c r="R73" s="40">
        <v>8861.92</v>
      </c>
      <c r="S73" s="40">
        <v>100</v>
      </c>
      <c r="T73" s="40">
        <v>0</v>
      </c>
      <c r="U73" s="40">
        <v>0</v>
      </c>
      <c r="V73" s="60">
        <v>3</v>
      </c>
      <c r="W73" s="61">
        <v>7</v>
      </c>
      <c r="X73" s="61">
        <v>0</v>
      </c>
      <c r="Y73" s="40">
        <v>21.428571428571427</v>
      </c>
      <c r="Z73" s="62">
        <v>7180.77</v>
      </c>
      <c r="AA73" s="40">
        <v>7180.77</v>
      </c>
      <c r="AB73" s="62">
        <v>100</v>
      </c>
      <c r="AC73" s="62">
        <v>7180.77</v>
      </c>
      <c r="AD73" s="62">
        <v>100</v>
      </c>
      <c r="AE73" s="62">
        <v>0</v>
      </c>
      <c r="AF73" s="62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59" t="s">
        <v>244</v>
      </c>
      <c r="C74" s="59"/>
      <c r="D74" s="36" t="s">
        <v>94</v>
      </c>
      <c r="E74" s="37" t="s">
        <v>124</v>
      </c>
      <c r="F74" s="37" t="s">
        <v>209</v>
      </c>
      <c r="G74" s="60">
        <v>40963.1</v>
      </c>
      <c r="H74" s="60">
        <v>20</v>
      </c>
      <c r="I74" s="60">
        <v>6</v>
      </c>
      <c r="J74" s="60">
        <v>12</v>
      </c>
      <c r="K74" s="60">
        <v>13</v>
      </c>
      <c r="L74" s="60">
        <v>13</v>
      </c>
      <c r="M74" s="60">
        <v>1</v>
      </c>
      <c r="N74" s="60">
        <v>65</v>
      </c>
      <c r="O74" s="40">
        <v>29258.73</v>
      </c>
      <c r="P74" s="40">
        <v>29258.73</v>
      </c>
      <c r="Q74" s="40">
        <v>100</v>
      </c>
      <c r="R74" s="40">
        <v>28120.5</v>
      </c>
      <c r="S74" s="40">
        <v>96.109776466716085</v>
      </c>
      <c r="T74" s="40">
        <v>1138.2299999999996</v>
      </c>
      <c r="U74" s="40">
        <v>3.890223533283911</v>
      </c>
      <c r="V74" s="60">
        <v>6</v>
      </c>
      <c r="W74" s="61">
        <v>21</v>
      </c>
      <c r="X74" s="61">
        <v>0</v>
      </c>
      <c r="Y74" s="40">
        <v>30</v>
      </c>
      <c r="Z74" s="62">
        <v>11704.37</v>
      </c>
      <c r="AA74" s="40">
        <v>12842.6</v>
      </c>
      <c r="AB74" s="62">
        <v>100</v>
      </c>
      <c r="AC74" s="62">
        <v>12842.6</v>
      </c>
      <c r="AD74" s="62">
        <v>100</v>
      </c>
      <c r="AE74" s="62">
        <v>0</v>
      </c>
      <c r="AF74" s="62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59" t="s">
        <v>244</v>
      </c>
      <c r="C75" s="59"/>
      <c r="D75" s="36" t="s">
        <v>95</v>
      </c>
      <c r="E75" s="37" t="s">
        <v>123</v>
      </c>
      <c r="F75" s="37" t="s">
        <v>210</v>
      </c>
      <c r="G75" s="60">
        <v>18579.849999999999</v>
      </c>
      <c r="H75" s="60">
        <v>12</v>
      </c>
      <c r="I75" s="60">
        <v>3</v>
      </c>
      <c r="J75" s="60">
        <v>9</v>
      </c>
      <c r="K75" s="60">
        <v>8</v>
      </c>
      <c r="L75" s="60">
        <v>12</v>
      </c>
      <c r="M75" s="60">
        <v>1</v>
      </c>
      <c r="N75" s="60">
        <v>66.666666666666657</v>
      </c>
      <c r="O75" s="40">
        <v>16621.91</v>
      </c>
      <c r="P75" s="40">
        <v>16621.91</v>
      </c>
      <c r="Q75" s="40">
        <v>100</v>
      </c>
      <c r="R75" s="40">
        <v>16621.91</v>
      </c>
      <c r="S75" s="40">
        <v>100</v>
      </c>
      <c r="T75" s="40">
        <v>0</v>
      </c>
      <c r="U75" s="40">
        <v>0</v>
      </c>
      <c r="V75" s="60">
        <v>1</v>
      </c>
      <c r="W75" s="61">
        <v>5</v>
      </c>
      <c r="X75" s="61">
        <v>1</v>
      </c>
      <c r="Y75" s="40">
        <v>8.3333333333333321</v>
      </c>
      <c r="Z75" s="62">
        <v>1957.94</v>
      </c>
      <c r="AA75" s="40">
        <v>1957.94</v>
      </c>
      <c r="AB75" s="62">
        <v>100</v>
      </c>
      <c r="AC75" s="62">
        <v>1957.94</v>
      </c>
      <c r="AD75" s="62">
        <v>100</v>
      </c>
      <c r="AE75" s="62">
        <v>0</v>
      </c>
      <c r="AF75" s="62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59" t="s">
        <v>244</v>
      </c>
      <c r="C76" s="59"/>
      <c r="D76" s="36" t="s">
        <v>96</v>
      </c>
      <c r="E76" s="37" t="s">
        <v>124</v>
      </c>
      <c r="F76" s="37" t="s">
        <v>211</v>
      </c>
      <c r="G76" s="60">
        <v>2227.91</v>
      </c>
      <c r="H76" s="60">
        <v>1</v>
      </c>
      <c r="I76" s="60">
        <v>0</v>
      </c>
      <c r="J76" s="60">
        <v>1</v>
      </c>
      <c r="K76" s="60">
        <v>1</v>
      </c>
      <c r="L76" s="60">
        <v>1</v>
      </c>
      <c r="M76" s="60">
        <v>0</v>
      </c>
      <c r="N76" s="60">
        <v>100</v>
      </c>
      <c r="O76" s="40">
        <v>2227.91</v>
      </c>
      <c r="P76" s="40">
        <v>2227.91</v>
      </c>
      <c r="Q76" s="40">
        <v>100</v>
      </c>
      <c r="R76" s="40">
        <v>2227.91</v>
      </c>
      <c r="S76" s="40">
        <v>100</v>
      </c>
      <c r="T76" s="40">
        <v>0</v>
      </c>
      <c r="U76" s="40">
        <v>0</v>
      </c>
      <c r="V76" s="60">
        <v>0</v>
      </c>
      <c r="W76" s="61">
        <v>1</v>
      </c>
      <c r="X76" s="61">
        <v>0</v>
      </c>
      <c r="Y76" s="40">
        <v>0</v>
      </c>
      <c r="Z76" s="62">
        <v>0</v>
      </c>
      <c r="AA76" s="40">
        <v>0</v>
      </c>
      <c r="AB76" s="62">
        <v>0</v>
      </c>
      <c r="AC76" s="62">
        <v>0</v>
      </c>
      <c r="AD76" s="62">
        <v>0</v>
      </c>
      <c r="AE76" s="62">
        <v>0</v>
      </c>
      <c r="AF76" s="62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59" t="s">
        <v>244</v>
      </c>
      <c r="C77" s="59"/>
      <c r="D77" s="36" t="s">
        <v>118</v>
      </c>
      <c r="E77" s="37" t="s">
        <v>142</v>
      </c>
      <c r="F77" s="37" t="s">
        <v>233</v>
      </c>
      <c r="G77" s="60">
        <v>182.7</v>
      </c>
      <c r="H77" s="60">
        <v>1</v>
      </c>
      <c r="I77" s="60">
        <v>1</v>
      </c>
      <c r="J77" s="60">
        <v>0</v>
      </c>
      <c r="K77" s="60">
        <v>0</v>
      </c>
      <c r="L77" s="60">
        <v>0</v>
      </c>
      <c r="M77" s="60">
        <v>1</v>
      </c>
      <c r="N77" s="60">
        <v>0</v>
      </c>
      <c r="O77" s="40">
        <v>91.35</v>
      </c>
      <c r="P77" s="40">
        <v>91.35</v>
      </c>
      <c r="Q77" s="40">
        <v>100</v>
      </c>
      <c r="R77" s="40">
        <v>0</v>
      </c>
      <c r="S77" s="40">
        <v>0</v>
      </c>
      <c r="T77" s="40">
        <v>91.35</v>
      </c>
      <c r="U77" s="40">
        <v>100</v>
      </c>
      <c r="V77" s="60">
        <v>1</v>
      </c>
      <c r="W77" s="61">
        <v>1</v>
      </c>
      <c r="X77" s="61">
        <v>0</v>
      </c>
      <c r="Y77" s="40">
        <v>100</v>
      </c>
      <c r="Z77" s="62">
        <v>91.35</v>
      </c>
      <c r="AA77" s="40">
        <v>182.7</v>
      </c>
      <c r="AB77" s="62">
        <v>100</v>
      </c>
      <c r="AC77" s="62">
        <v>182.7</v>
      </c>
      <c r="AD77" s="62">
        <v>100</v>
      </c>
      <c r="AE77" s="62">
        <v>0</v>
      </c>
      <c r="AF77" s="62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59" t="s">
        <v>244</v>
      </c>
      <c r="C78" s="59"/>
      <c r="D78" s="36" t="s">
        <v>117</v>
      </c>
      <c r="E78" s="37" t="s">
        <v>130</v>
      </c>
      <c r="F78" s="37" t="s">
        <v>232</v>
      </c>
      <c r="G78" s="60">
        <v>2569.25</v>
      </c>
      <c r="H78" s="60">
        <v>3</v>
      </c>
      <c r="I78" s="60">
        <v>1</v>
      </c>
      <c r="J78" s="60">
        <v>2</v>
      </c>
      <c r="K78" s="60">
        <v>0</v>
      </c>
      <c r="L78" s="60">
        <v>0</v>
      </c>
      <c r="M78" s="60">
        <v>1</v>
      </c>
      <c r="N78" s="6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60">
        <v>2</v>
      </c>
      <c r="W78" s="61">
        <v>4</v>
      </c>
      <c r="X78" s="61">
        <v>1</v>
      </c>
      <c r="Y78" s="40">
        <v>66.666666666666657</v>
      </c>
      <c r="Z78" s="62">
        <v>2569.25</v>
      </c>
      <c r="AA78" s="40">
        <v>2569.25</v>
      </c>
      <c r="AB78" s="62">
        <v>100</v>
      </c>
      <c r="AC78" s="62">
        <v>2569.25</v>
      </c>
      <c r="AD78" s="62">
        <v>100</v>
      </c>
      <c r="AE78" s="62">
        <v>0</v>
      </c>
      <c r="AF78" s="62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59" t="s">
        <v>244</v>
      </c>
      <c r="C79" s="59"/>
      <c r="D79" s="36" t="s">
        <v>97</v>
      </c>
      <c r="E79" s="37" t="s">
        <v>130</v>
      </c>
      <c r="F79" s="37" t="s">
        <v>212</v>
      </c>
      <c r="G79" s="60">
        <v>12881</v>
      </c>
      <c r="H79" s="60">
        <v>10</v>
      </c>
      <c r="I79" s="60">
        <v>2</v>
      </c>
      <c r="J79" s="60">
        <v>7</v>
      </c>
      <c r="K79" s="60">
        <v>8</v>
      </c>
      <c r="L79" s="60">
        <v>8</v>
      </c>
      <c r="M79" s="60">
        <v>0</v>
      </c>
      <c r="N79" s="60">
        <v>80</v>
      </c>
      <c r="O79" s="40">
        <v>11847.22</v>
      </c>
      <c r="P79" s="40">
        <v>11847.22</v>
      </c>
      <c r="Q79" s="40">
        <v>100</v>
      </c>
      <c r="R79" s="40">
        <v>11847.220000000001</v>
      </c>
      <c r="S79" s="40">
        <v>100.00000000000003</v>
      </c>
      <c r="T79" s="40">
        <v>0</v>
      </c>
      <c r="U79" s="40">
        <v>0</v>
      </c>
      <c r="V79" s="60">
        <v>1</v>
      </c>
      <c r="W79" s="61">
        <v>5</v>
      </c>
      <c r="X79" s="61">
        <v>0</v>
      </c>
      <c r="Y79" s="40">
        <v>10</v>
      </c>
      <c r="Z79" s="62">
        <v>1033.78</v>
      </c>
      <c r="AA79" s="40">
        <v>1033.78</v>
      </c>
      <c r="AB79" s="62">
        <v>100</v>
      </c>
      <c r="AC79" s="62">
        <v>1033.78</v>
      </c>
      <c r="AD79" s="62">
        <v>100</v>
      </c>
      <c r="AE79" s="62">
        <v>0</v>
      </c>
      <c r="AF79" s="62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59" t="s">
        <v>244</v>
      </c>
      <c r="C80" s="59"/>
      <c r="D80" s="36" t="s">
        <v>98</v>
      </c>
      <c r="E80" s="37" t="s">
        <v>121</v>
      </c>
      <c r="F80" s="37" t="s">
        <v>213</v>
      </c>
      <c r="G80" s="60">
        <v>5134.43</v>
      </c>
      <c r="H80" s="60">
        <v>6</v>
      </c>
      <c r="I80" s="60">
        <v>1</v>
      </c>
      <c r="J80" s="60">
        <v>5</v>
      </c>
      <c r="K80" s="60">
        <v>5</v>
      </c>
      <c r="L80" s="60">
        <v>5</v>
      </c>
      <c r="M80" s="60">
        <v>1</v>
      </c>
      <c r="N80" s="60">
        <v>83.333333333333343</v>
      </c>
      <c r="O80" s="40">
        <v>5134.43</v>
      </c>
      <c r="P80" s="40">
        <v>5134.43</v>
      </c>
      <c r="Q80" s="40">
        <v>100</v>
      </c>
      <c r="R80" s="40">
        <v>3195.79</v>
      </c>
      <c r="S80" s="40">
        <v>62.242352120878067</v>
      </c>
      <c r="T80" s="40">
        <v>1938.6400000000003</v>
      </c>
      <c r="U80" s="40">
        <v>37.757647879121933</v>
      </c>
      <c r="V80" s="60">
        <v>0</v>
      </c>
      <c r="W80" s="61">
        <v>3</v>
      </c>
      <c r="X80" s="61">
        <v>0</v>
      </c>
      <c r="Y80" s="40">
        <v>0</v>
      </c>
      <c r="Z80" s="62">
        <v>0</v>
      </c>
      <c r="AA80" s="40">
        <v>1938.6400000000003</v>
      </c>
      <c r="AB80" s="62">
        <v>100</v>
      </c>
      <c r="AC80" s="62">
        <v>1938.64</v>
      </c>
      <c r="AD80" s="62">
        <v>99.999999999999986</v>
      </c>
      <c r="AE80" s="62">
        <v>0</v>
      </c>
      <c r="AF80" s="62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59" t="s">
        <v>244</v>
      </c>
      <c r="C81" s="59"/>
      <c r="D81" s="36" t="s">
        <v>119</v>
      </c>
      <c r="E81" s="37" t="s">
        <v>140</v>
      </c>
      <c r="F81" s="37" t="s">
        <v>234</v>
      </c>
      <c r="G81" s="60">
        <v>2682.95</v>
      </c>
      <c r="H81" s="60">
        <v>1</v>
      </c>
      <c r="I81" s="60">
        <v>0</v>
      </c>
      <c r="J81" s="60">
        <v>1</v>
      </c>
      <c r="K81" s="60">
        <v>0</v>
      </c>
      <c r="L81" s="60">
        <v>0</v>
      </c>
      <c r="M81" s="60">
        <v>0</v>
      </c>
      <c r="N81" s="6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60">
        <v>2</v>
      </c>
      <c r="W81" s="61">
        <v>2</v>
      </c>
      <c r="X81" s="61">
        <v>1</v>
      </c>
      <c r="Y81" s="40">
        <v>200</v>
      </c>
      <c r="Z81" s="62">
        <v>2682.95</v>
      </c>
      <c r="AA81" s="40">
        <v>2682.95</v>
      </c>
      <c r="AB81" s="62">
        <v>100</v>
      </c>
      <c r="AC81" s="62">
        <v>2682.95</v>
      </c>
      <c r="AD81" s="62">
        <v>100</v>
      </c>
      <c r="AE81" s="62">
        <v>0</v>
      </c>
      <c r="AF81" s="62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59" t="s">
        <v>244</v>
      </c>
      <c r="C82" s="59"/>
      <c r="D82" s="36" t="s">
        <v>99</v>
      </c>
      <c r="E82" s="37" t="s">
        <v>120</v>
      </c>
      <c r="F82" s="37" t="s">
        <v>214</v>
      </c>
      <c r="G82" s="60">
        <v>15854.530000000002</v>
      </c>
      <c r="H82" s="60">
        <v>11</v>
      </c>
      <c r="I82" s="60">
        <v>3</v>
      </c>
      <c r="J82" s="60">
        <v>8</v>
      </c>
      <c r="K82" s="60">
        <v>9</v>
      </c>
      <c r="L82" s="60">
        <v>9</v>
      </c>
      <c r="M82" s="60">
        <v>0</v>
      </c>
      <c r="N82" s="60">
        <v>81.818181818181827</v>
      </c>
      <c r="O82" s="40">
        <v>12091.150000000001</v>
      </c>
      <c r="P82" s="40">
        <v>12091.150000000001</v>
      </c>
      <c r="Q82" s="40">
        <v>100</v>
      </c>
      <c r="R82" s="40">
        <v>8327.77</v>
      </c>
      <c r="S82" s="40">
        <v>68.874920913229914</v>
      </c>
      <c r="T82" s="40">
        <v>3763.380000000001</v>
      </c>
      <c r="U82" s="40">
        <v>31.125079086770079</v>
      </c>
      <c r="V82" s="60">
        <v>2</v>
      </c>
      <c r="W82" s="61">
        <v>9</v>
      </c>
      <c r="X82" s="61">
        <v>0</v>
      </c>
      <c r="Y82" s="40">
        <v>18.181818181818183</v>
      </c>
      <c r="Z82" s="62">
        <v>3763.38</v>
      </c>
      <c r="AA82" s="40">
        <v>7526.7600000000011</v>
      </c>
      <c r="AB82" s="62">
        <v>100</v>
      </c>
      <c r="AC82" s="62">
        <v>7526.76</v>
      </c>
      <c r="AD82" s="62">
        <v>99.999999999999986</v>
      </c>
      <c r="AE82" s="62">
        <v>0</v>
      </c>
      <c r="AF82" s="62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59" t="s">
        <v>244</v>
      </c>
      <c r="C83" s="59"/>
      <c r="D83" s="36" t="s">
        <v>100</v>
      </c>
      <c r="E83" s="37" t="s">
        <v>124</v>
      </c>
      <c r="F83" s="37" t="s">
        <v>215</v>
      </c>
      <c r="G83" s="60">
        <v>10834.000000000002</v>
      </c>
      <c r="H83" s="60">
        <v>15</v>
      </c>
      <c r="I83" s="60">
        <v>5</v>
      </c>
      <c r="J83" s="60">
        <v>9</v>
      </c>
      <c r="K83" s="60">
        <v>10</v>
      </c>
      <c r="L83" s="60">
        <v>10</v>
      </c>
      <c r="M83" s="60">
        <v>2</v>
      </c>
      <c r="N83" s="60">
        <v>66.666666666666657</v>
      </c>
      <c r="O83" s="40">
        <v>10392.470000000001</v>
      </c>
      <c r="P83" s="40">
        <v>10392.470000000001</v>
      </c>
      <c r="Q83" s="40">
        <v>100</v>
      </c>
      <c r="R83" s="40">
        <v>9859.59</v>
      </c>
      <c r="S83" s="40">
        <v>94.872441296438666</v>
      </c>
      <c r="T83" s="40">
        <v>532.88000000000102</v>
      </c>
      <c r="U83" s="40">
        <v>5.1275587035613377</v>
      </c>
      <c r="V83" s="60">
        <v>2</v>
      </c>
      <c r="W83" s="61">
        <v>6</v>
      </c>
      <c r="X83" s="61">
        <v>0</v>
      </c>
      <c r="Y83" s="40">
        <v>13.333333333333334</v>
      </c>
      <c r="Z83" s="62">
        <v>441.53</v>
      </c>
      <c r="AA83" s="40">
        <v>974.41000000000099</v>
      </c>
      <c r="AB83" s="62">
        <v>100</v>
      </c>
      <c r="AC83" s="62">
        <v>974.41</v>
      </c>
      <c r="AD83" s="62">
        <v>99.999999999999901</v>
      </c>
      <c r="AE83" s="62">
        <v>1.0231815394945443E-12</v>
      </c>
      <c r="AF83" s="62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59" t="s">
        <v>244</v>
      </c>
      <c r="C84" s="59"/>
      <c r="D84" s="36" t="s">
        <v>101</v>
      </c>
      <c r="E84" s="37" t="s">
        <v>124</v>
      </c>
      <c r="F84" s="37" t="s">
        <v>216</v>
      </c>
      <c r="G84" s="60">
        <v>37733.300000000003</v>
      </c>
      <c r="H84" s="60">
        <v>25</v>
      </c>
      <c r="I84" s="60">
        <v>7</v>
      </c>
      <c r="J84" s="60">
        <v>16</v>
      </c>
      <c r="K84" s="60">
        <v>22</v>
      </c>
      <c r="L84" s="60">
        <v>22</v>
      </c>
      <c r="M84" s="60">
        <v>0</v>
      </c>
      <c r="N84" s="60">
        <v>88</v>
      </c>
      <c r="O84" s="40">
        <v>28780.43</v>
      </c>
      <c r="P84" s="40">
        <v>28780.43</v>
      </c>
      <c r="Q84" s="40">
        <v>100</v>
      </c>
      <c r="R84" s="40">
        <v>18782.61</v>
      </c>
      <c r="S84" s="40">
        <v>65.261742093498952</v>
      </c>
      <c r="T84" s="40">
        <v>9997.82</v>
      </c>
      <c r="U84" s="40">
        <v>34.738257906501048</v>
      </c>
      <c r="V84" s="60">
        <v>2</v>
      </c>
      <c r="W84" s="61">
        <v>14</v>
      </c>
      <c r="X84" s="61">
        <v>1</v>
      </c>
      <c r="Y84" s="40">
        <v>8</v>
      </c>
      <c r="Z84" s="62">
        <v>8952.8700000000008</v>
      </c>
      <c r="AA84" s="40">
        <v>18950.690000000002</v>
      </c>
      <c r="AB84" s="62">
        <v>100</v>
      </c>
      <c r="AC84" s="62">
        <v>18950.689999999999</v>
      </c>
      <c r="AD84" s="62">
        <v>99.999999999999972</v>
      </c>
      <c r="AE84" s="62">
        <v>0</v>
      </c>
      <c r="AF84" s="62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59" t="s">
        <v>244</v>
      </c>
      <c r="C85" s="59"/>
      <c r="D85" s="36" t="s">
        <v>102</v>
      </c>
      <c r="E85" s="37" t="s">
        <v>136</v>
      </c>
      <c r="F85" s="37" t="s">
        <v>217</v>
      </c>
      <c r="G85" s="60">
        <v>31985.440000000002</v>
      </c>
      <c r="H85" s="60">
        <v>14</v>
      </c>
      <c r="I85" s="60">
        <v>6</v>
      </c>
      <c r="J85" s="60">
        <v>8</v>
      </c>
      <c r="K85" s="60">
        <v>11</v>
      </c>
      <c r="L85" s="60">
        <v>13</v>
      </c>
      <c r="M85" s="60">
        <v>2</v>
      </c>
      <c r="N85" s="60">
        <v>78.571428571428569</v>
      </c>
      <c r="O85" s="40">
        <v>23591.18</v>
      </c>
      <c r="P85" s="40">
        <v>23591.18</v>
      </c>
      <c r="Q85" s="40">
        <v>100</v>
      </c>
      <c r="R85" s="40">
        <v>23591.18</v>
      </c>
      <c r="S85" s="40">
        <v>100</v>
      </c>
      <c r="T85" s="40">
        <v>0</v>
      </c>
      <c r="U85" s="40">
        <v>0</v>
      </c>
      <c r="V85" s="60">
        <v>3</v>
      </c>
      <c r="W85" s="61">
        <v>11</v>
      </c>
      <c r="X85" s="61">
        <v>0</v>
      </c>
      <c r="Y85" s="40">
        <v>21.428571428571427</v>
      </c>
      <c r="Z85" s="62">
        <v>8394.26</v>
      </c>
      <c r="AA85" s="40">
        <v>8394.26</v>
      </c>
      <c r="AB85" s="62">
        <v>100</v>
      </c>
      <c r="AC85" s="62">
        <v>8394.26</v>
      </c>
      <c r="AD85" s="62">
        <v>100</v>
      </c>
      <c r="AE85" s="62">
        <v>0</v>
      </c>
      <c r="AF85" s="62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59" t="s">
        <v>244</v>
      </c>
      <c r="C86" s="59"/>
      <c r="D86" s="36" t="s">
        <v>103</v>
      </c>
      <c r="E86" s="37" t="s">
        <v>136</v>
      </c>
      <c r="F86" s="37" t="s">
        <v>218</v>
      </c>
      <c r="G86" s="60">
        <v>17209.36</v>
      </c>
      <c r="H86" s="60">
        <v>12</v>
      </c>
      <c r="I86" s="60">
        <v>5</v>
      </c>
      <c r="J86" s="60">
        <v>7</v>
      </c>
      <c r="K86" s="60">
        <v>11</v>
      </c>
      <c r="L86" s="60">
        <v>11</v>
      </c>
      <c r="M86" s="60">
        <v>0</v>
      </c>
      <c r="N86" s="60">
        <v>91.666666666666657</v>
      </c>
      <c r="O86" s="40">
        <v>11423.86</v>
      </c>
      <c r="P86" s="40">
        <v>11423.86</v>
      </c>
      <c r="Q86" s="40">
        <v>100</v>
      </c>
      <c r="R86" s="40">
        <v>8884.84</v>
      </c>
      <c r="S86" s="40">
        <v>77.774412501553755</v>
      </c>
      <c r="T86" s="40">
        <v>2539.0200000000004</v>
      </c>
      <c r="U86" s="40">
        <v>22.225587498446238</v>
      </c>
      <c r="V86" s="60">
        <v>1</v>
      </c>
      <c r="W86" s="61">
        <v>8</v>
      </c>
      <c r="X86" s="61">
        <v>0</v>
      </c>
      <c r="Y86" s="40">
        <v>8.3333333333333321</v>
      </c>
      <c r="Z86" s="62">
        <v>5785.5</v>
      </c>
      <c r="AA86" s="40">
        <v>8324.52</v>
      </c>
      <c r="AB86" s="62">
        <v>100</v>
      </c>
      <c r="AC86" s="62">
        <v>8305.49</v>
      </c>
      <c r="AD86" s="62">
        <v>99.771398230768852</v>
      </c>
      <c r="AE86" s="62">
        <v>19.030000000000655</v>
      </c>
      <c r="AF86" s="62">
        <v>0.22860176923114672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59" t="s">
        <v>244</v>
      </c>
      <c r="C87" s="59"/>
      <c r="D87" s="36" t="s">
        <v>104</v>
      </c>
      <c r="E87" s="37" t="s">
        <v>125</v>
      </c>
      <c r="F87" s="37" t="s">
        <v>219</v>
      </c>
      <c r="G87" s="60">
        <v>11207.640000000001</v>
      </c>
      <c r="H87" s="60">
        <v>12</v>
      </c>
      <c r="I87" s="60">
        <v>4</v>
      </c>
      <c r="J87" s="60">
        <v>8</v>
      </c>
      <c r="K87" s="60">
        <v>10</v>
      </c>
      <c r="L87" s="60">
        <v>10</v>
      </c>
      <c r="M87" s="60">
        <v>0</v>
      </c>
      <c r="N87" s="60">
        <v>83.333333333333343</v>
      </c>
      <c r="O87" s="40">
        <v>10040.950000000001</v>
      </c>
      <c r="P87" s="40">
        <v>10040.950000000001</v>
      </c>
      <c r="Q87" s="40">
        <v>100</v>
      </c>
      <c r="R87" s="40">
        <v>215.07</v>
      </c>
      <c r="S87" s="40">
        <v>2.1419288015576212</v>
      </c>
      <c r="T87" s="40">
        <v>9825.880000000001</v>
      </c>
      <c r="U87" s="40">
        <v>97.858071198442389</v>
      </c>
      <c r="V87" s="60">
        <v>0</v>
      </c>
      <c r="W87" s="61">
        <v>8</v>
      </c>
      <c r="X87" s="61">
        <v>0</v>
      </c>
      <c r="Y87" s="40">
        <v>0</v>
      </c>
      <c r="Z87" s="62">
        <v>1166.69</v>
      </c>
      <c r="AA87" s="40">
        <v>10992.570000000002</v>
      </c>
      <c r="AB87" s="62">
        <v>100</v>
      </c>
      <c r="AC87" s="62">
        <v>10992.57</v>
      </c>
      <c r="AD87" s="62">
        <v>99.999999999999986</v>
      </c>
      <c r="AE87" s="62">
        <v>0</v>
      </c>
      <c r="AF87" s="62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59" t="s">
        <v>244</v>
      </c>
      <c r="C88" s="59"/>
      <c r="D88" s="36" t="s">
        <v>105</v>
      </c>
      <c r="E88" s="37" t="s">
        <v>124</v>
      </c>
      <c r="F88" s="37" t="s">
        <v>220</v>
      </c>
      <c r="G88" s="60">
        <v>36148.639999999999</v>
      </c>
      <c r="H88" s="60">
        <v>34</v>
      </c>
      <c r="I88" s="60">
        <v>6</v>
      </c>
      <c r="J88" s="60">
        <v>28</v>
      </c>
      <c r="K88" s="60">
        <v>24</v>
      </c>
      <c r="L88" s="60">
        <v>24</v>
      </c>
      <c r="M88" s="60">
        <v>0</v>
      </c>
      <c r="N88" s="60">
        <v>70.588235294117652</v>
      </c>
      <c r="O88" s="40">
        <v>25458.53</v>
      </c>
      <c r="P88" s="40">
        <v>25458.53</v>
      </c>
      <c r="Q88" s="40">
        <v>100</v>
      </c>
      <c r="R88" s="40">
        <v>25763.03</v>
      </c>
      <c r="S88" s="40">
        <v>101.19606277345943</v>
      </c>
      <c r="T88" s="40">
        <v>-304.5</v>
      </c>
      <c r="U88" s="40">
        <v>-1.196062773459426</v>
      </c>
      <c r="V88" s="60">
        <v>7</v>
      </c>
      <c r="W88" s="61">
        <v>33</v>
      </c>
      <c r="X88" s="61">
        <v>4</v>
      </c>
      <c r="Y88" s="40">
        <v>20.588235294117645</v>
      </c>
      <c r="Z88" s="62">
        <v>10690.11</v>
      </c>
      <c r="AA88" s="40">
        <v>10385.61</v>
      </c>
      <c r="AB88" s="62">
        <v>100</v>
      </c>
      <c r="AC88" s="62">
        <v>10385.61</v>
      </c>
      <c r="AD88" s="62">
        <v>100</v>
      </c>
      <c r="AE88" s="62">
        <v>0</v>
      </c>
      <c r="AF88" s="62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59" t="s">
        <v>244</v>
      </c>
      <c r="C89" s="59"/>
      <c r="D89" s="36" t="s">
        <v>106</v>
      </c>
      <c r="E89" s="37" t="s">
        <v>125</v>
      </c>
      <c r="F89" s="37" t="s">
        <v>221</v>
      </c>
      <c r="G89" s="60">
        <v>32153.07</v>
      </c>
      <c r="H89" s="60">
        <v>22</v>
      </c>
      <c r="I89" s="60">
        <v>5</v>
      </c>
      <c r="J89" s="60">
        <v>15</v>
      </c>
      <c r="K89" s="60">
        <v>16</v>
      </c>
      <c r="L89" s="60">
        <v>16</v>
      </c>
      <c r="M89" s="60">
        <v>2</v>
      </c>
      <c r="N89" s="60">
        <v>72.727272727272734</v>
      </c>
      <c r="O89" s="40">
        <v>24316.61</v>
      </c>
      <c r="P89" s="40">
        <v>24316.61</v>
      </c>
      <c r="Q89" s="40">
        <v>100</v>
      </c>
      <c r="R89" s="40">
        <v>20765.34</v>
      </c>
      <c r="S89" s="40">
        <v>85.39570277271379</v>
      </c>
      <c r="T89" s="40">
        <v>3551.2700000000004</v>
      </c>
      <c r="U89" s="40">
        <v>14.604297227286207</v>
      </c>
      <c r="V89" s="60">
        <v>5</v>
      </c>
      <c r="W89" s="61">
        <v>19</v>
      </c>
      <c r="X89" s="61">
        <v>0</v>
      </c>
      <c r="Y89" s="40">
        <v>22.727272727272727</v>
      </c>
      <c r="Z89" s="62">
        <v>7836.4599999999991</v>
      </c>
      <c r="AA89" s="40">
        <v>11387.73</v>
      </c>
      <c r="AB89" s="62">
        <v>100</v>
      </c>
      <c r="AC89" s="62">
        <v>11387.73</v>
      </c>
      <c r="AD89" s="62">
        <v>100</v>
      </c>
      <c r="AE89" s="62">
        <v>0</v>
      </c>
      <c r="AF89" s="62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59" t="s">
        <v>244</v>
      </c>
      <c r="C90" s="59"/>
      <c r="D90" s="36" t="s">
        <v>107</v>
      </c>
      <c r="E90" s="37" t="s">
        <v>130</v>
      </c>
      <c r="F90" s="37" t="s">
        <v>222</v>
      </c>
      <c r="G90" s="60">
        <v>29606.34</v>
      </c>
      <c r="H90" s="60">
        <v>15</v>
      </c>
      <c r="I90" s="60">
        <v>0</v>
      </c>
      <c r="J90" s="60">
        <v>15</v>
      </c>
      <c r="K90" s="60">
        <v>12</v>
      </c>
      <c r="L90" s="60">
        <v>14</v>
      </c>
      <c r="M90" s="60">
        <v>1</v>
      </c>
      <c r="N90" s="60">
        <v>80</v>
      </c>
      <c r="O90" s="40">
        <v>26993.05</v>
      </c>
      <c r="P90" s="40">
        <v>26993.05</v>
      </c>
      <c r="Q90" s="40">
        <v>100</v>
      </c>
      <c r="R90" s="40">
        <v>26993.049999999996</v>
      </c>
      <c r="S90" s="40">
        <v>99.999999999999986</v>
      </c>
      <c r="T90" s="40">
        <v>0</v>
      </c>
      <c r="U90" s="40">
        <v>0</v>
      </c>
      <c r="V90" s="60">
        <v>1</v>
      </c>
      <c r="W90" s="61">
        <v>14</v>
      </c>
      <c r="X90" s="61">
        <v>0</v>
      </c>
      <c r="Y90" s="40">
        <v>6.666666666666667</v>
      </c>
      <c r="Z90" s="62">
        <v>2613.29</v>
      </c>
      <c r="AA90" s="40">
        <v>2613.29</v>
      </c>
      <c r="AB90" s="62">
        <v>100</v>
      </c>
      <c r="AC90" s="62">
        <v>2613.29</v>
      </c>
      <c r="AD90" s="62">
        <v>100</v>
      </c>
      <c r="AE90" s="62">
        <v>0</v>
      </c>
      <c r="AF90" s="62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59" t="s">
        <v>244</v>
      </c>
      <c r="C91" s="59"/>
      <c r="D91" s="36" t="s">
        <v>108</v>
      </c>
      <c r="E91" s="37" t="s">
        <v>125</v>
      </c>
      <c r="F91" s="37" t="s">
        <v>223</v>
      </c>
      <c r="G91" s="60">
        <v>18960.059999999998</v>
      </c>
      <c r="H91" s="60">
        <v>19</v>
      </c>
      <c r="I91" s="60">
        <v>3</v>
      </c>
      <c r="J91" s="60">
        <v>16</v>
      </c>
      <c r="K91" s="60">
        <v>15</v>
      </c>
      <c r="L91" s="60">
        <v>15</v>
      </c>
      <c r="M91" s="60">
        <v>3</v>
      </c>
      <c r="N91" s="60">
        <v>78.94736842105263</v>
      </c>
      <c r="O91" s="40">
        <v>10495.439999999999</v>
      </c>
      <c r="P91" s="40">
        <v>10495.439999999999</v>
      </c>
      <c r="Q91" s="40">
        <v>100</v>
      </c>
      <c r="R91" s="40">
        <v>10495.439999999999</v>
      </c>
      <c r="S91" s="40">
        <v>100</v>
      </c>
      <c r="T91" s="40">
        <v>0</v>
      </c>
      <c r="U91" s="40">
        <v>0</v>
      </c>
      <c r="V91" s="60">
        <v>4</v>
      </c>
      <c r="W91" s="61">
        <v>8</v>
      </c>
      <c r="X91" s="61">
        <v>1</v>
      </c>
      <c r="Y91" s="40">
        <v>21.052631578947366</v>
      </c>
      <c r="Z91" s="62">
        <v>8464.6200000000008</v>
      </c>
      <c r="AA91" s="40">
        <v>8464.6200000000008</v>
      </c>
      <c r="AB91" s="62">
        <v>100</v>
      </c>
      <c r="AC91" s="62">
        <v>8464.6200000000008</v>
      </c>
      <c r="AD91" s="62">
        <v>100</v>
      </c>
      <c r="AE91" s="62">
        <v>0</v>
      </c>
      <c r="AF91" s="62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59" t="s">
        <v>244</v>
      </c>
      <c r="C92" s="59"/>
      <c r="D92" s="36" t="s">
        <v>109</v>
      </c>
      <c r="E92" s="37" t="s">
        <v>124</v>
      </c>
      <c r="F92" s="37" t="s">
        <v>224</v>
      </c>
      <c r="G92" s="60">
        <v>26510.620000000003</v>
      </c>
      <c r="H92" s="60">
        <v>19</v>
      </c>
      <c r="I92" s="60">
        <v>2</v>
      </c>
      <c r="J92" s="60">
        <v>15</v>
      </c>
      <c r="K92" s="60">
        <v>15</v>
      </c>
      <c r="L92" s="60">
        <v>15</v>
      </c>
      <c r="M92" s="60">
        <v>1</v>
      </c>
      <c r="N92" s="60">
        <v>78.94736842105263</v>
      </c>
      <c r="O92" s="40">
        <v>16538.98</v>
      </c>
      <c r="P92" s="40">
        <v>16538.98</v>
      </c>
      <c r="Q92" s="40">
        <v>100</v>
      </c>
      <c r="R92" s="40">
        <v>16538.98</v>
      </c>
      <c r="S92" s="40">
        <v>100</v>
      </c>
      <c r="T92" s="40">
        <v>0</v>
      </c>
      <c r="U92" s="40">
        <v>0</v>
      </c>
      <c r="V92" s="60">
        <v>3</v>
      </c>
      <c r="W92" s="61">
        <v>14</v>
      </c>
      <c r="X92" s="61">
        <v>0</v>
      </c>
      <c r="Y92" s="40">
        <v>15.789473684210526</v>
      </c>
      <c r="Z92" s="62">
        <v>9971.6400000000012</v>
      </c>
      <c r="AA92" s="40">
        <v>9971.6400000000012</v>
      </c>
      <c r="AB92" s="62">
        <v>100</v>
      </c>
      <c r="AC92" s="62">
        <v>9971.6400000000012</v>
      </c>
      <c r="AD92" s="62">
        <v>100</v>
      </c>
      <c r="AE92" s="62">
        <v>0</v>
      </c>
      <c r="AF92" s="62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59" t="s">
        <v>244</v>
      </c>
      <c r="C93" s="59"/>
      <c r="D93" s="36" t="s">
        <v>110</v>
      </c>
      <c r="E93" s="37" t="s">
        <v>124</v>
      </c>
      <c r="F93" s="37" t="s">
        <v>225</v>
      </c>
      <c r="G93" s="60">
        <v>7499.4500000000007</v>
      </c>
      <c r="H93" s="60">
        <v>11</v>
      </c>
      <c r="I93" s="60">
        <v>2</v>
      </c>
      <c r="J93" s="60">
        <v>8</v>
      </c>
      <c r="K93" s="60">
        <v>8</v>
      </c>
      <c r="L93" s="60">
        <v>8</v>
      </c>
      <c r="M93" s="60">
        <v>0</v>
      </c>
      <c r="N93" s="60">
        <v>72.727272727272734</v>
      </c>
      <c r="O93" s="40">
        <v>5909.3700000000008</v>
      </c>
      <c r="P93" s="40">
        <v>5909.3700000000008</v>
      </c>
      <c r="Q93" s="40">
        <v>100</v>
      </c>
      <c r="R93" s="40">
        <v>5909.3700000000008</v>
      </c>
      <c r="S93" s="40">
        <v>100</v>
      </c>
      <c r="T93" s="40">
        <v>0</v>
      </c>
      <c r="U93" s="40">
        <v>0</v>
      </c>
      <c r="V93" s="60">
        <v>0</v>
      </c>
      <c r="W93" s="61">
        <v>4</v>
      </c>
      <c r="X93" s="61">
        <v>2</v>
      </c>
      <c r="Y93" s="40">
        <v>0</v>
      </c>
      <c r="Z93" s="62">
        <v>1590.08</v>
      </c>
      <c r="AA93" s="40">
        <v>1590.08</v>
      </c>
      <c r="AB93" s="62">
        <v>100</v>
      </c>
      <c r="AC93" s="62">
        <v>1590.08</v>
      </c>
      <c r="AD93" s="62">
        <v>100</v>
      </c>
      <c r="AE93" s="62">
        <v>0</v>
      </c>
      <c r="AF93" s="62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59" t="s">
        <v>244</v>
      </c>
      <c r="C94" s="59"/>
      <c r="D94" s="36" t="s">
        <v>111</v>
      </c>
      <c r="E94" s="37" t="s">
        <v>141</v>
      </c>
      <c r="F94" s="37" t="s">
        <v>226</v>
      </c>
      <c r="G94" s="60">
        <v>41625.370000000003</v>
      </c>
      <c r="H94" s="60">
        <v>34</v>
      </c>
      <c r="I94" s="60">
        <v>5</v>
      </c>
      <c r="J94" s="60">
        <v>28</v>
      </c>
      <c r="K94" s="60">
        <v>28</v>
      </c>
      <c r="L94" s="60">
        <v>28</v>
      </c>
      <c r="M94" s="60">
        <v>2</v>
      </c>
      <c r="N94" s="60">
        <v>82.35294117647058</v>
      </c>
      <c r="O94" s="40">
        <v>38782.550000000003</v>
      </c>
      <c r="P94" s="40">
        <v>38782.550000000003</v>
      </c>
      <c r="Q94" s="40">
        <v>100</v>
      </c>
      <c r="R94" s="40">
        <v>38782.549999999996</v>
      </c>
      <c r="S94" s="40">
        <v>99.999999999999972</v>
      </c>
      <c r="T94" s="40">
        <v>0</v>
      </c>
      <c r="U94" s="40">
        <v>0</v>
      </c>
      <c r="V94" s="60">
        <v>6</v>
      </c>
      <c r="W94" s="61">
        <v>37</v>
      </c>
      <c r="X94" s="61">
        <v>3</v>
      </c>
      <c r="Y94" s="40">
        <v>17.647058823529413</v>
      </c>
      <c r="Z94" s="62">
        <v>2842.8199999999997</v>
      </c>
      <c r="AA94" s="40">
        <v>2842.8199999999997</v>
      </c>
      <c r="AB94" s="62">
        <v>100</v>
      </c>
      <c r="AC94" s="62">
        <v>2842.8199999999997</v>
      </c>
      <c r="AD94" s="62">
        <v>100</v>
      </c>
      <c r="AE94" s="62">
        <v>0</v>
      </c>
      <c r="AF94" s="62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59" t="s">
        <v>244</v>
      </c>
      <c r="C95" s="59"/>
      <c r="D95" s="36" t="s">
        <v>112</v>
      </c>
      <c r="E95" s="37" t="s">
        <v>125</v>
      </c>
      <c r="F95" s="37" t="s">
        <v>227</v>
      </c>
      <c r="G95" s="60">
        <v>26769.56</v>
      </c>
      <c r="H95" s="60">
        <v>25</v>
      </c>
      <c r="I95" s="60">
        <v>6</v>
      </c>
      <c r="J95" s="60">
        <v>19</v>
      </c>
      <c r="K95" s="60">
        <v>19</v>
      </c>
      <c r="L95" s="60">
        <v>19</v>
      </c>
      <c r="M95" s="60">
        <v>5</v>
      </c>
      <c r="N95" s="60">
        <v>76</v>
      </c>
      <c r="O95" s="40">
        <v>21121.99</v>
      </c>
      <c r="P95" s="40">
        <v>21121.99</v>
      </c>
      <c r="Q95" s="40">
        <v>100</v>
      </c>
      <c r="R95" s="40">
        <v>18157.73</v>
      </c>
      <c r="S95" s="40">
        <v>85.966000362655208</v>
      </c>
      <c r="T95" s="40">
        <v>2964.260000000002</v>
      </c>
      <c r="U95" s="40">
        <v>14.033999637344785</v>
      </c>
      <c r="V95" s="60">
        <v>3</v>
      </c>
      <c r="W95" s="61">
        <v>18</v>
      </c>
      <c r="X95" s="61">
        <v>1</v>
      </c>
      <c r="Y95" s="40">
        <v>12</v>
      </c>
      <c r="Z95" s="62">
        <v>5647.57</v>
      </c>
      <c r="AA95" s="40">
        <v>8611.8300000000017</v>
      </c>
      <c r="AB95" s="62">
        <v>100</v>
      </c>
      <c r="AC95" s="62">
        <v>8611.8300000000017</v>
      </c>
      <c r="AD95" s="62">
        <v>100</v>
      </c>
      <c r="AE95" s="62">
        <v>0</v>
      </c>
      <c r="AF95" s="62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59" t="s">
        <v>244</v>
      </c>
      <c r="C96" s="59"/>
      <c r="D96" s="36" t="s">
        <v>113</v>
      </c>
      <c r="E96" s="37" t="s">
        <v>125</v>
      </c>
      <c r="F96" s="37" t="s">
        <v>228</v>
      </c>
      <c r="G96" s="60">
        <v>28620.639999999999</v>
      </c>
      <c r="H96" s="60">
        <v>23</v>
      </c>
      <c r="I96" s="60">
        <v>5</v>
      </c>
      <c r="J96" s="60">
        <v>18</v>
      </c>
      <c r="K96" s="60">
        <v>18</v>
      </c>
      <c r="L96" s="60">
        <v>18</v>
      </c>
      <c r="M96" s="60">
        <v>0</v>
      </c>
      <c r="N96" s="60">
        <v>78.260869565217391</v>
      </c>
      <c r="O96" s="40">
        <v>21391.43</v>
      </c>
      <c r="P96" s="40">
        <v>21391.43</v>
      </c>
      <c r="Q96" s="40">
        <v>100</v>
      </c>
      <c r="R96" s="40">
        <v>21391.43</v>
      </c>
      <c r="S96" s="40">
        <v>100</v>
      </c>
      <c r="T96" s="40">
        <v>0</v>
      </c>
      <c r="U96" s="40">
        <v>0</v>
      </c>
      <c r="V96" s="60">
        <v>4</v>
      </c>
      <c r="W96" s="61">
        <v>19</v>
      </c>
      <c r="X96" s="61">
        <v>2</v>
      </c>
      <c r="Y96" s="40">
        <v>17.391304347826086</v>
      </c>
      <c r="Z96" s="62">
        <v>7229.21</v>
      </c>
      <c r="AA96" s="40">
        <v>7229.21</v>
      </c>
      <c r="AB96" s="62">
        <v>100</v>
      </c>
      <c r="AC96" s="62">
        <v>7229.21</v>
      </c>
      <c r="AD96" s="62">
        <v>100</v>
      </c>
      <c r="AE96" s="62">
        <v>0</v>
      </c>
      <c r="AF96" s="62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59" t="s">
        <v>244</v>
      </c>
      <c r="C97" s="59"/>
      <c r="D97" s="36" t="s">
        <v>114</v>
      </c>
      <c r="E97" s="37" t="s">
        <v>124</v>
      </c>
      <c r="F97" s="37" t="s">
        <v>229</v>
      </c>
      <c r="G97" s="60">
        <v>10848.93</v>
      </c>
      <c r="H97" s="60">
        <v>10</v>
      </c>
      <c r="I97" s="60">
        <v>0</v>
      </c>
      <c r="J97" s="60">
        <v>10</v>
      </c>
      <c r="K97" s="60">
        <v>9</v>
      </c>
      <c r="L97" s="60">
        <v>9</v>
      </c>
      <c r="M97" s="60">
        <v>1</v>
      </c>
      <c r="N97" s="60">
        <v>90</v>
      </c>
      <c r="O97" s="40">
        <v>7105.5900000000011</v>
      </c>
      <c r="P97" s="40">
        <v>7105.5900000000011</v>
      </c>
      <c r="Q97" s="40">
        <v>100</v>
      </c>
      <c r="R97" s="40">
        <v>7105.5900000000011</v>
      </c>
      <c r="S97" s="40">
        <v>100</v>
      </c>
      <c r="T97" s="40">
        <v>0</v>
      </c>
      <c r="U97" s="40">
        <v>0</v>
      </c>
      <c r="V97" s="60">
        <v>1</v>
      </c>
      <c r="W97" s="61">
        <v>9</v>
      </c>
      <c r="X97" s="61">
        <v>0</v>
      </c>
      <c r="Y97" s="40">
        <v>10</v>
      </c>
      <c r="Z97" s="62">
        <v>3743.34</v>
      </c>
      <c r="AA97" s="40">
        <v>3743.34</v>
      </c>
      <c r="AB97" s="62">
        <v>100</v>
      </c>
      <c r="AC97" s="62">
        <v>3743.34</v>
      </c>
      <c r="AD97" s="62">
        <v>100</v>
      </c>
      <c r="AE97" s="62">
        <v>0</v>
      </c>
      <c r="AF97" s="62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59" t="s">
        <v>244</v>
      </c>
      <c r="C98" s="59"/>
      <c r="D98" s="36" t="s">
        <v>115</v>
      </c>
      <c r="E98" s="37" t="s">
        <v>142</v>
      </c>
      <c r="F98" s="37" t="s">
        <v>230</v>
      </c>
      <c r="G98" s="60">
        <v>27937.02</v>
      </c>
      <c r="H98" s="60">
        <v>24</v>
      </c>
      <c r="I98" s="60">
        <v>4</v>
      </c>
      <c r="J98" s="60">
        <v>20</v>
      </c>
      <c r="K98" s="60">
        <v>18</v>
      </c>
      <c r="L98" s="60">
        <v>18</v>
      </c>
      <c r="M98" s="60">
        <v>1</v>
      </c>
      <c r="N98" s="60">
        <v>75</v>
      </c>
      <c r="O98" s="40">
        <v>24019.38</v>
      </c>
      <c r="P98" s="40">
        <v>24019.38</v>
      </c>
      <c r="Q98" s="40">
        <v>100</v>
      </c>
      <c r="R98" s="40">
        <v>24019.38</v>
      </c>
      <c r="S98" s="40">
        <v>100</v>
      </c>
      <c r="T98" s="40">
        <v>0</v>
      </c>
      <c r="U98" s="40">
        <v>0</v>
      </c>
      <c r="V98" s="60">
        <v>3</v>
      </c>
      <c r="W98" s="61">
        <v>17</v>
      </c>
      <c r="X98" s="61">
        <v>0</v>
      </c>
      <c r="Y98" s="40">
        <v>12.5</v>
      </c>
      <c r="Z98" s="62">
        <v>3917.6400000000003</v>
      </c>
      <c r="AA98" s="40">
        <v>3917.6400000000003</v>
      </c>
      <c r="AB98" s="62">
        <v>100</v>
      </c>
      <c r="AC98" s="62">
        <v>3917.6400000000003</v>
      </c>
      <c r="AD98" s="62">
        <v>100</v>
      </c>
      <c r="AE98" s="62">
        <v>0</v>
      </c>
      <c r="AF98" s="62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25" t="s">
        <v>25</v>
      </c>
      <c r="B99" s="126"/>
      <c r="C99" s="126"/>
      <c r="D99" s="126"/>
      <c r="E99" s="126"/>
      <c r="F99" s="127"/>
      <c r="G99" s="63"/>
      <c r="H99" s="64">
        <v>1329</v>
      </c>
      <c r="I99" s="64">
        <v>301</v>
      </c>
      <c r="J99" s="64">
        <v>980</v>
      </c>
      <c r="K99" s="64">
        <v>1060</v>
      </c>
      <c r="L99" s="64">
        <v>1080</v>
      </c>
      <c r="M99" s="64">
        <v>98</v>
      </c>
      <c r="N99" s="40">
        <v>79.75921745673439</v>
      </c>
      <c r="O99" s="65">
        <v>1417749.5399999998</v>
      </c>
      <c r="P99" s="65">
        <v>1417749.5399999998</v>
      </c>
      <c r="Q99" s="40">
        <v>100</v>
      </c>
      <c r="R99" s="65">
        <v>1310860.58</v>
      </c>
      <c r="S99" s="40">
        <v>92.460659870854215</v>
      </c>
      <c r="T99" s="65">
        <v>106888.96000000005</v>
      </c>
      <c r="U99" s="40">
        <v>7.5393401291458053</v>
      </c>
      <c r="V99" s="64">
        <v>176</v>
      </c>
      <c r="W99" s="66">
        <v>971</v>
      </c>
      <c r="X99" s="66">
        <v>71</v>
      </c>
      <c r="Y99" s="40">
        <v>13.243039879608729</v>
      </c>
      <c r="Z99" s="67">
        <v>449571.7300000001</v>
      </c>
      <c r="AA99" s="65">
        <v>556460.68999999971</v>
      </c>
      <c r="AB99" s="62">
        <v>99.999999999999915</v>
      </c>
      <c r="AC99" s="67">
        <v>539889.10999999975</v>
      </c>
      <c r="AD99" s="62">
        <v>97.021967535568422</v>
      </c>
      <c r="AE99" s="67">
        <v>16571.580000000002</v>
      </c>
      <c r="AF99" s="62">
        <v>2.9780324644315863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topLeftCell="F78" zoomScale="70" zoomScaleNormal="70" workbookViewId="0">
      <selection activeCell="A7" sqref="A7:AF99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57604.32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16</v>
      </c>
      <c r="X14" s="43">
        <v>2</v>
      </c>
      <c r="Y14" s="41">
        <v>0</v>
      </c>
      <c r="Z14" s="44">
        <v>12871.96</v>
      </c>
      <c r="AA14" s="41">
        <v>17175.370000000003</v>
      </c>
      <c r="AB14" s="44">
        <v>100</v>
      </c>
      <c r="AC14" s="44">
        <v>12871.960000000003</v>
      </c>
      <c r="AD14" s="44">
        <v>74.944295232067788</v>
      </c>
      <c r="AE14" s="44">
        <v>4303.41</v>
      </c>
      <c r="AF14" s="44">
        <v>25.055704767932212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7861.3499999999995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2</v>
      </c>
      <c r="W33" s="43">
        <v>6</v>
      </c>
      <c r="X33" s="43">
        <v>1</v>
      </c>
      <c r="Y33" s="41">
        <v>18.181818181818183</v>
      </c>
      <c r="Z33" s="44">
        <v>374.53</v>
      </c>
      <c r="AA33" s="41">
        <v>374.53</v>
      </c>
      <c r="AB33" s="44">
        <v>100</v>
      </c>
      <c r="AC33" s="44">
        <v>374.53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20754.830000000002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10</v>
      </c>
      <c r="X35" s="43">
        <v>1</v>
      </c>
      <c r="Y35" s="41">
        <v>16.666666666666664</v>
      </c>
      <c r="Z35" s="44">
        <v>4596.2599999999993</v>
      </c>
      <c r="AA35" s="41">
        <v>4596.2599999999993</v>
      </c>
      <c r="AB35" s="44">
        <v>100</v>
      </c>
      <c r="AC35" s="44">
        <v>4596.26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13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7703.38</v>
      </c>
      <c r="AD39" s="44">
        <v>57.674750815889389</v>
      </c>
      <c r="AE39" s="44">
        <v>5653.21</v>
      </c>
      <c r="AF39" s="44">
        <v>42.325249184110611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88228.45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35</v>
      </c>
      <c r="X47" s="43">
        <v>2</v>
      </c>
      <c r="Y47" s="41">
        <v>8.8235294117647065</v>
      </c>
      <c r="Z47" s="44">
        <v>19385.75</v>
      </c>
      <c r="AA47" s="41">
        <v>32172.940000000002</v>
      </c>
      <c r="AB47" s="44">
        <v>100</v>
      </c>
      <c r="AC47" s="44">
        <v>32172.940000000002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24435.9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15</v>
      </c>
      <c r="X49" s="43">
        <v>4</v>
      </c>
      <c r="Y49" s="41">
        <v>12.5</v>
      </c>
      <c r="Z49" s="44">
        <v>3794.59</v>
      </c>
      <c r="AA49" s="41">
        <v>3794.59</v>
      </c>
      <c r="AB49" s="44">
        <v>100</v>
      </c>
      <c r="AC49" s="44">
        <v>3794.59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39552.660000000003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11</v>
      </c>
      <c r="X50" s="43">
        <v>1</v>
      </c>
      <c r="Y50" s="41">
        <v>25</v>
      </c>
      <c r="Z50" s="44">
        <v>19043.310000000001</v>
      </c>
      <c r="AA50" s="41">
        <v>24345.450000000004</v>
      </c>
      <c r="AB50" s="44">
        <v>100</v>
      </c>
      <c r="AC50" s="44">
        <v>24345.449999999997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10389.49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1</v>
      </c>
      <c r="W51" s="43">
        <v>6</v>
      </c>
      <c r="X51" s="43">
        <v>0</v>
      </c>
      <c r="Y51" s="41">
        <v>10</v>
      </c>
      <c r="Z51" s="44">
        <v>813.02</v>
      </c>
      <c r="AA51" s="41">
        <v>813.02</v>
      </c>
      <c r="AB51" s="44">
        <v>100</v>
      </c>
      <c r="AC51" s="44">
        <v>813.02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38957.18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16955.25</v>
      </c>
      <c r="AA60" s="41">
        <v>17690.3</v>
      </c>
      <c r="AB60" s="44">
        <v>100</v>
      </c>
      <c r="AC60" s="44">
        <v>17690.3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12325.86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2449.17</v>
      </c>
      <c r="AA64" s="41">
        <v>2449.17</v>
      </c>
      <c r="AB64" s="44">
        <v>100</v>
      </c>
      <c r="AC64" s="44">
        <v>2449.17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32153.07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19</v>
      </c>
      <c r="X89" s="43">
        <v>0</v>
      </c>
      <c r="Y89" s="41">
        <v>22.727272727272727</v>
      </c>
      <c r="Z89" s="44">
        <v>7836.4599999999991</v>
      </c>
      <c r="AA89" s="41">
        <v>11387.73</v>
      </c>
      <c r="AB89" s="44">
        <v>100</v>
      </c>
      <c r="AC89" s="44">
        <v>11387.73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7499.4500000000007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0</v>
      </c>
      <c r="W93" s="43">
        <v>4</v>
      </c>
      <c r="X93" s="43">
        <v>2</v>
      </c>
      <c r="Y93" s="41">
        <v>0</v>
      </c>
      <c r="Z93" s="44">
        <v>1590.08</v>
      </c>
      <c r="AA93" s="41">
        <v>1590.08</v>
      </c>
      <c r="AB93" s="44">
        <v>100</v>
      </c>
      <c r="AC93" s="44">
        <v>1590.08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177</v>
      </c>
      <c r="W99" s="47">
        <v>973</v>
      </c>
      <c r="X99" s="47">
        <v>71</v>
      </c>
      <c r="Y99" s="41">
        <v>13.318284424379231</v>
      </c>
      <c r="Z99" s="48">
        <v>449825.99000000011</v>
      </c>
      <c r="AA99" s="46">
        <v>556714.94999999972</v>
      </c>
      <c r="AB99" s="44">
        <v>99.999999999999915</v>
      </c>
      <c r="AC99" s="48">
        <v>546758.32999999973</v>
      </c>
      <c r="AD99" s="44">
        <v>98.211540753486133</v>
      </c>
      <c r="AE99" s="48">
        <v>9956.6200000000008</v>
      </c>
      <c r="AF99" s="44">
        <v>1.7884592465138589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AB13" sqref="AB13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12993.760000000002</v>
      </c>
      <c r="AD14" s="44">
        <v>75.120727841606467</v>
      </c>
      <c r="AE14" s="44">
        <v>4303.41</v>
      </c>
      <c r="AF14" s="44">
        <v>24.879272158393537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7861.3499999999995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2</v>
      </c>
      <c r="W33" s="43">
        <v>6</v>
      </c>
      <c r="X33" s="43">
        <v>1</v>
      </c>
      <c r="Y33" s="41">
        <v>18.181818181818183</v>
      </c>
      <c r="Z33" s="44">
        <v>374.53</v>
      </c>
      <c r="AA33" s="41">
        <v>374.53</v>
      </c>
      <c r="AB33" s="44">
        <v>100</v>
      </c>
      <c r="AC33" s="44">
        <v>374.53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20754.830000000002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10</v>
      </c>
      <c r="X35" s="43">
        <v>1</v>
      </c>
      <c r="Y35" s="41">
        <v>16.666666666666664</v>
      </c>
      <c r="Z35" s="44">
        <v>4596.2599999999993</v>
      </c>
      <c r="AA35" s="41">
        <v>4596.2599999999993</v>
      </c>
      <c r="AB35" s="44">
        <v>100</v>
      </c>
      <c r="AC35" s="44">
        <v>4596.26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13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7703.38</v>
      </c>
      <c r="AD39" s="44">
        <v>57.674750815889389</v>
      </c>
      <c r="AE39" s="44">
        <v>5653.21</v>
      </c>
      <c r="AF39" s="44">
        <v>42.325249184110611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88228.45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35</v>
      </c>
      <c r="X47" s="43">
        <v>2</v>
      </c>
      <c r="Y47" s="41">
        <v>8.8235294117647065</v>
      </c>
      <c r="Z47" s="44">
        <v>19385.75</v>
      </c>
      <c r="AA47" s="41">
        <v>32172.940000000002</v>
      </c>
      <c r="AB47" s="44">
        <v>100</v>
      </c>
      <c r="AC47" s="44">
        <v>32172.940000000002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24435.9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2</v>
      </c>
      <c r="W49" s="43">
        <v>15</v>
      </c>
      <c r="X49" s="43">
        <v>4</v>
      </c>
      <c r="Y49" s="41">
        <v>12.5</v>
      </c>
      <c r="Z49" s="44">
        <v>3794.59</v>
      </c>
      <c r="AA49" s="41">
        <v>3794.59</v>
      </c>
      <c r="AB49" s="44">
        <v>100</v>
      </c>
      <c r="AC49" s="44">
        <v>3794.59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42458.19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12</v>
      </c>
      <c r="X50" s="43">
        <v>1</v>
      </c>
      <c r="Y50" s="41">
        <v>25</v>
      </c>
      <c r="Z50" s="44">
        <v>21948.84</v>
      </c>
      <c r="AA50" s="41">
        <v>27250.980000000003</v>
      </c>
      <c r="AB50" s="44">
        <v>100</v>
      </c>
      <c r="AC50" s="44">
        <v>27250.979999999996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38957.18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16955.25</v>
      </c>
      <c r="AA60" s="41">
        <v>17690.3</v>
      </c>
      <c r="AB60" s="44">
        <v>100</v>
      </c>
      <c r="AC60" s="44">
        <v>17690.3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12325.86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2449.17</v>
      </c>
      <c r="AA64" s="41">
        <v>2449.17</v>
      </c>
      <c r="AB64" s="44">
        <v>100</v>
      </c>
      <c r="AC64" s="44">
        <v>2449.17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179</v>
      </c>
      <c r="W99" s="47">
        <v>978</v>
      </c>
      <c r="X99" s="47">
        <v>71</v>
      </c>
      <c r="Y99" s="41">
        <v>13.46877351392024</v>
      </c>
      <c r="Z99" s="48">
        <v>455138.9200000001</v>
      </c>
      <c r="AA99" s="46">
        <v>562027.87999999966</v>
      </c>
      <c r="AB99" s="44">
        <v>99.999999999999929</v>
      </c>
      <c r="AC99" s="48">
        <v>552071.25999999966</v>
      </c>
      <c r="AD99" s="44">
        <v>98.228447314748863</v>
      </c>
      <c r="AE99" s="48">
        <v>9956.6200000000008</v>
      </c>
      <c r="AF99" s="44">
        <v>1.7715526852511314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90" zoomScaleNormal="90" workbookViewId="0">
      <selection activeCell="A2" sqref="A2:A5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237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/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28">
        <v>14</v>
      </c>
      <c r="I7" s="28">
        <v>3</v>
      </c>
      <c r="J7" s="28">
        <v>6</v>
      </c>
      <c r="K7" s="28">
        <v>12</v>
      </c>
      <c r="L7" s="28">
        <v>12</v>
      </c>
      <c r="M7" s="28">
        <v>0</v>
      </c>
      <c r="N7" s="29">
        <v>85.714285714285708</v>
      </c>
      <c r="O7" s="23">
        <v>17648.77</v>
      </c>
      <c r="P7" s="23">
        <v>17648.77</v>
      </c>
      <c r="Q7" s="29">
        <v>100</v>
      </c>
      <c r="R7" s="23">
        <v>17648.77</v>
      </c>
      <c r="S7" s="29">
        <v>100</v>
      </c>
      <c r="T7" s="23">
        <v>0</v>
      </c>
      <c r="U7" s="29">
        <v>0</v>
      </c>
      <c r="V7" s="28">
        <v>0</v>
      </c>
      <c r="W7" s="28">
        <v>0</v>
      </c>
      <c r="X7" s="28">
        <v>0</v>
      </c>
      <c r="Y7" s="29">
        <v>0</v>
      </c>
      <c r="Z7" s="29">
        <v>0</v>
      </c>
      <c r="AA7" s="29">
        <v>0</v>
      </c>
      <c r="AB7" s="29">
        <v>0</v>
      </c>
      <c r="AC7" s="29">
        <v>0</v>
      </c>
      <c r="AD7" s="29">
        <v>0</v>
      </c>
      <c r="AE7" s="29">
        <v>0</v>
      </c>
      <c r="AF7" s="29">
        <v>0</v>
      </c>
    </row>
    <row r="8" spans="1:32" ht="22.5" customHeight="1" x14ac:dyDescent="0.25">
      <c r="A8" s="18">
        <v>2</v>
      </c>
      <c r="B8" s="25"/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28">
        <v>13</v>
      </c>
      <c r="I8" s="28">
        <v>4</v>
      </c>
      <c r="J8" s="28">
        <v>9</v>
      </c>
      <c r="K8" s="28">
        <v>11</v>
      </c>
      <c r="L8" s="28">
        <v>11</v>
      </c>
      <c r="M8" s="28">
        <v>0</v>
      </c>
      <c r="N8" s="29">
        <v>84.615384615384613</v>
      </c>
      <c r="O8" s="23">
        <v>17355.38</v>
      </c>
      <c r="P8" s="23">
        <v>17355.38</v>
      </c>
      <c r="Q8" s="29">
        <v>100</v>
      </c>
      <c r="R8" s="23">
        <v>17355.38</v>
      </c>
      <c r="S8" s="29">
        <v>100</v>
      </c>
      <c r="T8" s="23">
        <v>0</v>
      </c>
      <c r="U8" s="29">
        <v>0</v>
      </c>
      <c r="V8" s="28">
        <v>0</v>
      </c>
      <c r="W8" s="28">
        <v>0</v>
      </c>
      <c r="X8" s="28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</row>
    <row r="9" spans="1:32" ht="22.5" customHeight="1" x14ac:dyDescent="0.25">
      <c r="A9" s="18">
        <v>3</v>
      </c>
      <c r="B9" s="25"/>
      <c r="C9" s="25"/>
      <c r="D9" s="20" t="s">
        <v>30</v>
      </c>
      <c r="E9" s="18" t="s">
        <v>122</v>
      </c>
      <c r="F9" s="18" t="s">
        <v>145</v>
      </c>
      <c r="G9" s="29">
        <v>32831.71</v>
      </c>
      <c r="H9" s="28">
        <v>19</v>
      </c>
      <c r="I9" s="28">
        <v>2</v>
      </c>
      <c r="J9" s="28">
        <v>17</v>
      </c>
      <c r="K9" s="28">
        <v>17</v>
      </c>
      <c r="L9" s="28">
        <v>17</v>
      </c>
      <c r="M9" s="28">
        <v>0</v>
      </c>
      <c r="N9" s="29">
        <v>89.473684210526315</v>
      </c>
      <c r="O9" s="23">
        <v>32831.71</v>
      </c>
      <c r="P9" s="23">
        <v>32831.71</v>
      </c>
      <c r="Q9" s="29">
        <v>100</v>
      </c>
      <c r="R9" s="23">
        <v>32831.71</v>
      </c>
      <c r="S9" s="29">
        <v>100</v>
      </c>
      <c r="T9" s="23">
        <v>0</v>
      </c>
      <c r="U9" s="29">
        <v>0</v>
      </c>
      <c r="V9" s="28">
        <v>0</v>
      </c>
      <c r="W9" s="28">
        <v>0</v>
      </c>
      <c r="X9" s="28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</row>
    <row r="10" spans="1:32" ht="22.5" customHeight="1" x14ac:dyDescent="0.25">
      <c r="A10" s="18">
        <v>4</v>
      </c>
      <c r="B10" s="25"/>
      <c r="C10" s="25"/>
      <c r="D10" s="20" t="s">
        <v>31</v>
      </c>
      <c r="E10" s="18" t="s">
        <v>123</v>
      </c>
      <c r="F10" s="18" t="s">
        <v>146</v>
      </c>
      <c r="G10" s="29">
        <v>683.3</v>
      </c>
      <c r="H10" s="28">
        <v>3</v>
      </c>
      <c r="I10" s="28">
        <v>0</v>
      </c>
      <c r="J10" s="28">
        <v>3</v>
      </c>
      <c r="K10" s="28">
        <v>2</v>
      </c>
      <c r="L10" s="28">
        <v>2</v>
      </c>
      <c r="M10" s="28">
        <v>0</v>
      </c>
      <c r="N10" s="29">
        <v>66.666666666666657</v>
      </c>
      <c r="O10" s="23">
        <v>683.3</v>
      </c>
      <c r="P10" s="23">
        <v>683.3</v>
      </c>
      <c r="Q10" s="29">
        <v>100</v>
      </c>
      <c r="R10" s="23">
        <v>683.3</v>
      </c>
      <c r="S10" s="29">
        <v>100</v>
      </c>
      <c r="T10" s="23">
        <v>0</v>
      </c>
      <c r="U10" s="29">
        <v>0</v>
      </c>
      <c r="V10" s="28">
        <v>0</v>
      </c>
      <c r="W10" s="28">
        <v>0</v>
      </c>
      <c r="X10" s="28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</row>
    <row r="11" spans="1:32" ht="22.5" customHeight="1" x14ac:dyDescent="0.25">
      <c r="A11" s="18">
        <v>5</v>
      </c>
      <c r="B11" s="25"/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28">
        <v>10</v>
      </c>
      <c r="I11" s="28">
        <v>3</v>
      </c>
      <c r="J11" s="28">
        <v>6</v>
      </c>
      <c r="K11" s="28">
        <v>8</v>
      </c>
      <c r="L11" s="28">
        <v>8</v>
      </c>
      <c r="M11" s="28">
        <v>0</v>
      </c>
      <c r="N11" s="29">
        <v>80</v>
      </c>
      <c r="O11" s="23">
        <v>10725.08</v>
      </c>
      <c r="P11" s="23">
        <v>10725.08</v>
      </c>
      <c r="Q11" s="29">
        <v>100</v>
      </c>
      <c r="R11" s="23">
        <v>6615.71</v>
      </c>
      <c r="S11" s="29">
        <v>61.684481607596396</v>
      </c>
      <c r="T11" s="23">
        <v>4109.37</v>
      </c>
      <c r="U11" s="29">
        <v>38.315518392403597</v>
      </c>
      <c r="V11" s="28">
        <v>0</v>
      </c>
      <c r="W11" s="28">
        <v>0</v>
      </c>
      <c r="X11" s="28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</row>
    <row r="12" spans="1:32" ht="22.5" customHeight="1" x14ac:dyDescent="0.25">
      <c r="A12" s="18">
        <v>6</v>
      </c>
      <c r="B12" s="25"/>
      <c r="C12" s="25"/>
      <c r="D12" s="20" t="s">
        <v>33</v>
      </c>
      <c r="E12" s="18" t="s">
        <v>124</v>
      </c>
      <c r="F12" s="18" t="s">
        <v>148</v>
      </c>
      <c r="G12" s="29">
        <v>26690.21</v>
      </c>
      <c r="H12" s="28">
        <v>20</v>
      </c>
      <c r="I12" s="28">
        <v>9</v>
      </c>
      <c r="J12" s="28">
        <v>10</v>
      </c>
      <c r="K12" s="28">
        <v>16</v>
      </c>
      <c r="L12" s="28">
        <v>16</v>
      </c>
      <c r="M12" s="28">
        <v>0</v>
      </c>
      <c r="N12" s="29">
        <v>80</v>
      </c>
      <c r="O12" s="23">
        <v>26690.21</v>
      </c>
      <c r="P12" s="23">
        <v>26690.21</v>
      </c>
      <c r="Q12" s="29">
        <v>100</v>
      </c>
      <c r="R12" s="23">
        <v>26690.21</v>
      </c>
      <c r="S12" s="29">
        <v>100</v>
      </c>
      <c r="T12" s="23">
        <v>0</v>
      </c>
      <c r="U12" s="29">
        <v>0</v>
      </c>
      <c r="V12" s="28">
        <v>0</v>
      </c>
      <c r="W12" s="28">
        <v>0</v>
      </c>
      <c r="X12" s="28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</row>
    <row r="13" spans="1:32" ht="22.5" customHeight="1" x14ac:dyDescent="0.25">
      <c r="A13" s="18">
        <v>7</v>
      </c>
      <c r="B13" s="25"/>
      <c r="C13" s="25"/>
      <c r="D13" s="20" t="s">
        <v>34</v>
      </c>
      <c r="E13" s="18" t="s">
        <v>125</v>
      </c>
      <c r="F13" s="18" t="s">
        <v>149</v>
      </c>
      <c r="G13" s="29">
        <v>40428.949999999997</v>
      </c>
      <c r="H13" s="28">
        <v>30</v>
      </c>
      <c r="I13" s="28">
        <v>14</v>
      </c>
      <c r="J13" s="28">
        <v>16</v>
      </c>
      <c r="K13" s="28">
        <v>27</v>
      </c>
      <c r="L13" s="28">
        <v>27</v>
      </c>
      <c r="M13" s="28">
        <v>0</v>
      </c>
      <c r="N13" s="29">
        <v>90</v>
      </c>
      <c r="O13" s="23">
        <v>40428.949999999997</v>
      </c>
      <c r="P13" s="23">
        <v>40428.949999999997</v>
      </c>
      <c r="Q13" s="29">
        <v>100</v>
      </c>
      <c r="R13" s="23">
        <v>40428.949999999997</v>
      </c>
      <c r="S13" s="29">
        <v>100</v>
      </c>
      <c r="T13" s="23">
        <v>0</v>
      </c>
      <c r="U13" s="29">
        <v>0</v>
      </c>
      <c r="V13" s="28">
        <v>0</v>
      </c>
      <c r="W13" s="28">
        <v>0</v>
      </c>
      <c r="X13" s="28">
        <v>0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29">
        <v>0</v>
      </c>
      <c r="AE13" s="29">
        <v>0</v>
      </c>
      <c r="AF13" s="29">
        <v>0</v>
      </c>
    </row>
    <row r="14" spans="1:32" ht="22.5" customHeight="1" x14ac:dyDescent="0.25">
      <c r="A14" s="18">
        <v>8</v>
      </c>
      <c r="B14" s="25"/>
      <c r="C14" s="25"/>
      <c r="D14" s="20" t="s">
        <v>35</v>
      </c>
      <c r="E14" s="18" t="s">
        <v>125</v>
      </c>
      <c r="F14" s="18" t="s">
        <v>150</v>
      </c>
      <c r="G14" s="29">
        <v>4659.66</v>
      </c>
      <c r="H14" s="28">
        <v>6</v>
      </c>
      <c r="I14" s="28">
        <v>0</v>
      </c>
      <c r="J14" s="28">
        <v>6</v>
      </c>
      <c r="K14" s="28">
        <v>4</v>
      </c>
      <c r="L14" s="28">
        <v>4</v>
      </c>
      <c r="M14" s="28">
        <v>0</v>
      </c>
      <c r="N14" s="29">
        <v>66.666666666666657</v>
      </c>
      <c r="O14" s="23">
        <v>4659.66</v>
      </c>
      <c r="P14" s="23">
        <v>4659.66</v>
      </c>
      <c r="Q14" s="29">
        <v>100</v>
      </c>
      <c r="R14" s="23">
        <v>4659.66</v>
      </c>
      <c r="S14" s="29">
        <v>100</v>
      </c>
      <c r="T14" s="23">
        <v>0</v>
      </c>
      <c r="U14" s="29">
        <v>0</v>
      </c>
      <c r="V14" s="28">
        <v>0</v>
      </c>
      <c r="W14" s="28">
        <v>0</v>
      </c>
      <c r="X14" s="28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</row>
    <row r="15" spans="1:32" ht="22.5" customHeight="1" x14ac:dyDescent="0.25">
      <c r="A15" s="18">
        <v>9</v>
      </c>
      <c r="B15" s="25"/>
      <c r="C15" s="25"/>
      <c r="D15" s="20" t="s">
        <v>36</v>
      </c>
      <c r="E15" s="18" t="s">
        <v>124</v>
      </c>
      <c r="F15" s="18" t="s">
        <v>151</v>
      </c>
      <c r="G15" s="29">
        <v>35464.200000000004</v>
      </c>
      <c r="H15" s="28">
        <v>35</v>
      </c>
      <c r="I15" s="28">
        <v>14</v>
      </c>
      <c r="J15" s="28">
        <v>19</v>
      </c>
      <c r="K15" s="28">
        <v>34</v>
      </c>
      <c r="L15" s="28">
        <v>34</v>
      </c>
      <c r="M15" s="28">
        <v>0</v>
      </c>
      <c r="N15" s="29">
        <v>97.142857142857139</v>
      </c>
      <c r="O15" s="23">
        <v>35464.200000000004</v>
      </c>
      <c r="P15" s="23">
        <v>35464.200000000004</v>
      </c>
      <c r="Q15" s="29">
        <v>100</v>
      </c>
      <c r="R15" s="23">
        <v>35464.200000000004</v>
      </c>
      <c r="S15" s="29">
        <v>100</v>
      </c>
      <c r="T15" s="23">
        <v>0</v>
      </c>
      <c r="U15" s="29">
        <v>0</v>
      </c>
      <c r="V15" s="28">
        <v>0</v>
      </c>
      <c r="W15" s="28">
        <v>0</v>
      </c>
      <c r="X15" s="28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</row>
    <row r="16" spans="1:32" ht="22.5" customHeight="1" x14ac:dyDescent="0.25">
      <c r="A16" s="18">
        <v>10</v>
      </c>
      <c r="B16" s="25"/>
      <c r="C16" s="25"/>
      <c r="D16" s="20" t="s">
        <v>37</v>
      </c>
      <c r="E16" s="18" t="s">
        <v>121</v>
      </c>
      <c r="F16" s="18" t="s">
        <v>152</v>
      </c>
      <c r="G16" s="29">
        <v>14981.960000000001</v>
      </c>
      <c r="H16" s="28">
        <v>11</v>
      </c>
      <c r="I16" s="28">
        <v>2</v>
      </c>
      <c r="J16" s="28">
        <v>9</v>
      </c>
      <c r="K16" s="28">
        <v>5</v>
      </c>
      <c r="L16" s="28">
        <v>5</v>
      </c>
      <c r="M16" s="28">
        <v>0</v>
      </c>
      <c r="N16" s="29">
        <v>45.454545454545453</v>
      </c>
      <c r="O16" s="23">
        <v>14981.960000000001</v>
      </c>
      <c r="P16" s="23">
        <v>14981.960000000001</v>
      </c>
      <c r="Q16" s="29">
        <v>100</v>
      </c>
      <c r="R16" s="23">
        <v>14981.960000000001</v>
      </c>
      <c r="S16" s="29">
        <v>100</v>
      </c>
      <c r="T16" s="23">
        <v>0</v>
      </c>
      <c r="U16" s="29">
        <v>0</v>
      </c>
      <c r="V16" s="28">
        <v>0</v>
      </c>
      <c r="W16" s="28">
        <v>0</v>
      </c>
      <c r="X16" s="28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</row>
    <row r="17" spans="1:32" ht="22.5" customHeight="1" x14ac:dyDescent="0.25">
      <c r="A17" s="18">
        <v>11</v>
      </c>
      <c r="B17" s="25"/>
      <c r="C17" s="25"/>
      <c r="D17" s="20" t="s">
        <v>38</v>
      </c>
      <c r="E17" s="18" t="s">
        <v>125</v>
      </c>
      <c r="F17" s="18" t="s">
        <v>153</v>
      </c>
      <c r="G17" s="29">
        <v>8384.7800000000007</v>
      </c>
      <c r="H17" s="28">
        <v>9</v>
      </c>
      <c r="I17" s="28">
        <v>0</v>
      </c>
      <c r="J17" s="28">
        <v>9</v>
      </c>
      <c r="K17" s="28">
        <v>7</v>
      </c>
      <c r="L17" s="28">
        <v>7</v>
      </c>
      <c r="M17" s="28">
        <v>0</v>
      </c>
      <c r="N17" s="29">
        <v>77.777777777777786</v>
      </c>
      <c r="O17" s="23">
        <v>8384.7800000000007</v>
      </c>
      <c r="P17" s="23">
        <v>8384.7800000000007</v>
      </c>
      <c r="Q17" s="29">
        <v>100</v>
      </c>
      <c r="R17" s="23">
        <v>7650.33</v>
      </c>
      <c r="S17" s="29">
        <v>91.240676559194156</v>
      </c>
      <c r="T17" s="23">
        <v>734.45000000000073</v>
      </c>
      <c r="U17" s="29">
        <v>8.7593234408058489</v>
      </c>
      <c r="V17" s="28">
        <v>0</v>
      </c>
      <c r="W17" s="28">
        <v>0</v>
      </c>
      <c r="X17" s="28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29">
        <v>0</v>
      </c>
      <c r="AF17" s="29">
        <v>0</v>
      </c>
    </row>
    <row r="18" spans="1:32" ht="22.5" customHeight="1" x14ac:dyDescent="0.25">
      <c r="A18" s="18">
        <v>12</v>
      </c>
      <c r="B18" s="25"/>
      <c r="C18" s="25"/>
      <c r="D18" s="20" t="s">
        <v>39</v>
      </c>
      <c r="E18" s="18" t="s">
        <v>126</v>
      </c>
      <c r="F18" s="18" t="s">
        <v>154</v>
      </c>
      <c r="G18" s="29">
        <v>7748.75</v>
      </c>
      <c r="H18" s="28">
        <v>7</v>
      </c>
      <c r="I18" s="28">
        <v>0</v>
      </c>
      <c r="J18" s="28">
        <v>7</v>
      </c>
      <c r="K18" s="28">
        <v>7</v>
      </c>
      <c r="L18" s="28">
        <v>7</v>
      </c>
      <c r="M18" s="28">
        <v>0</v>
      </c>
      <c r="N18" s="29">
        <v>100</v>
      </c>
      <c r="O18" s="23">
        <v>7748.75</v>
      </c>
      <c r="P18" s="23">
        <v>7748.75</v>
      </c>
      <c r="Q18" s="29">
        <v>100</v>
      </c>
      <c r="R18" s="23">
        <v>7060.58</v>
      </c>
      <c r="S18" s="29">
        <v>91.118954670108081</v>
      </c>
      <c r="T18" s="23">
        <v>688.17000000000007</v>
      </c>
      <c r="U18" s="29">
        <v>8.8810453298919185</v>
      </c>
      <c r="V18" s="28">
        <v>0</v>
      </c>
      <c r="W18" s="28">
        <v>0</v>
      </c>
      <c r="X18" s="28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</row>
    <row r="19" spans="1:32" ht="22.5" customHeight="1" x14ac:dyDescent="0.25">
      <c r="A19" s="18">
        <v>13</v>
      </c>
      <c r="B19" s="25"/>
      <c r="C19" s="25"/>
      <c r="D19" s="20" t="s">
        <v>40</v>
      </c>
      <c r="E19" s="18" t="s">
        <v>124</v>
      </c>
      <c r="F19" s="18" t="s">
        <v>155</v>
      </c>
      <c r="G19" s="29">
        <v>44618.01</v>
      </c>
      <c r="H19" s="28">
        <v>36</v>
      </c>
      <c r="I19" s="28">
        <v>8</v>
      </c>
      <c r="J19" s="28">
        <v>27</v>
      </c>
      <c r="K19" s="28">
        <v>34</v>
      </c>
      <c r="L19" s="28">
        <v>34</v>
      </c>
      <c r="M19" s="28">
        <v>0</v>
      </c>
      <c r="N19" s="29">
        <v>94.444444444444443</v>
      </c>
      <c r="O19" s="23">
        <v>44618.01</v>
      </c>
      <c r="P19" s="23">
        <v>44618.01</v>
      </c>
      <c r="Q19" s="29">
        <v>100</v>
      </c>
      <c r="R19" s="23">
        <v>44618.01</v>
      </c>
      <c r="S19" s="29">
        <v>100</v>
      </c>
      <c r="T19" s="23">
        <v>0</v>
      </c>
      <c r="U19" s="29">
        <v>0</v>
      </c>
      <c r="V19" s="28">
        <v>0</v>
      </c>
      <c r="W19" s="28">
        <v>0</v>
      </c>
      <c r="X19" s="28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</row>
    <row r="20" spans="1:32" ht="22.5" customHeight="1" x14ac:dyDescent="0.25">
      <c r="A20" s="18">
        <v>14</v>
      </c>
      <c r="B20" s="25"/>
      <c r="C20" s="25"/>
      <c r="D20" s="20" t="s">
        <v>41</v>
      </c>
      <c r="E20" s="18" t="s">
        <v>127</v>
      </c>
      <c r="F20" s="18" t="s">
        <v>156</v>
      </c>
      <c r="G20" s="29">
        <v>2748.38</v>
      </c>
      <c r="H20" s="28">
        <v>4</v>
      </c>
      <c r="I20" s="28">
        <v>0</v>
      </c>
      <c r="J20" s="28">
        <v>4</v>
      </c>
      <c r="K20" s="28">
        <v>2</v>
      </c>
      <c r="L20" s="28">
        <v>2</v>
      </c>
      <c r="M20" s="28">
        <v>0</v>
      </c>
      <c r="N20" s="29">
        <v>50</v>
      </c>
      <c r="O20" s="23">
        <v>2748.38</v>
      </c>
      <c r="P20" s="23">
        <v>2748.38</v>
      </c>
      <c r="Q20" s="29">
        <v>100</v>
      </c>
      <c r="R20" s="23">
        <v>2748.38</v>
      </c>
      <c r="S20" s="29">
        <v>100</v>
      </c>
      <c r="T20" s="23">
        <v>0</v>
      </c>
      <c r="U20" s="29">
        <v>0</v>
      </c>
      <c r="V20" s="28">
        <v>0</v>
      </c>
      <c r="W20" s="28">
        <v>0</v>
      </c>
      <c r="X20" s="28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</row>
    <row r="21" spans="1:32" ht="22.5" customHeight="1" x14ac:dyDescent="0.25">
      <c r="A21" s="18">
        <v>15</v>
      </c>
      <c r="B21" s="25"/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28">
        <v>21</v>
      </c>
      <c r="I21" s="28">
        <v>1</v>
      </c>
      <c r="J21" s="28">
        <v>20</v>
      </c>
      <c r="K21" s="28">
        <v>13</v>
      </c>
      <c r="L21" s="28">
        <v>13</v>
      </c>
      <c r="M21" s="28">
        <v>0</v>
      </c>
      <c r="N21" s="29">
        <v>61.904761904761905</v>
      </c>
      <c r="O21" s="23">
        <v>13314.79</v>
      </c>
      <c r="P21" s="23">
        <v>13314.79</v>
      </c>
      <c r="Q21" s="29">
        <v>100</v>
      </c>
      <c r="R21" s="23">
        <v>12760.369999999999</v>
      </c>
      <c r="S21" s="29">
        <v>95.836058999052923</v>
      </c>
      <c r="T21" s="23">
        <v>554.42000000000189</v>
      </c>
      <c r="U21" s="29">
        <v>4.163941000947081</v>
      </c>
      <c r="V21" s="28">
        <v>0</v>
      </c>
      <c r="W21" s="28">
        <v>0</v>
      </c>
      <c r="X21" s="28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</row>
    <row r="22" spans="1:32" ht="22.5" customHeight="1" x14ac:dyDescent="0.25">
      <c r="A22" s="18">
        <v>16</v>
      </c>
      <c r="B22" s="25"/>
      <c r="C22" s="25"/>
      <c r="D22" s="20" t="s">
        <v>43</v>
      </c>
      <c r="E22" s="18" t="s">
        <v>124</v>
      </c>
      <c r="F22" s="18" t="s">
        <v>158</v>
      </c>
      <c r="G22" s="29">
        <v>2821.83</v>
      </c>
      <c r="H22" s="28">
        <v>10</v>
      </c>
      <c r="I22" s="28">
        <v>2</v>
      </c>
      <c r="J22" s="28">
        <v>8</v>
      </c>
      <c r="K22" s="28">
        <v>5</v>
      </c>
      <c r="L22" s="28">
        <v>5</v>
      </c>
      <c r="M22" s="28">
        <v>0</v>
      </c>
      <c r="N22" s="29">
        <v>50</v>
      </c>
      <c r="O22" s="23">
        <v>2821.83</v>
      </c>
      <c r="P22" s="23">
        <v>2821.83</v>
      </c>
      <c r="Q22" s="29">
        <v>100</v>
      </c>
      <c r="R22" s="23">
        <v>2821.83</v>
      </c>
      <c r="S22" s="29">
        <v>100</v>
      </c>
      <c r="T22" s="23">
        <v>0</v>
      </c>
      <c r="U22" s="29">
        <v>0</v>
      </c>
      <c r="V22" s="28">
        <v>0</v>
      </c>
      <c r="W22" s="28">
        <v>0</v>
      </c>
      <c r="X22" s="28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</row>
    <row r="23" spans="1:32" ht="22.5" customHeight="1" x14ac:dyDescent="0.25">
      <c r="A23" s="18">
        <v>17</v>
      </c>
      <c r="B23" s="25"/>
      <c r="C23" s="25"/>
      <c r="D23" s="20" t="s">
        <v>44</v>
      </c>
      <c r="E23" s="18" t="s">
        <v>124</v>
      </c>
      <c r="F23" s="18" t="s">
        <v>159</v>
      </c>
      <c r="G23" s="29">
        <v>4470.47</v>
      </c>
      <c r="H23" s="28">
        <v>8</v>
      </c>
      <c r="I23" s="28">
        <v>2</v>
      </c>
      <c r="J23" s="28">
        <v>6</v>
      </c>
      <c r="K23" s="28">
        <v>5</v>
      </c>
      <c r="L23" s="28">
        <v>5</v>
      </c>
      <c r="M23" s="28">
        <v>0</v>
      </c>
      <c r="N23" s="29">
        <v>62.5</v>
      </c>
      <c r="O23" s="23">
        <v>4470.47</v>
      </c>
      <c r="P23" s="23">
        <v>4470.47</v>
      </c>
      <c r="Q23" s="29">
        <v>100</v>
      </c>
      <c r="R23" s="23">
        <v>4470.47</v>
      </c>
      <c r="S23" s="29">
        <v>100</v>
      </c>
      <c r="T23" s="23">
        <v>0</v>
      </c>
      <c r="U23" s="29">
        <v>0</v>
      </c>
      <c r="V23" s="28">
        <v>0</v>
      </c>
      <c r="W23" s="28">
        <v>0</v>
      </c>
      <c r="X23" s="28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</row>
    <row r="24" spans="1:32" ht="22.5" customHeight="1" x14ac:dyDescent="0.25">
      <c r="A24" s="18">
        <v>18</v>
      </c>
      <c r="B24" s="25"/>
      <c r="C24" s="25"/>
      <c r="D24" s="20" t="s">
        <v>45</v>
      </c>
      <c r="E24" s="18" t="s">
        <v>124</v>
      </c>
      <c r="F24" s="18" t="s">
        <v>160</v>
      </c>
      <c r="G24" s="29">
        <v>6572.83</v>
      </c>
      <c r="H24" s="28">
        <v>9</v>
      </c>
      <c r="I24" s="28">
        <v>2</v>
      </c>
      <c r="J24" s="28">
        <v>7</v>
      </c>
      <c r="K24" s="28">
        <v>7</v>
      </c>
      <c r="L24" s="28">
        <v>7</v>
      </c>
      <c r="M24" s="28">
        <v>0</v>
      </c>
      <c r="N24" s="29">
        <v>77.777777777777786</v>
      </c>
      <c r="O24" s="23">
        <v>6572.83</v>
      </c>
      <c r="P24" s="23">
        <v>6572.83</v>
      </c>
      <c r="Q24" s="29">
        <v>100</v>
      </c>
      <c r="R24" s="23">
        <v>6572.83</v>
      </c>
      <c r="S24" s="29">
        <v>100</v>
      </c>
      <c r="T24" s="23">
        <v>0</v>
      </c>
      <c r="U24" s="29">
        <v>0</v>
      </c>
      <c r="V24" s="28">
        <v>0</v>
      </c>
      <c r="W24" s="28">
        <v>0</v>
      </c>
      <c r="X24" s="28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</row>
    <row r="25" spans="1:32" ht="22.5" customHeight="1" x14ac:dyDescent="0.25">
      <c r="A25" s="18">
        <v>19</v>
      </c>
      <c r="B25" s="25"/>
      <c r="C25" s="25"/>
      <c r="D25" s="20" t="s">
        <v>46</v>
      </c>
      <c r="E25" s="18" t="s">
        <v>128</v>
      </c>
      <c r="F25" s="18" t="s">
        <v>161</v>
      </c>
      <c r="G25" s="29">
        <v>21296.61</v>
      </c>
      <c r="H25" s="28">
        <v>17</v>
      </c>
      <c r="I25" s="28">
        <v>0</v>
      </c>
      <c r="J25" s="28">
        <v>17</v>
      </c>
      <c r="K25" s="28">
        <v>15</v>
      </c>
      <c r="L25" s="28">
        <v>15</v>
      </c>
      <c r="M25" s="28">
        <v>0</v>
      </c>
      <c r="N25" s="29">
        <v>88.235294117647058</v>
      </c>
      <c r="O25" s="23">
        <v>21296.61</v>
      </c>
      <c r="P25" s="23">
        <v>21296.61</v>
      </c>
      <c r="Q25" s="29">
        <v>100</v>
      </c>
      <c r="R25" s="23">
        <v>17319.839999999997</v>
      </c>
      <c r="S25" s="29">
        <v>81.326746369492582</v>
      </c>
      <c r="T25" s="23">
        <v>3976.7700000000041</v>
      </c>
      <c r="U25" s="29">
        <v>18.673253630507407</v>
      </c>
      <c r="V25" s="28">
        <v>0</v>
      </c>
      <c r="W25" s="28">
        <v>0</v>
      </c>
      <c r="X25" s="28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</row>
    <row r="26" spans="1:32" ht="22.5" customHeight="1" x14ac:dyDescent="0.25">
      <c r="A26" s="18">
        <v>20</v>
      </c>
      <c r="B26" s="25"/>
      <c r="C26" s="25"/>
      <c r="D26" s="20" t="s">
        <v>47</v>
      </c>
      <c r="E26" s="18" t="s">
        <v>124</v>
      </c>
      <c r="F26" s="18" t="s">
        <v>162</v>
      </c>
      <c r="G26" s="29">
        <v>13793.66</v>
      </c>
      <c r="H26" s="28">
        <v>9</v>
      </c>
      <c r="I26" s="28">
        <v>2</v>
      </c>
      <c r="J26" s="28">
        <v>7</v>
      </c>
      <c r="K26" s="28">
        <v>9</v>
      </c>
      <c r="L26" s="28">
        <v>9</v>
      </c>
      <c r="M26" s="28">
        <v>0</v>
      </c>
      <c r="N26" s="29">
        <v>100</v>
      </c>
      <c r="O26" s="23">
        <v>13793.66</v>
      </c>
      <c r="P26" s="23">
        <v>13793.66</v>
      </c>
      <c r="Q26" s="29">
        <v>100</v>
      </c>
      <c r="R26" s="23">
        <v>13793.66</v>
      </c>
      <c r="S26" s="29">
        <v>100</v>
      </c>
      <c r="T26" s="23">
        <v>0</v>
      </c>
      <c r="U26" s="29">
        <v>0</v>
      </c>
      <c r="V26" s="28">
        <v>0</v>
      </c>
      <c r="W26" s="28">
        <v>0</v>
      </c>
      <c r="X26" s="28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29">
        <v>0</v>
      </c>
    </row>
    <row r="27" spans="1:32" ht="22.5" customHeight="1" x14ac:dyDescent="0.25">
      <c r="A27" s="18">
        <v>21</v>
      </c>
      <c r="B27" s="25"/>
      <c r="C27" s="25"/>
      <c r="D27" s="20" t="s">
        <v>48</v>
      </c>
      <c r="E27" s="18" t="s">
        <v>129</v>
      </c>
      <c r="F27" s="18" t="s">
        <v>163</v>
      </c>
      <c r="G27" s="29">
        <v>18139.88</v>
      </c>
      <c r="H27" s="28">
        <v>21</v>
      </c>
      <c r="I27" s="28">
        <v>3</v>
      </c>
      <c r="J27" s="28">
        <v>18</v>
      </c>
      <c r="K27" s="28">
        <v>20</v>
      </c>
      <c r="L27" s="28">
        <v>20</v>
      </c>
      <c r="M27" s="28">
        <v>0</v>
      </c>
      <c r="N27" s="29">
        <v>95.238095238095227</v>
      </c>
      <c r="O27" s="23">
        <v>18139.88</v>
      </c>
      <c r="P27" s="23">
        <v>18139.88</v>
      </c>
      <c r="Q27" s="29">
        <v>100</v>
      </c>
      <c r="R27" s="23">
        <v>16884.419999999998</v>
      </c>
      <c r="S27" s="29">
        <v>93.079006035321058</v>
      </c>
      <c r="T27" s="23">
        <v>1255.4600000000028</v>
      </c>
      <c r="U27" s="29">
        <v>6.920993964678944</v>
      </c>
      <c r="V27" s="28">
        <v>0</v>
      </c>
      <c r="W27" s="28">
        <v>0</v>
      </c>
      <c r="X27" s="28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29">
        <v>0</v>
      </c>
    </row>
    <row r="28" spans="1:32" ht="22.5" customHeight="1" x14ac:dyDescent="0.25">
      <c r="A28" s="18">
        <v>22</v>
      </c>
      <c r="B28" s="25"/>
      <c r="C28" s="25"/>
      <c r="D28" s="20" t="s">
        <v>49</v>
      </c>
      <c r="E28" s="18" t="s">
        <v>120</v>
      </c>
      <c r="F28" s="18" t="s">
        <v>164</v>
      </c>
      <c r="G28" s="29">
        <v>9620.1899999999987</v>
      </c>
      <c r="H28" s="28">
        <v>11</v>
      </c>
      <c r="I28" s="28">
        <v>6</v>
      </c>
      <c r="J28" s="28">
        <v>5</v>
      </c>
      <c r="K28" s="28">
        <v>10</v>
      </c>
      <c r="L28" s="28">
        <v>10</v>
      </c>
      <c r="M28" s="28">
        <v>0</v>
      </c>
      <c r="N28" s="29">
        <v>90.909090909090907</v>
      </c>
      <c r="O28" s="23">
        <v>9620.1899999999987</v>
      </c>
      <c r="P28" s="23">
        <v>9620.1899999999987</v>
      </c>
      <c r="Q28" s="29">
        <v>100</v>
      </c>
      <c r="R28" s="23">
        <v>9620.1899999999987</v>
      </c>
      <c r="S28" s="29">
        <v>100</v>
      </c>
      <c r="T28" s="23">
        <v>0</v>
      </c>
      <c r="U28" s="29">
        <v>0</v>
      </c>
      <c r="V28" s="28">
        <v>0</v>
      </c>
      <c r="W28" s="28">
        <v>0</v>
      </c>
      <c r="X28" s="28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29">
        <v>0</v>
      </c>
    </row>
    <row r="29" spans="1:32" ht="22.5" customHeight="1" x14ac:dyDescent="0.25">
      <c r="A29" s="18">
        <v>23</v>
      </c>
      <c r="B29" s="25"/>
      <c r="C29" s="25"/>
      <c r="D29" s="20" t="s">
        <v>50</v>
      </c>
      <c r="E29" s="18" t="s">
        <v>122</v>
      </c>
      <c r="F29" s="18" t="s">
        <v>165</v>
      </c>
      <c r="G29" s="29">
        <v>12457.580000000002</v>
      </c>
      <c r="H29" s="28">
        <v>11</v>
      </c>
      <c r="I29" s="28">
        <v>2</v>
      </c>
      <c r="J29" s="28">
        <v>8</v>
      </c>
      <c r="K29" s="28">
        <v>10</v>
      </c>
      <c r="L29" s="28">
        <v>10</v>
      </c>
      <c r="M29" s="28">
        <v>0</v>
      </c>
      <c r="N29" s="29">
        <v>90.909090909090907</v>
      </c>
      <c r="O29" s="23">
        <v>12457.580000000002</v>
      </c>
      <c r="P29" s="23">
        <v>12457.580000000002</v>
      </c>
      <c r="Q29" s="29">
        <v>100</v>
      </c>
      <c r="R29" s="23">
        <v>12457.580000000002</v>
      </c>
      <c r="S29" s="29">
        <v>100</v>
      </c>
      <c r="T29" s="23">
        <v>0</v>
      </c>
      <c r="U29" s="29">
        <v>0</v>
      </c>
      <c r="V29" s="28">
        <v>0</v>
      </c>
      <c r="W29" s="28">
        <v>0</v>
      </c>
      <c r="X29" s="28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</row>
    <row r="30" spans="1:32" ht="22.5" customHeight="1" x14ac:dyDescent="0.25">
      <c r="A30" s="18">
        <v>24</v>
      </c>
      <c r="B30" s="25"/>
      <c r="C30" s="25"/>
      <c r="D30" s="20" t="s">
        <v>51</v>
      </c>
      <c r="E30" s="18" t="s">
        <v>125</v>
      </c>
      <c r="F30" s="18" t="s">
        <v>166</v>
      </c>
      <c r="G30" s="29">
        <v>0</v>
      </c>
      <c r="H30" s="28">
        <v>3</v>
      </c>
      <c r="I30" s="28">
        <v>0</v>
      </c>
      <c r="J30" s="28">
        <v>3</v>
      </c>
      <c r="K30" s="28">
        <v>0</v>
      </c>
      <c r="L30" s="28">
        <v>0</v>
      </c>
      <c r="M30" s="28">
        <v>0</v>
      </c>
      <c r="N30" s="29">
        <v>0</v>
      </c>
      <c r="O30" s="23">
        <v>0</v>
      </c>
      <c r="P30" s="23">
        <v>0</v>
      </c>
      <c r="Q30" s="29">
        <v>0</v>
      </c>
      <c r="R30" s="23">
        <v>0</v>
      </c>
      <c r="S30" s="29">
        <v>0</v>
      </c>
      <c r="T30" s="23">
        <v>0</v>
      </c>
      <c r="U30" s="29">
        <v>0</v>
      </c>
      <c r="V30" s="28">
        <v>0</v>
      </c>
      <c r="W30" s="28">
        <v>0</v>
      </c>
      <c r="X30" s="28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</row>
    <row r="31" spans="1:32" ht="22.5" customHeight="1" x14ac:dyDescent="0.25">
      <c r="A31" s="18">
        <v>25</v>
      </c>
      <c r="B31" s="25"/>
      <c r="C31" s="25"/>
      <c r="D31" s="20" t="s">
        <v>52</v>
      </c>
      <c r="E31" s="18" t="s">
        <v>124</v>
      </c>
      <c r="F31" s="18" t="s">
        <v>167</v>
      </c>
      <c r="G31" s="29">
        <v>2981.6600000000003</v>
      </c>
      <c r="H31" s="28">
        <v>8</v>
      </c>
      <c r="I31" s="28">
        <v>1</v>
      </c>
      <c r="J31" s="28">
        <v>6</v>
      </c>
      <c r="K31" s="28">
        <v>4</v>
      </c>
      <c r="L31" s="28">
        <v>4</v>
      </c>
      <c r="M31" s="28">
        <v>0</v>
      </c>
      <c r="N31" s="29">
        <v>50</v>
      </c>
      <c r="O31" s="23">
        <v>2981.6600000000003</v>
      </c>
      <c r="P31" s="23">
        <v>2981.6600000000003</v>
      </c>
      <c r="Q31" s="29">
        <v>100</v>
      </c>
      <c r="R31" s="23">
        <v>2981.6600000000003</v>
      </c>
      <c r="S31" s="29">
        <v>100</v>
      </c>
      <c r="T31" s="23">
        <v>0</v>
      </c>
      <c r="U31" s="29">
        <v>0</v>
      </c>
      <c r="V31" s="28">
        <v>0</v>
      </c>
      <c r="W31" s="28">
        <v>0</v>
      </c>
      <c r="X31" s="28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</row>
    <row r="32" spans="1:32" ht="22.5" customHeight="1" x14ac:dyDescent="0.25">
      <c r="A32" s="18">
        <v>26</v>
      </c>
      <c r="B32" s="25"/>
      <c r="C32" s="25"/>
      <c r="D32" s="20" t="s">
        <v>53</v>
      </c>
      <c r="E32" s="18" t="s">
        <v>130</v>
      </c>
      <c r="F32" s="18" t="s">
        <v>168</v>
      </c>
      <c r="G32" s="29">
        <v>7486.82</v>
      </c>
      <c r="H32" s="28">
        <v>11</v>
      </c>
      <c r="I32" s="28">
        <v>1</v>
      </c>
      <c r="J32" s="28">
        <v>10</v>
      </c>
      <c r="K32" s="28">
        <v>7</v>
      </c>
      <c r="L32" s="28">
        <v>7</v>
      </c>
      <c r="M32" s="28">
        <v>0</v>
      </c>
      <c r="N32" s="29">
        <v>63.636363636363633</v>
      </c>
      <c r="O32" s="23">
        <v>7486.82</v>
      </c>
      <c r="P32" s="23">
        <v>7486.82</v>
      </c>
      <c r="Q32" s="29">
        <v>100</v>
      </c>
      <c r="R32" s="23">
        <v>7486.82</v>
      </c>
      <c r="S32" s="29">
        <v>100</v>
      </c>
      <c r="T32" s="23">
        <v>0</v>
      </c>
      <c r="U32" s="29">
        <v>0</v>
      </c>
      <c r="V32" s="28">
        <v>0</v>
      </c>
      <c r="W32" s="28">
        <v>0</v>
      </c>
      <c r="X32" s="28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</row>
    <row r="33" spans="1:32" ht="22.5" customHeight="1" x14ac:dyDescent="0.25">
      <c r="A33" s="18">
        <v>27</v>
      </c>
      <c r="B33" s="25"/>
      <c r="C33" s="25"/>
      <c r="D33" s="20" t="s">
        <v>54</v>
      </c>
      <c r="E33" s="18" t="s">
        <v>128</v>
      </c>
      <c r="F33" s="18" t="s">
        <v>169</v>
      </c>
      <c r="G33" s="29">
        <v>25268.97</v>
      </c>
      <c r="H33" s="28">
        <v>15</v>
      </c>
      <c r="I33" s="28">
        <v>3</v>
      </c>
      <c r="J33" s="28">
        <v>12</v>
      </c>
      <c r="K33" s="28">
        <v>13</v>
      </c>
      <c r="L33" s="28">
        <v>13</v>
      </c>
      <c r="M33" s="28">
        <v>0</v>
      </c>
      <c r="N33" s="29">
        <v>86.666666666666671</v>
      </c>
      <c r="O33" s="23">
        <v>25268.97</v>
      </c>
      <c r="P33" s="23">
        <v>25268.969999999998</v>
      </c>
      <c r="Q33" s="29">
        <v>99.999999999999986</v>
      </c>
      <c r="R33" s="23">
        <v>25268.97</v>
      </c>
      <c r="S33" s="29">
        <v>100.00000000000003</v>
      </c>
      <c r="T33" s="23">
        <v>0</v>
      </c>
      <c r="U33" s="29">
        <v>0</v>
      </c>
      <c r="V33" s="28">
        <v>0</v>
      </c>
      <c r="W33" s="28">
        <v>0</v>
      </c>
      <c r="X33" s="28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</row>
    <row r="34" spans="1:32" ht="22.5" customHeight="1" x14ac:dyDescent="0.25">
      <c r="A34" s="18">
        <v>28</v>
      </c>
      <c r="B34" s="25"/>
      <c r="C34" s="25"/>
      <c r="D34" s="20" t="s">
        <v>55</v>
      </c>
      <c r="E34" s="18" t="s">
        <v>127</v>
      </c>
      <c r="F34" s="18" t="s">
        <v>170</v>
      </c>
      <c r="G34" s="29">
        <v>13844.35</v>
      </c>
      <c r="H34" s="28">
        <v>12</v>
      </c>
      <c r="I34" s="28">
        <v>1</v>
      </c>
      <c r="J34" s="28">
        <v>11</v>
      </c>
      <c r="K34" s="28">
        <v>9</v>
      </c>
      <c r="L34" s="28">
        <v>9</v>
      </c>
      <c r="M34" s="28">
        <v>0</v>
      </c>
      <c r="N34" s="29">
        <v>75</v>
      </c>
      <c r="O34" s="23">
        <v>13844.35</v>
      </c>
      <c r="P34" s="23">
        <v>13844.35</v>
      </c>
      <c r="Q34" s="29">
        <v>100</v>
      </c>
      <c r="R34" s="23">
        <v>13844.35</v>
      </c>
      <c r="S34" s="29">
        <v>100</v>
      </c>
      <c r="T34" s="23">
        <v>0</v>
      </c>
      <c r="U34" s="29">
        <v>0</v>
      </c>
      <c r="V34" s="28">
        <v>0</v>
      </c>
      <c r="W34" s="28">
        <v>0</v>
      </c>
      <c r="X34" s="28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</row>
    <row r="35" spans="1:32" ht="22.5" customHeight="1" x14ac:dyDescent="0.25">
      <c r="A35" s="18">
        <v>29</v>
      </c>
      <c r="B35" s="25"/>
      <c r="C35" s="25"/>
      <c r="D35" s="20" t="s">
        <v>56</v>
      </c>
      <c r="E35" s="18" t="s">
        <v>131</v>
      </c>
      <c r="F35" s="18" t="s">
        <v>171</v>
      </c>
      <c r="G35" s="29">
        <v>2492.34</v>
      </c>
      <c r="H35" s="28">
        <v>7</v>
      </c>
      <c r="I35" s="28">
        <v>3</v>
      </c>
      <c r="J35" s="28">
        <v>3</v>
      </c>
      <c r="K35" s="28">
        <v>0</v>
      </c>
      <c r="L35" s="28">
        <v>0</v>
      </c>
      <c r="M35" s="28">
        <v>0</v>
      </c>
      <c r="N35" s="29">
        <v>0</v>
      </c>
      <c r="O35" s="23">
        <v>2492.34</v>
      </c>
      <c r="P35" s="23">
        <v>2492.34</v>
      </c>
      <c r="Q35" s="29">
        <v>100</v>
      </c>
      <c r="R35" s="23">
        <v>2492.34</v>
      </c>
      <c r="S35" s="29">
        <v>100</v>
      </c>
      <c r="T35" s="23">
        <v>0</v>
      </c>
      <c r="U35" s="29">
        <v>0</v>
      </c>
      <c r="V35" s="28">
        <v>0</v>
      </c>
      <c r="W35" s="28">
        <v>0</v>
      </c>
      <c r="X35" s="28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</row>
    <row r="36" spans="1:32" ht="22.5" customHeight="1" x14ac:dyDescent="0.25">
      <c r="A36" s="18">
        <v>30</v>
      </c>
      <c r="B36" s="25"/>
      <c r="C36" s="25"/>
      <c r="D36" s="20" t="s">
        <v>57</v>
      </c>
      <c r="E36" s="18" t="s">
        <v>124</v>
      </c>
      <c r="F36" s="18" t="s">
        <v>172</v>
      </c>
      <c r="G36" s="29">
        <v>0</v>
      </c>
      <c r="H36" s="28">
        <v>2</v>
      </c>
      <c r="I36" s="28">
        <v>1</v>
      </c>
      <c r="J36" s="28">
        <v>1</v>
      </c>
      <c r="K36" s="28">
        <v>0</v>
      </c>
      <c r="L36" s="28">
        <v>0</v>
      </c>
      <c r="M36" s="28">
        <v>0</v>
      </c>
      <c r="N36" s="29">
        <v>0</v>
      </c>
      <c r="O36" s="23">
        <v>0</v>
      </c>
      <c r="P36" s="23">
        <v>0</v>
      </c>
      <c r="Q36" s="29">
        <v>0</v>
      </c>
      <c r="R36" s="23">
        <v>0</v>
      </c>
      <c r="S36" s="29">
        <v>0</v>
      </c>
      <c r="T36" s="23">
        <v>0</v>
      </c>
      <c r="U36" s="29">
        <v>0</v>
      </c>
      <c r="V36" s="28">
        <v>0</v>
      </c>
      <c r="W36" s="28">
        <v>0</v>
      </c>
      <c r="X36" s="28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</row>
    <row r="37" spans="1:32" ht="22.5" customHeight="1" x14ac:dyDescent="0.25">
      <c r="A37" s="18">
        <v>31</v>
      </c>
      <c r="B37" s="25"/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28">
        <v>9</v>
      </c>
      <c r="I37" s="28">
        <v>3</v>
      </c>
      <c r="J37" s="28">
        <v>6</v>
      </c>
      <c r="K37" s="28">
        <v>5</v>
      </c>
      <c r="L37" s="28">
        <v>5</v>
      </c>
      <c r="M37" s="28">
        <v>0</v>
      </c>
      <c r="N37" s="29">
        <v>55.555555555555557</v>
      </c>
      <c r="O37" s="23">
        <v>3019.75</v>
      </c>
      <c r="P37" s="23">
        <v>3019.75</v>
      </c>
      <c r="Q37" s="29">
        <v>100</v>
      </c>
      <c r="R37" s="23">
        <v>3019.75</v>
      </c>
      <c r="S37" s="29">
        <v>100</v>
      </c>
      <c r="T37" s="23">
        <v>0</v>
      </c>
      <c r="U37" s="29">
        <v>0</v>
      </c>
      <c r="V37" s="28">
        <v>0</v>
      </c>
      <c r="W37" s="28">
        <v>0</v>
      </c>
      <c r="X37" s="28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</row>
    <row r="38" spans="1:32" ht="22.5" customHeight="1" x14ac:dyDescent="0.25">
      <c r="A38" s="18">
        <v>32</v>
      </c>
      <c r="B38" s="25"/>
      <c r="C38" s="25"/>
      <c r="D38" s="20" t="s">
        <v>59</v>
      </c>
      <c r="E38" s="18" t="s">
        <v>127</v>
      </c>
      <c r="F38" s="18" t="s">
        <v>174</v>
      </c>
      <c r="G38" s="29">
        <v>17383.59</v>
      </c>
      <c r="H38" s="28">
        <v>20</v>
      </c>
      <c r="I38" s="28">
        <v>2</v>
      </c>
      <c r="J38" s="28">
        <v>18</v>
      </c>
      <c r="K38" s="28">
        <v>16</v>
      </c>
      <c r="L38" s="28">
        <v>16</v>
      </c>
      <c r="M38" s="28">
        <v>0</v>
      </c>
      <c r="N38" s="29">
        <v>80</v>
      </c>
      <c r="O38" s="23">
        <v>17383.59</v>
      </c>
      <c r="P38" s="23">
        <v>17383.59</v>
      </c>
      <c r="Q38" s="29">
        <v>100</v>
      </c>
      <c r="R38" s="23">
        <v>17383.59</v>
      </c>
      <c r="S38" s="29">
        <v>100</v>
      </c>
      <c r="T38" s="23">
        <v>0</v>
      </c>
      <c r="U38" s="29">
        <v>0</v>
      </c>
      <c r="V38" s="28">
        <v>0</v>
      </c>
      <c r="W38" s="28">
        <v>0</v>
      </c>
      <c r="X38" s="28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</row>
    <row r="39" spans="1:32" ht="22.5" customHeight="1" x14ac:dyDescent="0.25">
      <c r="A39" s="18">
        <v>33</v>
      </c>
      <c r="B39" s="25"/>
      <c r="C39" s="25"/>
      <c r="D39" s="20" t="s">
        <v>60</v>
      </c>
      <c r="E39" s="18" t="s">
        <v>124</v>
      </c>
      <c r="F39" s="18" t="s">
        <v>175</v>
      </c>
      <c r="G39" s="29">
        <v>15098.460000000001</v>
      </c>
      <c r="H39" s="28">
        <v>17</v>
      </c>
      <c r="I39" s="28">
        <v>6</v>
      </c>
      <c r="J39" s="28">
        <v>9</v>
      </c>
      <c r="K39" s="28">
        <v>17</v>
      </c>
      <c r="L39" s="28">
        <v>17</v>
      </c>
      <c r="M39" s="28">
        <v>0</v>
      </c>
      <c r="N39" s="29">
        <v>100</v>
      </c>
      <c r="O39" s="23">
        <v>15098.460000000001</v>
      </c>
      <c r="P39" s="23">
        <v>15098.460000000001</v>
      </c>
      <c r="Q39" s="29">
        <v>100</v>
      </c>
      <c r="R39" s="23">
        <v>14854.859999999999</v>
      </c>
      <c r="S39" s="29">
        <v>98.386590420479962</v>
      </c>
      <c r="T39" s="23">
        <v>243.60000000000218</v>
      </c>
      <c r="U39" s="29">
        <v>1.6134095795200447</v>
      </c>
      <c r="V39" s="28">
        <v>0</v>
      </c>
      <c r="W39" s="28">
        <v>0</v>
      </c>
      <c r="X39" s="28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</row>
    <row r="40" spans="1:32" ht="22.5" customHeight="1" x14ac:dyDescent="0.25">
      <c r="A40" s="18">
        <v>34</v>
      </c>
      <c r="B40" s="25"/>
      <c r="C40" s="25"/>
      <c r="D40" s="20" t="s">
        <v>61</v>
      </c>
      <c r="E40" s="18" t="s">
        <v>124</v>
      </c>
      <c r="F40" s="18" t="s">
        <v>176</v>
      </c>
      <c r="G40" s="29">
        <v>27168.720000000001</v>
      </c>
      <c r="H40" s="28">
        <v>26</v>
      </c>
      <c r="I40" s="28">
        <v>8</v>
      </c>
      <c r="J40" s="28">
        <v>15</v>
      </c>
      <c r="K40" s="28">
        <v>22</v>
      </c>
      <c r="L40" s="28">
        <v>22</v>
      </c>
      <c r="M40" s="28">
        <v>0</v>
      </c>
      <c r="N40" s="29">
        <v>84.615384615384613</v>
      </c>
      <c r="O40" s="23">
        <v>27168.720000000001</v>
      </c>
      <c r="P40" s="23">
        <v>27168.720000000001</v>
      </c>
      <c r="Q40" s="29">
        <v>100</v>
      </c>
      <c r="R40" s="23">
        <v>27168.720000000001</v>
      </c>
      <c r="S40" s="29">
        <v>100</v>
      </c>
      <c r="T40" s="23">
        <v>0</v>
      </c>
      <c r="U40" s="29">
        <v>0</v>
      </c>
      <c r="V40" s="28">
        <v>0</v>
      </c>
      <c r="W40" s="28">
        <v>0</v>
      </c>
      <c r="X40" s="28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</row>
    <row r="41" spans="1:32" ht="22.5" customHeight="1" x14ac:dyDescent="0.25">
      <c r="A41" s="18">
        <v>35</v>
      </c>
      <c r="B41" s="25"/>
      <c r="C41" s="25"/>
      <c r="D41" s="20" t="s">
        <v>62</v>
      </c>
      <c r="E41" s="18" t="s">
        <v>132</v>
      </c>
      <c r="F41" s="18" t="s">
        <v>177</v>
      </c>
      <c r="G41" s="29">
        <v>9538.17</v>
      </c>
      <c r="H41" s="28">
        <v>10</v>
      </c>
      <c r="I41" s="28">
        <v>4</v>
      </c>
      <c r="J41" s="28">
        <v>6</v>
      </c>
      <c r="K41" s="28">
        <v>10</v>
      </c>
      <c r="L41" s="28">
        <v>10</v>
      </c>
      <c r="M41" s="28">
        <v>0</v>
      </c>
      <c r="N41" s="29">
        <v>100</v>
      </c>
      <c r="O41" s="23">
        <v>9538.17</v>
      </c>
      <c r="P41" s="23">
        <v>9538.17</v>
      </c>
      <c r="Q41" s="29">
        <v>100</v>
      </c>
      <c r="R41" s="23">
        <v>8030.89</v>
      </c>
      <c r="S41" s="29">
        <v>84.197387968551624</v>
      </c>
      <c r="T41" s="23">
        <v>1507.2799999999997</v>
      </c>
      <c r="U41" s="29">
        <v>15.802612031448376</v>
      </c>
      <c r="V41" s="28">
        <v>0</v>
      </c>
      <c r="W41" s="28">
        <v>0</v>
      </c>
      <c r="X41" s="28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</row>
    <row r="42" spans="1:32" ht="22.5" customHeight="1" x14ac:dyDescent="0.25">
      <c r="A42" s="18">
        <v>36</v>
      </c>
      <c r="B42" s="25"/>
      <c r="C42" s="25"/>
      <c r="D42" s="20" t="s">
        <v>63</v>
      </c>
      <c r="E42" s="18" t="s">
        <v>124</v>
      </c>
      <c r="F42" s="18" t="s">
        <v>178</v>
      </c>
      <c r="G42" s="29">
        <v>15784.42</v>
      </c>
      <c r="H42" s="28">
        <v>15</v>
      </c>
      <c r="I42" s="28">
        <v>3</v>
      </c>
      <c r="J42" s="28">
        <v>12</v>
      </c>
      <c r="K42" s="28">
        <v>12</v>
      </c>
      <c r="L42" s="28">
        <v>12</v>
      </c>
      <c r="M42" s="28">
        <v>0</v>
      </c>
      <c r="N42" s="29">
        <v>80</v>
      </c>
      <c r="O42" s="23">
        <v>15784.42</v>
      </c>
      <c r="P42" s="23">
        <v>15784.42</v>
      </c>
      <c r="Q42" s="29">
        <v>100</v>
      </c>
      <c r="R42" s="23">
        <v>15784.419999999998</v>
      </c>
      <c r="S42" s="29">
        <v>99.999999999999986</v>
      </c>
      <c r="T42" s="23">
        <v>0</v>
      </c>
      <c r="U42" s="29">
        <v>0</v>
      </c>
      <c r="V42" s="28">
        <v>0</v>
      </c>
      <c r="W42" s="28">
        <v>0</v>
      </c>
      <c r="X42" s="28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29">
        <v>0</v>
      </c>
    </row>
    <row r="43" spans="1:32" ht="22.5" customHeight="1" x14ac:dyDescent="0.25">
      <c r="A43" s="18">
        <v>37</v>
      </c>
      <c r="B43" s="25"/>
      <c r="C43" s="25"/>
      <c r="D43" s="20" t="s">
        <v>64</v>
      </c>
      <c r="E43" s="18" t="s">
        <v>124</v>
      </c>
      <c r="F43" s="18" t="s">
        <v>179</v>
      </c>
      <c r="G43" s="29">
        <v>624.23</v>
      </c>
      <c r="H43" s="28">
        <v>2</v>
      </c>
      <c r="I43" s="28">
        <v>1</v>
      </c>
      <c r="J43" s="28">
        <v>1</v>
      </c>
      <c r="K43" s="28">
        <v>2</v>
      </c>
      <c r="L43" s="28">
        <v>2</v>
      </c>
      <c r="M43" s="28">
        <v>0</v>
      </c>
      <c r="N43" s="29">
        <v>100</v>
      </c>
      <c r="O43" s="23">
        <v>624.23</v>
      </c>
      <c r="P43" s="23">
        <v>624.23</v>
      </c>
      <c r="Q43" s="29">
        <v>100</v>
      </c>
      <c r="R43" s="23">
        <v>624.23</v>
      </c>
      <c r="S43" s="29">
        <v>100</v>
      </c>
      <c r="T43" s="23">
        <v>0</v>
      </c>
      <c r="U43" s="29">
        <v>0</v>
      </c>
      <c r="V43" s="28">
        <v>0</v>
      </c>
      <c r="W43" s="28">
        <v>0</v>
      </c>
      <c r="X43" s="28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</row>
    <row r="44" spans="1:32" ht="22.5" customHeight="1" x14ac:dyDescent="0.25">
      <c r="A44" s="18">
        <v>38</v>
      </c>
      <c r="B44" s="25"/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28">
        <v>2</v>
      </c>
      <c r="I44" s="28">
        <v>0</v>
      </c>
      <c r="J44" s="28">
        <v>2</v>
      </c>
      <c r="K44" s="28">
        <v>0</v>
      </c>
      <c r="L44" s="28">
        <v>0</v>
      </c>
      <c r="M44" s="28">
        <v>0</v>
      </c>
      <c r="N44" s="29">
        <v>0</v>
      </c>
      <c r="O44" s="23">
        <v>0</v>
      </c>
      <c r="P44" s="23">
        <v>0</v>
      </c>
      <c r="Q44" s="29">
        <v>0</v>
      </c>
      <c r="R44" s="23">
        <v>0</v>
      </c>
      <c r="S44" s="29">
        <v>0</v>
      </c>
      <c r="T44" s="23">
        <v>0</v>
      </c>
      <c r="U44" s="29">
        <v>0</v>
      </c>
      <c r="V44" s="28">
        <v>0</v>
      </c>
      <c r="W44" s="28">
        <v>0</v>
      </c>
      <c r="X44" s="28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</row>
    <row r="45" spans="1:32" ht="22.5" customHeight="1" x14ac:dyDescent="0.25">
      <c r="A45" s="18">
        <v>39</v>
      </c>
      <c r="B45" s="25"/>
      <c r="C45" s="25"/>
      <c r="D45" s="20" t="s">
        <v>66</v>
      </c>
      <c r="E45" s="18" t="s">
        <v>126</v>
      </c>
      <c r="F45" s="18" t="s">
        <v>181</v>
      </c>
      <c r="G45" s="29">
        <v>9181.1</v>
      </c>
      <c r="H45" s="28">
        <v>14</v>
      </c>
      <c r="I45" s="28">
        <v>2</v>
      </c>
      <c r="J45" s="28">
        <v>12</v>
      </c>
      <c r="K45" s="28">
        <v>13</v>
      </c>
      <c r="L45" s="28">
        <v>13</v>
      </c>
      <c r="M45" s="28">
        <v>0</v>
      </c>
      <c r="N45" s="29">
        <v>92.857142857142861</v>
      </c>
      <c r="O45" s="23">
        <v>9181.1</v>
      </c>
      <c r="P45" s="23">
        <v>9181.1</v>
      </c>
      <c r="Q45" s="29">
        <v>100</v>
      </c>
      <c r="R45" s="23">
        <v>9181.1</v>
      </c>
      <c r="S45" s="29">
        <v>100</v>
      </c>
      <c r="T45" s="23">
        <v>0</v>
      </c>
      <c r="U45" s="29">
        <v>0</v>
      </c>
      <c r="V45" s="28">
        <v>0</v>
      </c>
      <c r="W45" s="28">
        <v>0</v>
      </c>
      <c r="X45" s="28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</row>
    <row r="46" spans="1:32" ht="22.5" customHeight="1" x14ac:dyDescent="0.25">
      <c r="A46" s="18">
        <v>40</v>
      </c>
      <c r="B46" s="25"/>
      <c r="C46" s="25"/>
      <c r="D46" s="20" t="s">
        <v>67</v>
      </c>
      <c r="E46" s="18" t="s">
        <v>133</v>
      </c>
      <c r="F46" s="18" t="s">
        <v>182</v>
      </c>
      <c r="G46" s="29">
        <v>57185.21</v>
      </c>
      <c r="H46" s="28">
        <v>34</v>
      </c>
      <c r="I46" s="28">
        <v>11</v>
      </c>
      <c r="J46" s="28">
        <v>23</v>
      </c>
      <c r="K46" s="28">
        <v>30</v>
      </c>
      <c r="L46" s="28">
        <v>30</v>
      </c>
      <c r="M46" s="28">
        <v>0</v>
      </c>
      <c r="N46" s="29">
        <v>88.235294117647058</v>
      </c>
      <c r="O46" s="23">
        <v>57185.21</v>
      </c>
      <c r="P46" s="23">
        <v>57185.21</v>
      </c>
      <c r="Q46" s="29">
        <v>100</v>
      </c>
      <c r="R46" s="23">
        <v>56055.509999999995</v>
      </c>
      <c r="S46" s="29">
        <v>98.024489199217754</v>
      </c>
      <c r="T46" s="23">
        <v>1129.7000000000044</v>
      </c>
      <c r="U46" s="29">
        <v>1.975510800782238</v>
      </c>
      <c r="V46" s="28">
        <v>0</v>
      </c>
      <c r="W46" s="28">
        <v>0</v>
      </c>
      <c r="X46" s="28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</row>
    <row r="47" spans="1:32" ht="22.5" customHeight="1" x14ac:dyDescent="0.25">
      <c r="A47" s="18">
        <v>41</v>
      </c>
      <c r="B47" s="25"/>
      <c r="C47" s="25"/>
      <c r="D47" s="20" t="s">
        <v>68</v>
      </c>
      <c r="E47" s="18" t="s">
        <v>125</v>
      </c>
      <c r="F47" s="18" t="s">
        <v>183</v>
      </c>
      <c r="G47" s="29">
        <v>13438.82</v>
      </c>
      <c r="H47" s="28">
        <v>16</v>
      </c>
      <c r="I47" s="28">
        <v>6</v>
      </c>
      <c r="J47" s="28">
        <v>9</v>
      </c>
      <c r="K47" s="28">
        <v>11</v>
      </c>
      <c r="L47" s="28">
        <v>11</v>
      </c>
      <c r="M47" s="28">
        <v>0</v>
      </c>
      <c r="N47" s="29">
        <v>68.75</v>
      </c>
      <c r="O47" s="23">
        <v>13438.82</v>
      </c>
      <c r="P47" s="23">
        <v>13438.82</v>
      </c>
      <c r="Q47" s="29">
        <v>100</v>
      </c>
      <c r="R47" s="23">
        <v>13438.82</v>
      </c>
      <c r="S47" s="29">
        <v>100</v>
      </c>
      <c r="T47" s="23">
        <v>0</v>
      </c>
      <c r="U47" s="29">
        <v>0</v>
      </c>
      <c r="V47" s="28">
        <v>0</v>
      </c>
      <c r="W47" s="28">
        <v>0</v>
      </c>
      <c r="X47" s="28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</row>
    <row r="48" spans="1:32" ht="22.5" customHeight="1" x14ac:dyDescent="0.25">
      <c r="A48" s="18">
        <v>42</v>
      </c>
      <c r="B48" s="25"/>
      <c r="C48" s="25"/>
      <c r="D48" s="20" t="s">
        <v>69</v>
      </c>
      <c r="E48" s="18" t="s">
        <v>128</v>
      </c>
      <c r="F48" s="18" t="s">
        <v>184</v>
      </c>
      <c r="G48" s="29">
        <v>20641.310000000001</v>
      </c>
      <c r="H48" s="28">
        <v>16</v>
      </c>
      <c r="I48" s="28">
        <v>2</v>
      </c>
      <c r="J48" s="28">
        <v>14</v>
      </c>
      <c r="K48" s="28">
        <v>11</v>
      </c>
      <c r="L48" s="28">
        <v>11</v>
      </c>
      <c r="M48" s="28">
        <v>0</v>
      </c>
      <c r="N48" s="29">
        <v>68.75</v>
      </c>
      <c r="O48" s="23">
        <v>20641.310000000001</v>
      </c>
      <c r="P48" s="23">
        <v>20641.310000000001</v>
      </c>
      <c r="Q48" s="29">
        <v>100</v>
      </c>
      <c r="R48" s="23">
        <v>20641.309999999998</v>
      </c>
      <c r="S48" s="29">
        <v>99.999999999999972</v>
      </c>
      <c r="T48" s="23">
        <v>0</v>
      </c>
      <c r="U48" s="29">
        <v>0</v>
      </c>
      <c r="V48" s="28">
        <v>0</v>
      </c>
      <c r="W48" s="28">
        <v>0</v>
      </c>
      <c r="X48" s="28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29">
        <v>0</v>
      </c>
      <c r="AE48" s="29">
        <v>0</v>
      </c>
      <c r="AF48" s="29">
        <v>0</v>
      </c>
    </row>
    <row r="49" spans="1:32" ht="22.5" customHeight="1" x14ac:dyDescent="0.25">
      <c r="A49" s="18">
        <v>43</v>
      </c>
      <c r="B49" s="25"/>
      <c r="C49" s="25"/>
      <c r="D49" s="20" t="s">
        <v>70</v>
      </c>
      <c r="E49" s="18" t="s">
        <v>134</v>
      </c>
      <c r="F49" s="18" t="s">
        <v>185</v>
      </c>
      <c r="G49" s="29">
        <v>15207.210000000001</v>
      </c>
      <c r="H49" s="28">
        <v>12</v>
      </c>
      <c r="I49" s="28">
        <v>2</v>
      </c>
      <c r="J49" s="28">
        <v>10</v>
      </c>
      <c r="K49" s="28">
        <v>9</v>
      </c>
      <c r="L49" s="28">
        <v>9</v>
      </c>
      <c r="M49" s="28">
        <v>0</v>
      </c>
      <c r="N49" s="29">
        <v>75</v>
      </c>
      <c r="O49" s="23">
        <v>15207.210000000001</v>
      </c>
      <c r="P49" s="23">
        <v>15207.210000000001</v>
      </c>
      <c r="Q49" s="29">
        <v>100</v>
      </c>
      <c r="R49" s="23">
        <v>15207.210000000001</v>
      </c>
      <c r="S49" s="29">
        <v>100</v>
      </c>
      <c r="T49" s="23">
        <v>0</v>
      </c>
      <c r="U49" s="29">
        <v>0</v>
      </c>
      <c r="V49" s="28">
        <v>0</v>
      </c>
      <c r="W49" s="28">
        <v>0</v>
      </c>
      <c r="X49" s="28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</row>
    <row r="50" spans="1:32" ht="22.5" customHeight="1" x14ac:dyDescent="0.25">
      <c r="A50" s="18">
        <v>44</v>
      </c>
      <c r="B50" s="25"/>
      <c r="C50" s="25"/>
      <c r="D50" s="20" t="s">
        <v>71</v>
      </c>
      <c r="E50" s="18" t="s">
        <v>121</v>
      </c>
      <c r="F50" s="18" t="s">
        <v>186</v>
      </c>
      <c r="G50" s="29">
        <v>9576.4699999999993</v>
      </c>
      <c r="H50" s="28">
        <v>10</v>
      </c>
      <c r="I50" s="28">
        <v>2</v>
      </c>
      <c r="J50" s="28">
        <v>8</v>
      </c>
      <c r="K50" s="28">
        <v>7</v>
      </c>
      <c r="L50" s="28">
        <v>7</v>
      </c>
      <c r="M50" s="28">
        <v>0</v>
      </c>
      <c r="N50" s="29">
        <v>70</v>
      </c>
      <c r="O50" s="23">
        <v>9576.4699999999993</v>
      </c>
      <c r="P50" s="23">
        <v>9576.4699999999993</v>
      </c>
      <c r="Q50" s="29">
        <v>100</v>
      </c>
      <c r="R50" s="23">
        <v>9576.4699999999993</v>
      </c>
      <c r="S50" s="29">
        <v>100</v>
      </c>
      <c r="T50" s="23">
        <v>0</v>
      </c>
      <c r="U50" s="29">
        <v>0</v>
      </c>
      <c r="V50" s="28">
        <v>0</v>
      </c>
      <c r="W50" s="28">
        <v>0</v>
      </c>
      <c r="X50" s="28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</row>
    <row r="51" spans="1:32" ht="22.5" customHeight="1" x14ac:dyDescent="0.25">
      <c r="A51" s="18">
        <v>45</v>
      </c>
      <c r="B51" s="25"/>
      <c r="C51" s="25"/>
      <c r="D51" s="20" t="s">
        <v>72</v>
      </c>
      <c r="E51" s="18" t="s">
        <v>124</v>
      </c>
      <c r="F51" s="18" t="s">
        <v>187</v>
      </c>
      <c r="G51" s="29">
        <v>20743.91</v>
      </c>
      <c r="H51" s="28">
        <v>24</v>
      </c>
      <c r="I51" s="28">
        <v>10</v>
      </c>
      <c r="J51" s="28">
        <v>12</v>
      </c>
      <c r="K51" s="28">
        <v>22</v>
      </c>
      <c r="L51" s="28">
        <v>22</v>
      </c>
      <c r="M51" s="28">
        <v>0</v>
      </c>
      <c r="N51" s="29">
        <v>91.666666666666657</v>
      </c>
      <c r="O51" s="23">
        <v>20743.91</v>
      </c>
      <c r="P51" s="23">
        <v>20743.91</v>
      </c>
      <c r="Q51" s="29">
        <v>100</v>
      </c>
      <c r="R51" s="23">
        <v>20743.91</v>
      </c>
      <c r="S51" s="29">
        <v>100</v>
      </c>
      <c r="T51" s="23">
        <v>0</v>
      </c>
      <c r="U51" s="29">
        <v>0</v>
      </c>
      <c r="V51" s="28">
        <v>0</v>
      </c>
      <c r="W51" s="28">
        <v>0</v>
      </c>
      <c r="X51" s="28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</row>
    <row r="52" spans="1:32" ht="22.5" customHeight="1" x14ac:dyDescent="0.25">
      <c r="A52" s="18">
        <v>46</v>
      </c>
      <c r="B52" s="25"/>
      <c r="C52" s="25"/>
      <c r="D52" s="20" t="s">
        <v>73</v>
      </c>
      <c r="E52" s="18" t="s">
        <v>125</v>
      </c>
      <c r="F52" s="18" t="s">
        <v>188</v>
      </c>
      <c r="G52" s="29">
        <v>14149.42</v>
      </c>
      <c r="H52" s="28">
        <v>16</v>
      </c>
      <c r="I52" s="28">
        <v>0</v>
      </c>
      <c r="J52" s="28">
        <v>16</v>
      </c>
      <c r="K52" s="28">
        <v>13</v>
      </c>
      <c r="L52" s="28">
        <v>13</v>
      </c>
      <c r="M52" s="28">
        <v>0</v>
      </c>
      <c r="N52" s="29">
        <v>81.25</v>
      </c>
      <c r="O52" s="23">
        <v>14149.42</v>
      </c>
      <c r="P52" s="23">
        <v>14149.42</v>
      </c>
      <c r="Q52" s="29">
        <v>100</v>
      </c>
      <c r="R52" s="23">
        <v>14149.42</v>
      </c>
      <c r="S52" s="29">
        <v>100</v>
      </c>
      <c r="T52" s="23">
        <v>0</v>
      </c>
      <c r="U52" s="29">
        <v>0</v>
      </c>
      <c r="V52" s="28">
        <v>0</v>
      </c>
      <c r="W52" s="28">
        <v>0</v>
      </c>
      <c r="X52" s="28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</row>
    <row r="53" spans="1:32" ht="22.5" customHeight="1" x14ac:dyDescent="0.25">
      <c r="A53" s="18">
        <v>47</v>
      </c>
      <c r="B53" s="25"/>
      <c r="C53" s="25"/>
      <c r="D53" s="20" t="s">
        <v>74</v>
      </c>
      <c r="E53" s="18" t="s">
        <v>124</v>
      </c>
      <c r="F53" s="18" t="s">
        <v>189</v>
      </c>
      <c r="G53" s="29">
        <v>19513.129999999997</v>
      </c>
      <c r="H53" s="28">
        <v>15</v>
      </c>
      <c r="I53" s="28">
        <v>2</v>
      </c>
      <c r="J53" s="28">
        <v>12</v>
      </c>
      <c r="K53" s="28">
        <v>11</v>
      </c>
      <c r="L53" s="28">
        <v>11</v>
      </c>
      <c r="M53" s="28">
        <v>0</v>
      </c>
      <c r="N53" s="29">
        <v>73.333333333333329</v>
      </c>
      <c r="O53" s="23">
        <v>19513.129999999997</v>
      </c>
      <c r="P53" s="23">
        <v>19513.129999999997</v>
      </c>
      <c r="Q53" s="29">
        <v>100</v>
      </c>
      <c r="R53" s="23">
        <v>19513.129999999997</v>
      </c>
      <c r="S53" s="29">
        <v>100</v>
      </c>
      <c r="T53" s="23">
        <v>0</v>
      </c>
      <c r="U53" s="29">
        <v>0</v>
      </c>
      <c r="V53" s="28">
        <v>0</v>
      </c>
      <c r="W53" s="28">
        <v>0</v>
      </c>
      <c r="X53" s="28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</row>
    <row r="54" spans="1:32" ht="22.5" customHeight="1" x14ac:dyDescent="0.25">
      <c r="A54" s="18">
        <v>48</v>
      </c>
      <c r="B54" s="25"/>
      <c r="C54" s="25"/>
      <c r="D54" s="20" t="s">
        <v>75</v>
      </c>
      <c r="E54" s="18" t="s">
        <v>125</v>
      </c>
      <c r="F54" s="18" t="s">
        <v>190</v>
      </c>
      <c r="G54" s="29">
        <v>7872.8899999999994</v>
      </c>
      <c r="H54" s="28">
        <v>18</v>
      </c>
      <c r="I54" s="28">
        <v>5</v>
      </c>
      <c r="J54" s="28">
        <v>13</v>
      </c>
      <c r="K54" s="28">
        <v>14</v>
      </c>
      <c r="L54" s="28">
        <v>14</v>
      </c>
      <c r="M54" s="28">
        <v>0</v>
      </c>
      <c r="N54" s="29">
        <v>77.777777777777786</v>
      </c>
      <c r="O54" s="23">
        <v>7872.8899999999994</v>
      </c>
      <c r="P54" s="23">
        <v>7872.8899999999994</v>
      </c>
      <c r="Q54" s="29">
        <v>100</v>
      </c>
      <c r="R54" s="23">
        <v>7872.8899999999994</v>
      </c>
      <c r="S54" s="29">
        <v>100</v>
      </c>
      <c r="T54" s="23">
        <v>0</v>
      </c>
      <c r="U54" s="29">
        <v>0</v>
      </c>
      <c r="V54" s="28">
        <v>0</v>
      </c>
      <c r="W54" s="28">
        <v>0</v>
      </c>
      <c r="X54" s="28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</row>
    <row r="55" spans="1:32" ht="22.5" customHeight="1" x14ac:dyDescent="0.25">
      <c r="A55" s="18">
        <v>49</v>
      </c>
      <c r="B55" s="25"/>
      <c r="C55" s="25"/>
      <c r="D55" s="20" t="s">
        <v>76</v>
      </c>
      <c r="E55" s="18" t="s">
        <v>135</v>
      </c>
      <c r="F55" s="18" t="s">
        <v>191</v>
      </c>
      <c r="G55" s="29">
        <v>901.85</v>
      </c>
      <c r="H55" s="28">
        <v>9</v>
      </c>
      <c r="I55" s="28">
        <v>3</v>
      </c>
      <c r="J55" s="28">
        <v>5</v>
      </c>
      <c r="K55" s="28">
        <v>2</v>
      </c>
      <c r="L55" s="28">
        <v>2</v>
      </c>
      <c r="M55" s="28">
        <v>0</v>
      </c>
      <c r="N55" s="29">
        <v>22.222222222222221</v>
      </c>
      <c r="O55" s="23">
        <v>901.85</v>
      </c>
      <c r="P55" s="23">
        <v>901.85</v>
      </c>
      <c r="Q55" s="29">
        <v>100</v>
      </c>
      <c r="R55" s="23">
        <v>901.85</v>
      </c>
      <c r="S55" s="29">
        <v>100</v>
      </c>
      <c r="T55" s="23">
        <v>0</v>
      </c>
      <c r="U55" s="29">
        <v>0</v>
      </c>
      <c r="V55" s="28">
        <v>0</v>
      </c>
      <c r="W55" s="28">
        <v>0</v>
      </c>
      <c r="X55" s="28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</row>
    <row r="56" spans="1:32" ht="22.5" customHeight="1" x14ac:dyDescent="0.25">
      <c r="A56" s="18">
        <v>50</v>
      </c>
      <c r="B56" s="25"/>
      <c r="C56" s="25"/>
      <c r="D56" s="20" t="s">
        <v>77</v>
      </c>
      <c r="E56" s="18" t="s">
        <v>136</v>
      </c>
      <c r="F56" s="18" t="s">
        <v>192</v>
      </c>
      <c r="G56" s="29">
        <v>22560.63</v>
      </c>
      <c r="H56" s="28">
        <v>17</v>
      </c>
      <c r="I56" s="28">
        <v>1</v>
      </c>
      <c r="J56" s="28">
        <v>16</v>
      </c>
      <c r="K56" s="28">
        <v>14</v>
      </c>
      <c r="L56" s="28">
        <v>14</v>
      </c>
      <c r="M56" s="28">
        <v>0</v>
      </c>
      <c r="N56" s="29">
        <v>82.35294117647058</v>
      </c>
      <c r="O56" s="23">
        <v>22560.63</v>
      </c>
      <c r="P56" s="23">
        <v>22560.63</v>
      </c>
      <c r="Q56" s="29">
        <v>100</v>
      </c>
      <c r="R56" s="23">
        <v>22560.63</v>
      </c>
      <c r="S56" s="29">
        <v>100</v>
      </c>
      <c r="T56" s="23">
        <v>0</v>
      </c>
      <c r="U56" s="29">
        <v>0</v>
      </c>
      <c r="V56" s="28">
        <v>0</v>
      </c>
      <c r="W56" s="28">
        <v>0</v>
      </c>
      <c r="X56" s="28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</row>
    <row r="57" spans="1:32" ht="22.5" customHeight="1" x14ac:dyDescent="0.25">
      <c r="A57" s="18">
        <v>51</v>
      </c>
      <c r="B57" s="25"/>
      <c r="C57" s="25"/>
      <c r="D57" s="20" t="s">
        <v>78</v>
      </c>
      <c r="E57" s="18" t="s">
        <v>124</v>
      </c>
      <c r="F57" s="18" t="s">
        <v>193</v>
      </c>
      <c r="G57" s="29">
        <v>5829.1</v>
      </c>
      <c r="H57" s="28">
        <v>9</v>
      </c>
      <c r="I57" s="28">
        <v>3</v>
      </c>
      <c r="J57" s="28">
        <v>6</v>
      </c>
      <c r="K57" s="28">
        <v>8</v>
      </c>
      <c r="L57" s="28">
        <v>8</v>
      </c>
      <c r="M57" s="28">
        <v>0</v>
      </c>
      <c r="N57" s="29">
        <v>88.888888888888886</v>
      </c>
      <c r="O57" s="23">
        <v>5829.1</v>
      </c>
      <c r="P57" s="23">
        <v>5829.1</v>
      </c>
      <c r="Q57" s="29">
        <v>100</v>
      </c>
      <c r="R57" s="23">
        <v>5829.1</v>
      </c>
      <c r="S57" s="29">
        <v>100</v>
      </c>
      <c r="T57" s="23">
        <v>0</v>
      </c>
      <c r="U57" s="29">
        <v>0</v>
      </c>
      <c r="V57" s="28">
        <v>0</v>
      </c>
      <c r="W57" s="28">
        <v>0</v>
      </c>
      <c r="X57" s="28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  <c r="AF57" s="29">
        <v>0</v>
      </c>
    </row>
    <row r="58" spans="1:32" ht="22.5" customHeight="1" x14ac:dyDescent="0.25">
      <c r="A58" s="18">
        <v>52</v>
      </c>
      <c r="B58" s="25"/>
      <c r="C58" s="25"/>
      <c r="D58" s="20" t="s">
        <v>79</v>
      </c>
      <c r="E58" s="18" t="s">
        <v>137</v>
      </c>
      <c r="F58" s="18" t="s">
        <v>194</v>
      </c>
      <c r="G58" s="29">
        <v>20164.23</v>
      </c>
      <c r="H58" s="28">
        <v>19</v>
      </c>
      <c r="I58" s="28">
        <v>5</v>
      </c>
      <c r="J58" s="28">
        <v>14</v>
      </c>
      <c r="K58" s="28">
        <v>16</v>
      </c>
      <c r="L58" s="28">
        <v>16</v>
      </c>
      <c r="M58" s="28">
        <v>0</v>
      </c>
      <c r="N58" s="29">
        <v>84.210526315789465</v>
      </c>
      <c r="O58" s="23">
        <v>20164.23</v>
      </c>
      <c r="P58" s="23">
        <v>20164.23</v>
      </c>
      <c r="Q58" s="29">
        <v>100</v>
      </c>
      <c r="R58" s="23">
        <v>19473.62</v>
      </c>
      <c r="S58" s="29">
        <v>96.575073781642047</v>
      </c>
      <c r="T58" s="23">
        <v>690.61000000000058</v>
      </c>
      <c r="U58" s="29">
        <v>3.4249262183579563</v>
      </c>
      <c r="V58" s="28">
        <v>0</v>
      </c>
      <c r="W58" s="28">
        <v>0</v>
      </c>
      <c r="X58" s="28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</row>
    <row r="59" spans="1:32" ht="22.5" customHeight="1" x14ac:dyDescent="0.25">
      <c r="A59" s="18">
        <v>53</v>
      </c>
      <c r="B59" s="25"/>
      <c r="C59" s="25"/>
      <c r="D59" s="20" t="s">
        <v>80</v>
      </c>
      <c r="E59" s="18" t="s">
        <v>124</v>
      </c>
      <c r="F59" s="18" t="s">
        <v>195</v>
      </c>
      <c r="G59" s="29">
        <v>21266.880000000001</v>
      </c>
      <c r="H59" s="28">
        <v>16</v>
      </c>
      <c r="I59" s="28">
        <v>3</v>
      </c>
      <c r="J59" s="28">
        <v>12</v>
      </c>
      <c r="K59" s="28">
        <v>14</v>
      </c>
      <c r="L59" s="28">
        <v>14</v>
      </c>
      <c r="M59" s="28">
        <v>0</v>
      </c>
      <c r="N59" s="29">
        <v>87.5</v>
      </c>
      <c r="O59" s="23">
        <v>21266.880000000001</v>
      </c>
      <c r="P59" s="23">
        <v>21266.880000000001</v>
      </c>
      <c r="Q59" s="29">
        <v>100</v>
      </c>
      <c r="R59" s="23">
        <v>21266.880000000001</v>
      </c>
      <c r="S59" s="29">
        <v>100</v>
      </c>
      <c r="T59" s="23">
        <v>0</v>
      </c>
      <c r="U59" s="29">
        <v>0</v>
      </c>
      <c r="V59" s="28">
        <v>0</v>
      </c>
      <c r="W59" s="28">
        <v>0</v>
      </c>
      <c r="X59" s="28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</row>
    <row r="60" spans="1:32" ht="22.5" customHeight="1" x14ac:dyDescent="0.25">
      <c r="A60" s="18">
        <v>54</v>
      </c>
      <c r="B60" s="25"/>
      <c r="C60" s="25"/>
      <c r="D60" s="20" t="s">
        <v>81</v>
      </c>
      <c r="E60" s="18" t="s">
        <v>130</v>
      </c>
      <c r="F60" s="18" t="s">
        <v>196</v>
      </c>
      <c r="G60" s="29">
        <v>13311.29</v>
      </c>
      <c r="H60" s="28">
        <v>16</v>
      </c>
      <c r="I60" s="28">
        <v>0</v>
      </c>
      <c r="J60" s="28">
        <v>16</v>
      </c>
      <c r="K60" s="28">
        <v>14</v>
      </c>
      <c r="L60" s="28">
        <v>14</v>
      </c>
      <c r="M60" s="28">
        <v>0</v>
      </c>
      <c r="N60" s="29">
        <v>87.5</v>
      </c>
      <c r="O60" s="23">
        <v>13311.29</v>
      </c>
      <c r="P60" s="23">
        <v>13311.29</v>
      </c>
      <c r="Q60" s="29">
        <v>100</v>
      </c>
      <c r="R60" s="23">
        <v>11290.26</v>
      </c>
      <c r="S60" s="29">
        <v>84.817173992903761</v>
      </c>
      <c r="T60" s="23">
        <v>2021.0300000000007</v>
      </c>
      <c r="U60" s="29">
        <v>15.182826007096237</v>
      </c>
      <c r="V60" s="28">
        <v>0</v>
      </c>
      <c r="W60" s="28">
        <v>0</v>
      </c>
      <c r="X60" s="28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</row>
    <row r="61" spans="1:32" ht="22.5" customHeight="1" x14ac:dyDescent="0.25">
      <c r="A61" s="18">
        <v>55</v>
      </c>
      <c r="B61" s="25"/>
      <c r="C61" s="25"/>
      <c r="D61" s="20" t="s">
        <v>82</v>
      </c>
      <c r="E61" s="18" t="s">
        <v>124</v>
      </c>
      <c r="F61" s="18" t="s">
        <v>197</v>
      </c>
      <c r="G61" s="29">
        <v>4865.3099999999995</v>
      </c>
      <c r="H61" s="28">
        <v>5</v>
      </c>
      <c r="I61" s="28">
        <v>0</v>
      </c>
      <c r="J61" s="28">
        <v>5</v>
      </c>
      <c r="K61" s="28">
        <v>5</v>
      </c>
      <c r="L61" s="28">
        <v>5</v>
      </c>
      <c r="M61" s="28">
        <v>0</v>
      </c>
      <c r="N61" s="29">
        <v>100</v>
      </c>
      <c r="O61" s="23">
        <v>4865.3099999999995</v>
      </c>
      <c r="P61" s="23">
        <v>4865.3099999999995</v>
      </c>
      <c r="Q61" s="29">
        <v>100</v>
      </c>
      <c r="R61" s="23">
        <v>4865.3099999999995</v>
      </c>
      <c r="S61" s="29">
        <v>100</v>
      </c>
      <c r="T61" s="23">
        <v>0</v>
      </c>
      <c r="U61" s="29">
        <v>0</v>
      </c>
      <c r="V61" s="28">
        <v>0</v>
      </c>
      <c r="W61" s="28">
        <v>0</v>
      </c>
      <c r="X61" s="28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</row>
    <row r="62" spans="1:32" ht="22.5" customHeight="1" x14ac:dyDescent="0.25">
      <c r="A62" s="18">
        <v>56</v>
      </c>
      <c r="B62" s="25"/>
      <c r="C62" s="25"/>
      <c r="D62" s="20" t="s">
        <v>83</v>
      </c>
      <c r="E62" s="18" t="s">
        <v>124</v>
      </c>
      <c r="F62" s="18" t="s">
        <v>198</v>
      </c>
      <c r="G62" s="29">
        <v>15259.9</v>
      </c>
      <c r="H62" s="28">
        <v>14</v>
      </c>
      <c r="I62" s="28">
        <v>1</v>
      </c>
      <c r="J62" s="28">
        <v>12</v>
      </c>
      <c r="K62" s="28">
        <v>12</v>
      </c>
      <c r="L62" s="28">
        <v>12</v>
      </c>
      <c r="M62" s="28">
        <v>0</v>
      </c>
      <c r="N62" s="29">
        <v>85.714285714285708</v>
      </c>
      <c r="O62" s="23">
        <v>15259.9</v>
      </c>
      <c r="P62" s="23">
        <v>15259.9</v>
      </c>
      <c r="Q62" s="29">
        <v>100</v>
      </c>
      <c r="R62" s="23">
        <v>15259.900000000001</v>
      </c>
      <c r="S62" s="29">
        <v>100.00000000000003</v>
      </c>
      <c r="T62" s="23">
        <v>0</v>
      </c>
      <c r="U62" s="29">
        <v>0</v>
      </c>
      <c r="V62" s="28">
        <v>0</v>
      </c>
      <c r="W62" s="28">
        <v>0</v>
      </c>
      <c r="X62" s="28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</row>
    <row r="63" spans="1:32" ht="22.5" customHeight="1" x14ac:dyDescent="0.25">
      <c r="A63" s="18">
        <v>57</v>
      </c>
      <c r="B63" s="25"/>
      <c r="C63" s="25"/>
      <c r="D63" s="20" t="s">
        <v>84</v>
      </c>
      <c r="E63" s="18" t="s">
        <v>125</v>
      </c>
      <c r="F63" s="18" t="s">
        <v>199</v>
      </c>
      <c r="G63" s="29">
        <v>9876.69</v>
      </c>
      <c r="H63" s="28">
        <v>15</v>
      </c>
      <c r="I63" s="28">
        <v>4</v>
      </c>
      <c r="J63" s="28">
        <v>10</v>
      </c>
      <c r="K63" s="28">
        <v>15</v>
      </c>
      <c r="L63" s="28">
        <v>15</v>
      </c>
      <c r="M63" s="28">
        <v>0</v>
      </c>
      <c r="N63" s="29">
        <v>100</v>
      </c>
      <c r="O63" s="23">
        <v>9876.69</v>
      </c>
      <c r="P63" s="23">
        <v>9876.69</v>
      </c>
      <c r="Q63" s="29">
        <v>100</v>
      </c>
      <c r="R63" s="23">
        <v>9876.69</v>
      </c>
      <c r="S63" s="29">
        <v>100</v>
      </c>
      <c r="T63" s="23">
        <v>0</v>
      </c>
      <c r="U63" s="29">
        <v>0</v>
      </c>
      <c r="V63" s="28">
        <v>0</v>
      </c>
      <c r="W63" s="28">
        <v>0</v>
      </c>
      <c r="X63" s="28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29">
        <v>0</v>
      </c>
    </row>
    <row r="64" spans="1:32" ht="22.5" customHeight="1" x14ac:dyDescent="0.25">
      <c r="A64" s="18">
        <v>58</v>
      </c>
      <c r="B64" s="25"/>
      <c r="C64" s="25"/>
      <c r="D64" s="20" t="s">
        <v>85</v>
      </c>
      <c r="E64" s="18" t="s">
        <v>124</v>
      </c>
      <c r="F64" s="18" t="s">
        <v>200</v>
      </c>
      <c r="G64" s="29">
        <v>29474.7</v>
      </c>
      <c r="H64" s="28">
        <v>30</v>
      </c>
      <c r="I64" s="28">
        <v>11</v>
      </c>
      <c r="J64" s="28">
        <v>17</v>
      </c>
      <c r="K64" s="28">
        <v>23</v>
      </c>
      <c r="L64" s="28">
        <v>23</v>
      </c>
      <c r="M64" s="28">
        <v>0</v>
      </c>
      <c r="N64" s="29">
        <v>76.666666666666671</v>
      </c>
      <c r="O64" s="23">
        <v>29474.7</v>
      </c>
      <c r="P64" s="23">
        <v>29474.7</v>
      </c>
      <c r="Q64" s="29">
        <v>100</v>
      </c>
      <c r="R64" s="23">
        <v>25978.489999999998</v>
      </c>
      <c r="S64" s="29">
        <v>88.138267734701287</v>
      </c>
      <c r="T64" s="23">
        <v>3496.2100000000028</v>
      </c>
      <c r="U64" s="29">
        <v>11.861732265298723</v>
      </c>
      <c r="V64" s="28">
        <v>0</v>
      </c>
      <c r="W64" s="28">
        <v>0</v>
      </c>
      <c r="X64" s="28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</row>
    <row r="65" spans="1:32" ht="22.5" customHeight="1" x14ac:dyDescent="0.25">
      <c r="A65" s="18">
        <v>59</v>
      </c>
      <c r="B65" s="25"/>
      <c r="C65" s="25"/>
      <c r="D65" s="20" t="s">
        <v>86</v>
      </c>
      <c r="E65" s="18" t="s">
        <v>138</v>
      </c>
      <c r="F65" s="18" t="s">
        <v>201</v>
      </c>
      <c r="G65" s="29">
        <v>31860.29</v>
      </c>
      <c r="H65" s="28">
        <v>22</v>
      </c>
      <c r="I65" s="28">
        <v>8</v>
      </c>
      <c r="J65" s="28">
        <v>14</v>
      </c>
      <c r="K65" s="28">
        <v>22</v>
      </c>
      <c r="L65" s="28">
        <v>22</v>
      </c>
      <c r="M65" s="28">
        <v>0</v>
      </c>
      <c r="N65" s="29">
        <v>100</v>
      </c>
      <c r="O65" s="23">
        <v>31860.29</v>
      </c>
      <c r="P65" s="23">
        <v>31860.29</v>
      </c>
      <c r="Q65" s="29">
        <v>100</v>
      </c>
      <c r="R65" s="23">
        <v>31860.29</v>
      </c>
      <c r="S65" s="29">
        <v>100</v>
      </c>
      <c r="T65" s="23">
        <v>0</v>
      </c>
      <c r="U65" s="29">
        <v>0</v>
      </c>
      <c r="V65" s="28">
        <v>0</v>
      </c>
      <c r="W65" s="28">
        <v>0</v>
      </c>
      <c r="X65" s="28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</row>
    <row r="66" spans="1:32" ht="22.5" customHeight="1" x14ac:dyDescent="0.25">
      <c r="A66" s="18">
        <v>60</v>
      </c>
      <c r="B66" s="25"/>
      <c r="C66" s="25"/>
      <c r="D66" s="20" t="s">
        <v>87</v>
      </c>
      <c r="E66" s="18" t="s">
        <v>135</v>
      </c>
      <c r="F66" s="18" t="s">
        <v>202</v>
      </c>
      <c r="G66" s="29">
        <v>7417.12</v>
      </c>
      <c r="H66" s="28">
        <v>9</v>
      </c>
      <c r="I66" s="28">
        <v>2</v>
      </c>
      <c r="J66" s="28">
        <v>6</v>
      </c>
      <c r="K66" s="28">
        <v>9</v>
      </c>
      <c r="L66" s="28">
        <v>9</v>
      </c>
      <c r="M66" s="28">
        <v>0</v>
      </c>
      <c r="N66" s="29">
        <v>100</v>
      </c>
      <c r="O66" s="23">
        <v>7417.12</v>
      </c>
      <c r="P66" s="23">
        <v>7417.12</v>
      </c>
      <c r="Q66" s="29">
        <v>100</v>
      </c>
      <c r="R66" s="23">
        <v>6062.96</v>
      </c>
      <c r="S66" s="29">
        <v>81.742778868347827</v>
      </c>
      <c r="T66" s="23">
        <v>1354.1599999999999</v>
      </c>
      <c r="U66" s="29">
        <v>18.257221131652177</v>
      </c>
      <c r="V66" s="28">
        <v>0</v>
      </c>
      <c r="W66" s="28">
        <v>0</v>
      </c>
      <c r="X66" s="28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</row>
    <row r="67" spans="1:32" ht="22.5" customHeight="1" x14ac:dyDescent="0.25">
      <c r="A67" s="18">
        <v>61</v>
      </c>
      <c r="B67" s="25"/>
      <c r="C67" s="25"/>
      <c r="D67" s="20" t="s">
        <v>88</v>
      </c>
      <c r="E67" s="18" t="s">
        <v>120</v>
      </c>
      <c r="F67" s="18" t="s">
        <v>203</v>
      </c>
      <c r="G67" s="29">
        <v>24949.09</v>
      </c>
      <c r="H67" s="28">
        <v>21</v>
      </c>
      <c r="I67" s="28">
        <v>4</v>
      </c>
      <c r="J67" s="28">
        <v>15</v>
      </c>
      <c r="K67" s="28">
        <v>13</v>
      </c>
      <c r="L67" s="28">
        <v>13</v>
      </c>
      <c r="M67" s="28">
        <v>0</v>
      </c>
      <c r="N67" s="29">
        <v>61.904761904761905</v>
      </c>
      <c r="O67" s="23">
        <v>24949.09</v>
      </c>
      <c r="P67" s="23">
        <v>24949.09</v>
      </c>
      <c r="Q67" s="29">
        <v>100</v>
      </c>
      <c r="R67" s="23">
        <v>24949.09</v>
      </c>
      <c r="S67" s="29">
        <v>100</v>
      </c>
      <c r="T67" s="23">
        <v>0</v>
      </c>
      <c r="U67" s="29">
        <v>0</v>
      </c>
      <c r="V67" s="28">
        <v>0</v>
      </c>
      <c r="W67" s="28">
        <v>0</v>
      </c>
      <c r="X67" s="28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</row>
    <row r="68" spans="1:32" ht="22.5" customHeight="1" x14ac:dyDescent="0.25">
      <c r="A68" s="18">
        <v>62</v>
      </c>
      <c r="B68" s="25"/>
      <c r="C68" s="25"/>
      <c r="D68" s="20" t="s">
        <v>89</v>
      </c>
      <c r="E68" s="18" t="s">
        <v>139</v>
      </c>
      <c r="F68" s="18" t="s">
        <v>204</v>
      </c>
      <c r="G68" s="29">
        <v>23737.41</v>
      </c>
      <c r="H68" s="28">
        <v>26</v>
      </c>
      <c r="I68" s="28">
        <v>1</v>
      </c>
      <c r="J68" s="28">
        <v>25</v>
      </c>
      <c r="K68" s="28">
        <v>24</v>
      </c>
      <c r="L68" s="28">
        <v>24</v>
      </c>
      <c r="M68" s="28">
        <v>0</v>
      </c>
      <c r="N68" s="29">
        <v>92.307692307692307</v>
      </c>
      <c r="O68" s="23">
        <v>23737.41</v>
      </c>
      <c r="P68" s="23">
        <v>23737.41</v>
      </c>
      <c r="Q68" s="29">
        <v>100</v>
      </c>
      <c r="R68" s="23">
        <v>23737.410000000003</v>
      </c>
      <c r="S68" s="29">
        <v>100.00000000000003</v>
      </c>
      <c r="T68" s="23">
        <v>0</v>
      </c>
      <c r="U68" s="29">
        <v>0</v>
      </c>
      <c r="V68" s="28">
        <v>0</v>
      </c>
      <c r="W68" s="28">
        <v>0</v>
      </c>
      <c r="X68" s="28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</row>
    <row r="69" spans="1:32" ht="22.5" customHeight="1" x14ac:dyDescent="0.25">
      <c r="A69" s="18">
        <v>63</v>
      </c>
      <c r="B69" s="25"/>
      <c r="C69" s="25"/>
      <c r="D69" s="20" t="s">
        <v>90</v>
      </c>
      <c r="E69" s="18" t="s">
        <v>140</v>
      </c>
      <c r="F69" s="18" t="s">
        <v>205</v>
      </c>
      <c r="G69" s="29">
        <v>10610.75</v>
      </c>
      <c r="H69" s="28">
        <v>11</v>
      </c>
      <c r="I69" s="28">
        <v>6</v>
      </c>
      <c r="J69" s="28">
        <v>5</v>
      </c>
      <c r="K69" s="28">
        <v>7</v>
      </c>
      <c r="L69" s="28">
        <v>7</v>
      </c>
      <c r="M69" s="28">
        <v>0</v>
      </c>
      <c r="N69" s="29">
        <v>63.636363636363633</v>
      </c>
      <c r="O69" s="23">
        <v>10610.75</v>
      </c>
      <c r="P69" s="23">
        <v>10610.75</v>
      </c>
      <c r="Q69" s="29">
        <v>100</v>
      </c>
      <c r="R69" s="23">
        <v>10610.75</v>
      </c>
      <c r="S69" s="29">
        <v>100</v>
      </c>
      <c r="T69" s="23">
        <v>0</v>
      </c>
      <c r="U69" s="29">
        <v>0</v>
      </c>
      <c r="V69" s="28">
        <v>0</v>
      </c>
      <c r="W69" s="28">
        <v>0</v>
      </c>
      <c r="X69" s="28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</row>
    <row r="70" spans="1:32" ht="22.5" customHeight="1" x14ac:dyDescent="0.25">
      <c r="A70" s="18">
        <v>64</v>
      </c>
      <c r="B70" s="25"/>
      <c r="C70" s="25"/>
      <c r="D70" s="20" t="s">
        <v>91</v>
      </c>
      <c r="E70" s="18" t="s">
        <v>124</v>
      </c>
      <c r="F70" s="18" t="s">
        <v>206</v>
      </c>
      <c r="G70" s="29">
        <v>10032.36</v>
      </c>
      <c r="H70" s="28">
        <v>17</v>
      </c>
      <c r="I70" s="28">
        <v>5</v>
      </c>
      <c r="J70" s="28">
        <v>11</v>
      </c>
      <c r="K70" s="28">
        <v>16</v>
      </c>
      <c r="L70" s="28">
        <v>16</v>
      </c>
      <c r="M70" s="28">
        <v>0</v>
      </c>
      <c r="N70" s="29">
        <v>94.117647058823522</v>
      </c>
      <c r="O70" s="23">
        <v>10032.36</v>
      </c>
      <c r="P70" s="23">
        <v>10032.36</v>
      </c>
      <c r="Q70" s="29">
        <v>100</v>
      </c>
      <c r="R70" s="23">
        <v>9666.9600000000009</v>
      </c>
      <c r="S70" s="29">
        <v>96.35778620384437</v>
      </c>
      <c r="T70" s="23">
        <v>365.39999999999964</v>
      </c>
      <c r="U70" s="29">
        <v>3.6422137961556365</v>
      </c>
      <c r="V70" s="28">
        <v>0</v>
      </c>
      <c r="W70" s="28">
        <v>0</v>
      </c>
      <c r="X70" s="28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  <c r="AF70" s="29">
        <v>0</v>
      </c>
    </row>
    <row r="71" spans="1:32" ht="22.5" customHeight="1" x14ac:dyDescent="0.25">
      <c r="A71" s="18">
        <v>65</v>
      </c>
      <c r="B71" s="25"/>
      <c r="C71" s="25"/>
      <c r="D71" s="20" t="s">
        <v>92</v>
      </c>
      <c r="E71" s="18" t="s">
        <v>120</v>
      </c>
      <c r="F71" s="18" t="s">
        <v>207</v>
      </c>
      <c r="G71" s="29">
        <v>6852.7199999999993</v>
      </c>
      <c r="H71" s="28">
        <v>8</v>
      </c>
      <c r="I71" s="28">
        <v>1</v>
      </c>
      <c r="J71" s="28">
        <v>6</v>
      </c>
      <c r="K71" s="28">
        <v>6</v>
      </c>
      <c r="L71" s="28">
        <v>6</v>
      </c>
      <c r="M71" s="28">
        <v>0</v>
      </c>
      <c r="N71" s="29">
        <v>75</v>
      </c>
      <c r="O71" s="23">
        <v>6852.7199999999993</v>
      </c>
      <c r="P71" s="23">
        <v>6852.7199999999993</v>
      </c>
      <c r="Q71" s="29">
        <v>100</v>
      </c>
      <c r="R71" s="23">
        <v>6852.7199999999993</v>
      </c>
      <c r="S71" s="29">
        <v>100</v>
      </c>
      <c r="T71" s="23">
        <v>0</v>
      </c>
      <c r="U71" s="29">
        <v>0</v>
      </c>
      <c r="V71" s="28">
        <v>0</v>
      </c>
      <c r="W71" s="28">
        <v>0</v>
      </c>
      <c r="X71" s="28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29">
        <v>0</v>
      </c>
      <c r="AE71" s="29">
        <v>0</v>
      </c>
      <c r="AF71" s="29">
        <v>0</v>
      </c>
    </row>
    <row r="72" spans="1:32" ht="22.5" customHeight="1" x14ac:dyDescent="0.25">
      <c r="A72" s="18">
        <v>66</v>
      </c>
      <c r="B72" s="25"/>
      <c r="C72" s="25"/>
      <c r="D72" s="20" t="s">
        <v>93</v>
      </c>
      <c r="E72" s="18" t="s">
        <v>124</v>
      </c>
      <c r="F72" s="18" t="s">
        <v>208</v>
      </c>
      <c r="G72" s="29">
        <v>8861.92</v>
      </c>
      <c r="H72" s="28">
        <v>14</v>
      </c>
      <c r="I72" s="28">
        <v>3</v>
      </c>
      <c r="J72" s="28">
        <v>8</v>
      </c>
      <c r="K72" s="28">
        <v>11</v>
      </c>
      <c r="L72" s="28">
        <v>11</v>
      </c>
      <c r="M72" s="28">
        <v>0</v>
      </c>
      <c r="N72" s="29">
        <v>78.571428571428569</v>
      </c>
      <c r="O72" s="23">
        <v>8861.92</v>
      </c>
      <c r="P72" s="23">
        <v>8861.92</v>
      </c>
      <c r="Q72" s="29">
        <v>100</v>
      </c>
      <c r="R72" s="23">
        <v>8861.92</v>
      </c>
      <c r="S72" s="29">
        <v>100</v>
      </c>
      <c r="T72" s="23">
        <v>0</v>
      </c>
      <c r="U72" s="29">
        <v>0</v>
      </c>
      <c r="V72" s="28">
        <v>0</v>
      </c>
      <c r="W72" s="28">
        <v>0</v>
      </c>
      <c r="X72" s="28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29">
        <v>0</v>
      </c>
    </row>
    <row r="73" spans="1:32" ht="22.5" customHeight="1" x14ac:dyDescent="0.25">
      <c r="A73" s="18">
        <v>67</v>
      </c>
      <c r="B73" s="25"/>
      <c r="C73" s="25"/>
      <c r="D73" s="20" t="s">
        <v>94</v>
      </c>
      <c r="E73" s="18" t="s">
        <v>124</v>
      </c>
      <c r="F73" s="18" t="s">
        <v>209</v>
      </c>
      <c r="G73" s="29">
        <v>29258.73</v>
      </c>
      <c r="H73" s="28">
        <v>20</v>
      </c>
      <c r="I73" s="28">
        <v>6</v>
      </c>
      <c r="J73" s="28">
        <v>12</v>
      </c>
      <c r="K73" s="28">
        <v>13</v>
      </c>
      <c r="L73" s="28">
        <v>13</v>
      </c>
      <c r="M73" s="28">
        <v>0</v>
      </c>
      <c r="N73" s="29">
        <v>65</v>
      </c>
      <c r="O73" s="23">
        <v>29258.73</v>
      </c>
      <c r="P73" s="23">
        <v>29258.73</v>
      </c>
      <c r="Q73" s="29">
        <v>100</v>
      </c>
      <c r="R73" s="23">
        <v>28120.5</v>
      </c>
      <c r="S73" s="29">
        <v>96.109776466716085</v>
      </c>
      <c r="T73" s="23">
        <v>1138.2299999999996</v>
      </c>
      <c r="U73" s="29">
        <v>3.890223533283911</v>
      </c>
      <c r="V73" s="28">
        <v>0</v>
      </c>
      <c r="W73" s="28">
        <v>0</v>
      </c>
      <c r="X73" s="28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29">
        <v>0</v>
      </c>
    </row>
    <row r="74" spans="1:32" ht="22.5" customHeight="1" x14ac:dyDescent="0.25">
      <c r="A74" s="18">
        <v>68</v>
      </c>
      <c r="B74" s="25"/>
      <c r="C74" s="25"/>
      <c r="D74" s="20" t="s">
        <v>95</v>
      </c>
      <c r="E74" s="18" t="s">
        <v>123</v>
      </c>
      <c r="F74" s="18" t="s">
        <v>210</v>
      </c>
      <c r="G74" s="29">
        <v>12980.09</v>
      </c>
      <c r="H74" s="28">
        <v>12</v>
      </c>
      <c r="I74" s="28">
        <v>3</v>
      </c>
      <c r="J74" s="28">
        <v>9</v>
      </c>
      <c r="K74" s="28">
        <v>8</v>
      </c>
      <c r="L74" s="28">
        <v>8</v>
      </c>
      <c r="M74" s="28">
        <v>0</v>
      </c>
      <c r="N74" s="29">
        <v>66.666666666666657</v>
      </c>
      <c r="O74" s="23">
        <v>12980.09</v>
      </c>
      <c r="P74" s="23">
        <v>12980.09</v>
      </c>
      <c r="Q74" s="29">
        <v>100</v>
      </c>
      <c r="R74" s="23">
        <v>12980.09</v>
      </c>
      <c r="S74" s="29">
        <v>100</v>
      </c>
      <c r="T74" s="23">
        <v>0</v>
      </c>
      <c r="U74" s="29">
        <v>0</v>
      </c>
      <c r="V74" s="28">
        <v>0</v>
      </c>
      <c r="W74" s="28">
        <v>0</v>
      </c>
      <c r="X74" s="28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29">
        <v>0</v>
      </c>
    </row>
    <row r="75" spans="1:32" ht="22.5" customHeight="1" x14ac:dyDescent="0.25">
      <c r="A75" s="18">
        <v>69</v>
      </c>
      <c r="B75" s="25"/>
      <c r="C75" s="25"/>
      <c r="D75" s="20" t="s">
        <v>96</v>
      </c>
      <c r="E75" s="18" t="s">
        <v>124</v>
      </c>
      <c r="F75" s="18" t="s">
        <v>211</v>
      </c>
      <c r="G75" s="29">
        <v>2227.91</v>
      </c>
      <c r="H75" s="28">
        <v>1</v>
      </c>
      <c r="I75" s="28">
        <v>0</v>
      </c>
      <c r="J75" s="28">
        <v>1</v>
      </c>
      <c r="K75" s="28">
        <v>1</v>
      </c>
      <c r="L75" s="28">
        <v>1</v>
      </c>
      <c r="M75" s="28">
        <v>0</v>
      </c>
      <c r="N75" s="29">
        <v>100</v>
      </c>
      <c r="O75" s="23">
        <v>2227.91</v>
      </c>
      <c r="P75" s="23">
        <v>2227.91</v>
      </c>
      <c r="Q75" s="29">
        <v>100</v>
      </c>
      <c r="R75" s="23">
        <v>2227.91</v>
      </c>
      <c r="S75" s="29">
        <v>100</v>
      </c>
      <c r="T75" s="23">
        <v>0</v>
      </c>
      <c r="U75" s="29">
        <v>0</v>
      </c>
      <c r="V75" s="28">
        <v>0</v>
      </c>
      <c r="W75" s="28">
        <v>0</v>
      </c>
      <c r="X75" s="28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</row>
    <row r="76" spans="1:32" ht="22.5" customHeight="1" x14ac:dyDescent="0.25">
      <c r="A76" s="18">
        <v>70</v>
      </c>
      <c r="B76" s="25"/>
      <c r="C76" s="25"/>
      <c r="D76" s="20" t="s">
        <v>97</v>
      </c>
      <c r="E76" s="18" t="s">
        <v>130</v>
      </c>
      <c r="F76" s="18" t="s">
        <v>212</v>
      </c>
      <c r="G76" s="29">
        <v>11847.22</v>
      </c>
      <c r="H76" s="28">
        <v>10</v>
      </c>
      <c r="I76" s="28">
        <v>2</v>
      </c>
      <c r="J76" s="28">
        <v>7</v>
      </c>
      <c r="K76" s="28">
        <v>8</v>
      </c>
      <c r="L76" s="28">
        <v>8</v>
      </c>
      <c r="M76" s="28">
        <v>0</v>
      </c>
      <c r="N76" s="29">
        <v>80</v>
      </c>
      <c r="O76" s="23">
        <v>11847.22</v>
      </c>
      <c r="P76" s="23">
        <v>11847.22</v>
      </c>
      <c r="Q76" s="29">
        <v>100</v>
      </c>
      <c r="R76" s="23">
        <v>11847.220000000001</v>
      </c>
      <c r="S76" s="29">
        <v>100.00000000000003</v>
      </c>
      <c r="T76" s="23">
        <v>0</v>
      </c>
      <c r="U76" s="29">
        <v>0</v>
      </c>
      <c r="V76" s="28">
        <v>0</v>
      </c>
      <c r="W76" s="28">
        <v>0</v>
      </c>
      <c r="X76" s="28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</row>
    <row r="77" spans="1:32" ht="22.5" customHeight="1" x14ac:dyDescent="0.25">
      <c r="A77" s="18">
        <v>71</v>
      </c>
      <c r="B77" s="25"/>
      <c r="C77" s="25"/>
      <c r="D77" s="20" t="s">
        <v>98</v>
      </c>
      <c r="E77" s="18" t="s">
        <v>121</v>
      </c>
      <c r="F77" s="18" t="s">
        <v>213</v>
      </c>
      <c r="G77" s="29">
        <v>5134.43</v>
      </c>
      <c r="H77" s="28">
        <v>6</v>
      </c>
      <c r="I77" s="28">
        <v>1</v>
      </c>
      <c r="J77" s="28">
        <v>5</v>
      </c>
      <c r="K77" s="28">
        <v>5</v>
      </c>
      <c r="L77" s="28">
        <v>5</v>
      </c>
      <c r="M77" s="28">
        <v>0</v>
      </c>
      <c r="N77" s="29">
        <v>83.333333333333343</v>
      </c>
      <c r="O77" s="23">
        <v>5134.43</v>
      </c>
      <c r="P77" s="23">
        <v>5134.43</v>
      </c>
      <c r="Q77" s="29">
        <v>100</v>
      </c>
      <c r="R77" s="23">
        <v>3195.79</v>
      </c>
      <c r="S77" s="29">
        <v>62.242352120878067</v>
      </c>
      <c r="T77" s="23">
        <v>1938.6400000000003</v>
      </c>
      <c r="U77" s="29">
        <v>37.757647879121933</v>
      </c>
      <c r="V77" s="28">
        <v>0</v>
      </c>
      <c r="W77" s="28">
        <v>0</v>
      </c>
      <c r="X77" s="28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29">
        <v>0</v>
      </c>
      <c r="AE77" s="29">
        <v>0</v>
      </c>
      <c r="AF77" s="29">
        <v>0</v>
      </c>
    </row>
    <row r="78" spans="1:32" ht="22.5" customHeight="1" x14ac:dyDescent="0.25">
      <c r="A78" s="18">
        <v>72</v>
      </c>
      <c r="B78" s="25"/>
      <c r="C78" s="25"/>
      <c r="D78" s="20" t="s">
        <v>99</v>
      </c>
      <c r="E78" s="18" t="s">
        <v>120</v>
      </c>
      <c r="F78" s="18" t="s">
        <v>214</v>
      </c>
      <c r="G78" s="29">
        <v>8327.77</v>
      </c>
      <c r="H78" s="28">
        <v>11</v>
      </c>
      <c r="I78" s="28">
        <v>3</v>
      </c>
      <c r="J78" s="28">
        <v>8</v>
      </c>
      <c r="K78" s="28">
        <v>9</v>
      </c>
      <c r="L78" s="28">
        <v>9</v>
      </c>
      <c r="M78" s="28">
        <v>0</v>
      </c>
      <c r="N78" s="29">
        <v>81.818181818181827</v>
      </c>
      <c r="O78" s="23">
        <v>8327.77</v>
      </c>
      <c r="P78" s="23">
        <v>8327.77</v>
      </c>
      <c r="Q78" s="29">
        <v>100</v>
      </c>
      <c r="R78" s="23">
        <v>8327.77</v>
      </c>
      <c r="S78" s="29">
        <v>100</v>
      </c>
      <c r="T78" s="23">
        <v>0</v>
      </c>
      <c r="U78" s="29">
        <v>0</v>
      </c>
      <c r="V78" s="28">
        <v>0</v>
      </c>
      <c r="W78" s="28">
        <v>0</v>
      </c>
      <c r="X78" s="28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0</v>
      </c>
      <c r="AF78" s="29">
        <v>0</v>
      </c>
    </row>
    <row r="79" spans="1:32" ht="22.5" customHeight="1" x14ac:dyDescent="0.25">
      <c r="A79" s="18">
        <v>73</v>
      </c>
      <c r="B79" s="25"/>
      <c r="C79" s="25"/>
      <c r="D79" s="20" t="s">
        <v>100</v>
      </c>
      <c r="E79" s="18" t="s">
        <v>124</v>
      </c>
      <c r="F79" s="18" t="s">
        <v>215</v>
      </c>
      <c r="G79" s="29">
        <v>9950.94</v>
      </c>
      <c r="H79" s="28">
        <v>15</v>
      </c>
      <c r="I79" s="28">
        <v>5</v>
      </c>
      <c r="J79" s="28">
        <v>9</v>
      </c>
      <c r="K79" s="28">
        <v>10</v>
      </c>
      <c r="L79" s="28">
        <v>10</v>
      </c>
      <c r="M79" s="28">
        <v>0</v>
      </c>
      <c r="N79" s="29">
        <v>66.666666666666657</v>
      </c>
      <c r="O79" s="23">
        <v>9950.94</v>
      </c>
      <c r="P79" s="23">
        <v>9950.94</v>
      </c>
      <c r="Q79" s="29">
        <v>100</v>
      </c>
      <c r="R79" s="23">
        <v>9859.59</v>
      </c>
      <c r="S79" s="29">
        <v>99.081996273718858</v>
      </c>
      <c r="T79" s="23">
        <v>91.350000000000364</v>
      </c>
      <c r="U79" s="29">
        <v>0.91800372628113891</v>
      </c>
      <c r="V79" s="28">
        <v>0</v>
      </c>
      <c r="W79" s="28">
        <v>0</v>
      </c>
      <c r="X79" s="28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0</v>
      </c>
      <c r="AE79" s="29">
        <v>0</v>
      </c>
      <c r="AF79" s="29">
        <v>0</v>
      </c>
    </row>
    <row r="80" spans="1:32" ht="22.5" customHeight="1" x14ac:dyDescent="0.25">
      <c r="A80" s="18">
        <v>74</v>
      </c>
      <c r="B80" s="25"/>
      <c r="C80" s="25"/>
      <c r="D80" s="20" t="s">
        <v>101</v>
      </c>
      <c r="E80" s="18" t="s">
        <v>124</v>
      </c>
      <c r="F80" s="18" t="s">
        <v>216</v>
      </c>
      <c r="G80" s="29">
        <v>26626.03</v>
      </c>
      <c r="H80" s="28">
        <v>25</v>
      </c>
      <c r="I80" s="28">
        <v>7</v>
      </c>
      <c r="J80" s="28">
        <v>16</v>
      </c>
      <c r="K80" s="28">
        <v>22</v>
      </c>
      <c r="L80" s="28">
        <v>22</v>
      </c>
      <c r="M80" s="28">
        <v>0</v>
      </c>
      <c r="N80" s="29">
        <v>88</v>
      </c>
      <c r="O80" s="23">
        <v>26626.03</v>
      </c>
      <c r="P80" s="23">
        <v>26626.03</v>
      </c>
      <c r="Q80" s="29">
        <v>100</v>
      </c>
      <c r="R80" s="23">
        <v>18782.61</v>
      </c>
      <c r="S80" s="29">
        <v>70.542285124744481</v>
      </c>
      <c r="T80" s="23">
        <v>7843.4199999999983</v>
      </c>
      <c r="U80" s="29">
        <v>29.457714875255526</v>
      </c>
      <c r="V80" s="28">
        <v>0</v>
      </c>
      <c r="W80" s="28">
        <v>0</v>
      </c>
      <c r="X80" s="28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  <c r="AF80" s="29">
        <v>0</v>
      </c>
    </row>
    <row r="81" spans="1:32" ht="22.5" customHeight="1" x14ac:dyDescent="0.25">
      <c r="A81" s="18">
        <v>75</v>
      </c>
      <c r="B81" s="25"/>
      <c r="C81" s="25"/>
      <c r="D81" s="20" t="s">
        <v>102</v>
      </c>
      <c r="E81" s="18" t="s">
        <v>136</v>
      </c>
      <c r="F81" s="18" t="s">
        <v>217</v>
      </c>
      <c r="G81" s="29">
        <v>18975.900000000001</v>
      </c>
      <c r="H81" s="28">
        <v>14</v>
      </c>
      <c r="I81" s="28">
        <v>6</v>
      </c>
      <c r="J81" s="28">
        <v>8</v>
      </c>
      <c r="K81" s="28">
        <v>11</v>
      </c>
      <c r="L81" s="28">
        <v>11</v>
      </c>
      <c r="M81" s="28">
        <v>0</v>
      </c>
      <c r="N81" s="29">
        <v>78.571428571428569</v>
      </c>
      <c r="O81" s="23">
        <v>18975.900000000001</v>
      </c>
      <c r="P81" s="23">
        <v>18975.900000000001</v>
      </c>
      <c r="Q81" s="29">
        <v>100</v>
      </c>
      <c r="R81" s="23">
        <v>18975.900000000001</v>
      </c>
      <c r="S81" s="29">
        <v>100</v>
      </c>
      <c r="T81" s="23">
        <v>0</v>
      </c>
      <c r="U81" s="29">
        <v>0</v>
      </c>
      <c r="V81" s="28">
        <v>0</v>
      </c>
      <c r="W81" s="28">
        <v>0</v>
      </c>
      <c r="X81" s="28">
        <v>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0</v>
      </c>
      <c r="AE81" s="29">
        <v>0</v>
      </c>
      <c r="AF81" s="29">
        <v>0</v>
      </c>
    </row>
    <row r="82" spans="1:32" ht="22.5" customHeight="1" x14ac:dyDescent="0.25">
      <c r="A82" s="18">
        <v>76</v>
      </c>
      <c r="B82" s="25"/>
      <c r="C82" s="25"/>
      <c r="D82" s="20" t="s">
        <v>103</v>
      </c>
      <c r="E82" s="18" t="s">
        <v>136</v>
      </c>
      <c r="F82" s="18" t="s">
        <v>218</v>
      </c>
      <c r="G82" s="29">
        <v>9699.93</v>
      </c>
      <c r="H82" s="28">
        <v>12</v>
      </c>
      <c r="I82" s="28">
        <v>5</v>
      </c>
      <c r="J82" s="28">
        <v>7</v>
      </c>
      <c r="K82" s="28">
        <v>11</v>
      </c>
      <c r="L82" s="28">
        <v>11</v>
      </c>
      <c r="M82" s="28">
        <v>0</v>
      </c>
      <c r="N82" s="29">
        <v>91.666666666666657</v>
      </c>
      <c r="O82" s="23">
        <v>9699.93</v>
      </c>
      <c r="P82" s="23">
        <v>9699.93</v>
      </c>
      <c r="Q82" s="29">
        <v>100</v>
      </c>
      <c r="R82" s="23">
        <v>8884.84</v>
      </c>
      <c r="S82" s="29">
        <v>91.596949668708945</v>
      </c>
      <c r="T82" s="23">
        <v>815.09000000000015</v>
      </c>
      <c r="U82" s="29">
        <v>8.4030503312910518</v>
      </c>
      <c r="V82" s="28">
        <v>0</v>
      </c>
      <c r="W82" s="28">
        <v>0</v>
      </c>
      <c r="X82" s="28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29">
        <v>0</v>
      </c>
    </row>
    <row r="83" spans="1:32" ht="22.5" customHeight="1" x14ac:dyDescent="0.25">
      <c r="A83" s="18">
        <v>77</v>
      </c>
      <c r="B83" s="25"/>
      <c r="C83" s="25"/>
      <c r="D83" s="20" t="s">
        <v>104</v>
      </c>
      <c r="E83" s="18" t="s">
        <v>125</v>
      </c>
      <c r="F83" s="18" t="s">
        <v>219</v>
      </c>
      <c r="G83" s="29">
        <v>10040.950000000001</v>
      </c>
      <c r="H83" s="28">
        <v>12</v>
      </c>
      <c r="I83" s="28">
        <v>4</v>
      </c>
      <c r="J83" s="28">
        <v>8</v>
      </c>
      <c r="K83" s="28">
        <v>10</v>
      </c>
      <c r="L83" s="28">
        <v>10</v>
      </c>
      <c r="M83" s="28">
        <v>0</v>
      </c>
      <c r="N83" s="29">
        <v>83.333333333333343</v>
      </c>
      <c r="O83" s="23">
        <v>10040.950000000001</v>
      </c>
      <c r="P83" s="23">
        <v>10040.950000000001</v>
      </c>
      <c r="Q83" s="29">
        <v>100</v>
      </c>
      <c r="R83" s="23">
        <v>215.07</v>
      </c>
      <c r="S83" s="29">
        <v>2.1419288015576212</v>
      </c>
      <c r="T83" s="23">
        <v>9825.880000000001</v>
      </c>
      <c r="U83" s="29">
        <v>97.858071198442389</v>
      </c>
      <c r="V83" s="28">
        <v>0</v>
      </c>
      <c r="W83" s="28">
        <v>0</v>
      </c>
      <c r="X83" s="28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</row>
    <row r="84" spans="1:32" ht="22.5" customHeight="1" x14ac:dyDescent="0.25">
      <c r="A84" s="18">
        <v>78</v>
      </c>
      <c r="B84" s="25"/>
      <c r="C84" s="25"/>
      <c r="D84" s="20" t="s">
        <v>105</v>
      </c>
      <c r="E84" s="18" t="s">
        <v>124</v>
      </c>
      <c r="F84" s="18" t="s">
        <v>220</v>
      </c>
      <c r="G84" s="29">
        <v>25458.53</v>
      </c>
      <c r="H84" s="28">
        <v>34</v>
      </c>
      <c r="I84" s="28">
        <v>6</v>
      </c>
      <c r="J84" s="28">
        <v>28</v>
      </c>
      <c r="K84" s="28">
        <v>24</v>
      </c>
      <c r="L84" s="28">
        <v>24</v>
      </c>
      <c r="M84" s="28">
        <v>0</v>
      </c>
      <c r="N84" s="29">
        <v>70.588235294117652</v>
      </c>
      <c r="O84" s="23">
        <v>25458.53</v>
      </c>
      <c r="P84" s="23">
        <v>25458.53</v>
      </c>
      <c r="Q84" s="29">
        <v>100</v>
      </c>
      <c r="R84" s="23">
        <v>25458.53</v>
      </c>
      <c r="S84" s="29">
        <v>100</v>
      </c>
      <c r="T84" s="23">
        <v>0</v>
      </c>
      <c r="U84" s="29">
        <v>0</v>
      </c>
      <c r="V84" s="28">
        <v>0</v>
      </c>
      <c r="W84" s="28">
        <v>0</v>
      </c>
      <c r="X84" s="28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</row>
    <row r="85" spans="1:32" ht="22.5" customHeight="1" x14ac:dyDescent="0.25">
      <c r="A85" s="18">
        <v>79</v>
      </c>
      <c r="B85" s="25"/>
      <c r="C85" s="25"/>
      <c r="D85" s="20" t="s">
        <v>106</v>
      </c>
      <c r="E85" s="18" t="s">
        <v>125</v>
      </c>
      <c r="F85" s="18" t="s">
        <v>221</v>
      </c>
      <c r="G85" s="29">
        <v>21681.89</v>
      </c>
      <c r="H85" s="28">
        <v>22</v>
      </c>
      <c r="I85" s="28">
        <v>5</v>
      </c>
      <c r="J85" s="28">
        <v>15</v>
      </c>
      <c r="K85" s="28">
        <v>16</v>
      </c>
      <c r="L85" s="28">
        <v>16</v>
      </c>
      <c r="M85" s="28">
        <v>0</v>
      </c>
      <c r="N85" s="29">
        <v>72.727272727272734</v>
      </c>
      <c r="O85" s="23">
        <v>21681.89</v>
      </c>
      <c r="P85" s="23">
        <v>21681.89</v>
      </c>
      <c r="Q85" s="29">
        <v>100</v>
      </c>
      <c r="R85" s="23">
        <v>20765.34</v>
      </c>
      <c r="S85" s="29">
        <v>95.772739369123272</v>
      </c>
      <c r="T85" s="23">
        <v>916.54999999999927</v>
      </c>
      <c r="U85" s="29">
        <v>4.2272606308767324</v>
      </c>
      <c r="V85" s="28">
        <v>0</v>
      </c>
      <c r="W85" s="28">
        <v>0</v>
      </c>
      <c r="X85" s="28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</row>
    <row r="86" spans="1:32" ht="22.5" customHeight="1" x14ac:dyDescent="0.25">
      <c r="A86" s="18">
        <v>80</v>
      </c>
      <c r="B86" s="25"/>
      <c r="C86" s="25"/>
      <c r="D86" s="20" t="s">
        <v>107</v>
      </c>
      <c r="E86" s="18" t="s">
        <v>130</v>
      </c>
      <c r="F86" s="18" t="s">
        <v>222</v>
      </c>
      <c r="G86" s="29">
        <v>25734.73</v>
      </c>
      <c r="H86" s="28">
        <v>15</v>
      </c>
      <c r="I86" s="28">
        <v>0</v>
      </c>
      <c r="J86" s="28">
        <v>15</v>
      </c>
      <c r="K86" s="28">
        <v>12</v>
      </c>
      <c r="L86" s="28">
        <v>12</v>
      </c>
      <c r="M86" s="28">
        <v>0</v>
      </c>
      <c r="N86" s="29">
        <v>80</v>
      </c>
      <c r="O86" s="23">
        <v>25734.73</v>
      </c>
      <c r="P86" s="23">
        <v>25734.73</v>
      </c>
      <c r="Q86" s="29">
        <v>100</v>
      </c>
      <c r="R86" s="23">
        <v>25734.729999999996</v>
      </c>
      <c r="S86" s="29">
        <v>99.999999999999986</v>
      </c>
      <c r="T86" s="23">
        <v>0</v>
      </c>
      <c r="U86" s="29">
        <v>0</v>
      </c>
      <c r="V86" s="28">
        <v>0</v>
      </c>
      <c r="W86" s="28">
        <v>0</v>
      </c>
      <c r="X86" s="28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</row>
    <row r="87" spans="1:32" ht="22.5" customHeight="1" x14ac:dyDescent="0.25">
      <c r="A87" s="18">
        <v>81</v>
      </c>
      <c r="B87" s="25"/>
      <c r="C87" s="25"/>
      <c r="D87" s="20" t="s">
        <v>108</v>
      </c>
      <c r="E87" s="18" t="s">
        <v>125</v>
      </c>
      <c r="F87" s="18" t="s">
        <v>223</v>
      </c>
      <c r="G87" s="29">
        <v>9574.32</v>
      </c>
      <c r="H87" s="28">
        <v>19</v>
      </c>
      <c r="I87" s="28">
        <v>3</v>
      </c>
      <c r="J87" s="28">
        <v>16</v>
      </c>
      <c r="K87" s="28">
        <v>13</v>
      </c>
      <c r="L87" s="28">
        <v>13</v>
      </c>
      <c r="M87" s="28">
        <v>0</v>
      </c>
      <c r="N87" s="29">
        <v>68.421052631578945</v>
      </c>
      <c r="O87" s="23">
        <v>9574.32</v>
      </c>
      <c r="P87" s="23">
        <v>9574.32</v>
      </c>
      <c r="Q87" s="29">
        <v>100</v>
      </c>
      <c r="R87" s="23">
        <v>9574.32</v>
      </c>
      <c r="S87" s="29">
        <v>100</v>
      </c>
      <c r="T87" s="23">
        <v>0</v>
      </c>
      <c r="U87" s="29">
        <v>0</v>
      </c>
      <c r="V87" s="28">
        <v>0</v>
      </c>
      <c r="W87" s="28">
        <v>0</v>
      </c>
      <c r="X87" s="28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</row>
    <row r="88" spans="1:32" ht="22.5" customHeight="1" x14ac:dyDescent="0.25">
      <c r="A88" s="18">
        <v>82</v>
      </c>
      <c r="B88" s="25"/>
      <c r="C88" s="25"/>
      <c r="D88" s="20" t="s">
        <v>109</v>
      </c>
      <c r="E88" s="18" t="s">
        <v>124</v>
      </c>
      <c r="F88" s="18" t="s">
        <v>224</v>
      </c>
      <c r="G88" s="29">
        <v>16538.98</v>
      </c>
      <c r="H88" s="28">
        <v>19</v>
      </c>
      <c r="I88" s="28">
        <v>2</v>
      </c>
      <c r="J88" s="28">
        <v>15</v>
      </c>
      <c r="K88" s="28">
        <v>15</v>
      </c>
      <c r="L88" s="28">
        <v>15</v>
      </c>
      <c r="M88" s="28">
        <v>0</v>
      </c>
      <c r="N88" s="29">
        <v>78.94736842105263</v>
      </c>
      <c r="O88" s="23">
        <v>16538.98</v>
      </c>
      <c r="P88" s="23">
        <v>16538.98</v>
      </c>
      <c r="Q88" s="29">
        <v>100</v>
      </c>
      <c r="R88" s="23">
        <v>16538.98</v>
      </c>
      <c r="S88" s="29">
        <v>100</v>
      </c>
      <c r="T88" s="23">
        <v>0</v>
      </c>
      <c r="U88" s="29">
        <v>0</v>
      </c>
      <c r="V88" s="28">
        <v>0</v>
      </c>
      <c r="W88" s="28">
        <v>0</v>
      </c>
      <c r="X88" s="28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</row>
    <row r="89" spans="1:32" ht="22.5" customHeight="1" x14ac:dyDescent="0.25">
      <c r="A89" s="18">
        <v>83</v>
      </c>
      <c r="B89" s="25"/>
      <c r="C89" s="25"/>
      <c r="D89" s="20" t="s">
        <v>110</v>
      </c>
      <c r="E89" s="18" t="s">
        <v>124</v>
      </c>
      <c r="F89" s="18" t="s">
        <v>225</v>
      </c>
      <c r="G89" s="29">
        <v>5909.3700000000008</v>
      </c>
      <c r="H89" s="28">
        <v>11</v>
      </c>
      <c r="I89" s="28">
        <v>2</v>
      </c>
      <c r="J89" s="28">
        <v>8</v>
      </c>
      <c r="K89" s="28">
        <v>8</v>
      </c>
      <c r="L89" s="28">
        <v>8</v>
      </c>
      <c r="M89" s="28">
        <v>0</v>
      </c>
      <c r="N89" s="29">
        <v>72.727272727272734</v>
      </c>
      <c r="O89" s="23">
        <v>5909.3700000000008</v>
      </c>
      <c r="P89" s="23">
        <v>5909.3700000000008</v>
      </c>
      <c r="Q89" s="29">
        <v>100</v>
      </c>
      <c r="R89" s="23">
        <v>5909.3700000000008</v>
      </c>
      <c r="S89" s="29">
        <v>100</v>
      </c>
      <c r="T89" s="23">
        <v>0</v>
      </c>
      <c r="U89" s="29">
        <v>0</v>
      </c>
      <c r="V89" s="28">
        <v>0</v>
      </c>
      <c r="W89" s="28">
        <v>0</v>
      </c>
      <c r="X89" s="28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</row>
    <row r="90" spans="1:32" ht="22.5" customHeight="1" x14ac:dyDescent="0.25">
      <c r="A90" s="18">
        <v>84</v>
      </c>
      <c r="B90" s="25"/>
      <c r="C90" s="25"/>
      <c r="D90" s="20" t="s">
        <v>111</v>
      </c>
      <c r="E90" s="18" t="s">
        <v>141</v>
      </c>
      <c r="F90" s="18" t="s">
        <v>226</v>
      </c>
      <c r="G90" s="29">
        <v>38782.550000000003</v>
      </c>
      <c r="H90" s="28">
        <v>34</v>
      </c>
      <c r="I90" s="28">
        <v>5</v>
      </c>
      <c r="J90" s="28">
        <v>28</v>
      </c>
      <c r="K90" s="28">
        <v>28</v>
      </c>
      <c r="L90" s="28">
        <v>28</v>
      </c>
      <c r="M90" s="28">
        <v>0</v>
      </c>
      <c r="N90" s="29">
        <v>82.35294117647058</v>
      </c>
      <c r="O90" s="23">
        <v>38782.550000000003</v>
      </c>
      <c r="P90" s="23">
        <v>38782.550000000003</v>
      </c>
      <c r="Q90" s="29">
        <v>100</v>
      </c>
      <c r="R90" s="23">
        <v>38782.549999999996</v>
      </c>
      <c r="S90" s="29">
        <v>99.999999999999972</v>
      </c>
      <c r="T90" s="23">
        <v>0</v>
      </c>
      <c r="U90" s="29">
        <v>0</v>
      </c>
      <c r="V90" s="28">
        <v>0</v>
      </c>
      <c r="W90" s="28">
        <v>0</v>
      </c>
      <c r="X90" s="28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29">
        <v>0</v>
      </c>
      <c r="AF90" s="29">
        <v>0</v>
      </c>
    </row>
    <row r="91" spans="1:32" ht="22.5" customHeight="1" x14ac:dyDescent="0.25">
      <c r="A91" s="18">
        <v>85</v>
      </c>
      <c r="B91" s="25"/>
      <c r="C91" s="25"/>
      <c r="D91" s="20" t="s">
        <v>112</v>
      </c>
      <c r="E91" s="18" t="s">
        <v>125</v>
      </c>
      <c r="F91" s="18" t="s">
        <v>227</v>
      </c>
      <c r="G91" s="29">
        <v>19710.68</v>
      </c>
      <c r="H91" s="28">
        <v>25</v>
      </c>
      <c r="I91" s="28">
        <v>6</v>
      </c>
      <c r="J91" s="28">
        <v>19</v>
      </c>
      <c r="K91" s="28">
        <v>19</v>
      </c>
      <c r="L91" s="28">
        <v>19</v>
      </c>
      <c r="M91" s="28">
        <v>0</v>
      </c>
      <c r="N91" s="29">
        <v>76</v>
      </c>
      <c r="O91" s="23">
        <v>19710.68</v>
      </c>
      <c r="P91" s="23">
        <v>19710.68</v>
      </c>
      <c r="Q91" s="29">
        <v>100</v>
      </c>
      <c r="R91" s="23">
        <v>18157.73</v>
      </c>
      <c r="S91" s="29">
        <v>92.121276384173441</v>
      </c>
      <c r="T91" s="23">
        <v>1552.9500000000007</v>
      </c>
      <c r="U91" s="29">
        <v>7.8787236158265506</v>
      </c>
      <c r="V91" s="28">
        <v>0</v>
      </c>
      <c r="W91" s="28">
        <v>0</v>
      </c>
      <c r="X91" s="28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</row>
    <row r="92" spans="1:32" ht="22.5" customHeight="1" x14ac:dyDescent="0.25">
      <c r="A92" s="18">
        <v>86</v>
      </c>
      <c r="B92" s="25"/>
      <c r="C92" s="25"/>
      <c r="D92" s="20" t="s">
        <v>113</v>
      </c>
      <c r="E92" s="18" t="s">
        <v>125</v>
      </c>
      <c r="F92" s="18" t="s">
        <v>228</v>
      </c>
      <c r="G92" s="29">
        <v>21391.43</v>
      </c>
      <c r="H92" s="28">
        <v>23</v>
      </c>
      <c r="I92" s="28">
        <v>5</v>
      </c>
      <c r="J92" s="28">
        <v>18</v>
      </c>
      <c r="K92" s="28">
        <v>18</v>
      </c>
      <c r="L92" s="28">
        <v>18</v>
      </c>
      <c r="M92" s="28">
        <v>0</v>
      </c>
      <c r="N92" s="29">
        <v>78.260869565217391</v>
      </c>
      <c r="O92" s="23">
        <v>21391.43</v>
      </c>
      <c r="P92" s="23">
        <v>21391.43</v>
      </c>
      <c r="Q92" s="29">
        <v>100</v>
      </c>
      <c r="R92" s="23">
        <v>21391.43</v>
      </c>
      <c r="S92" s="29">
        <v>100</v>
      </c>
      <c r="T92" s="23">
        <v>0</v>
      </c>
      <c r="U92" s="29">
        <v>0</v>
      </c>
      <c r="V92" s="28">
        <v>0</v>
      </c>
      <c r="W92" s="28">
        <v>0</v>
      </c>
      <c r="X92" s="28">
        <v>0</v>
      </c>
      <c r="Y92" s="29">
        <v>0</v>
      </c>
      <c r="Z92" s="29">
        <v>0</v>
      </c>
      <c r="AA92" s="29">
        <v>0</v>
      </c>
      <c r="AB92" s="29">
        <v>0</v>
      </c>
      <c r="AC92" s="29">
        <v>0</v>
      </c>
      <c r="AD92" s="29">
        <v>0</v>
      </c>
      <c r="AE92" s="29">
        <v>0</v>
      </c>
      <c r="AF92" s="29">
        <v>0</v>
      </c>
    </row>
    <row r="93" spans="1:32" ht="22.5" customHeight="1" x14ac:dyDescent="0.25">
      <c r="A93" s="18">
        <v>87</v>
      </c>
      <c r="B93" s="25"/>
      <c r="C93" s="25"/>
      <c r="D93" s="20" t="s">
        <v>114</v>
      </c>
      <c r="E93" s="18" t="s">
        <v>124</v>
      </c>
      <c r="F93" s="18" t="s">
        <v>229</v>
      </c>
      <c r="G93" s="29">
        <v>7105.5900000000011</v>
      </c>
      <c r="H93" s="28">
        <v>10</v>
      </c>
      <c r="I93" s="28">
        <v>0</v>
      </c>
      <c r="J93" s="28">
        <v>10</v>
      </c>
      <c r="K93" s="28">
        <v>9</v>
      </c>
      <c r="L93" s="28">
        <v>9</v>
      </c>
      <c r="M93" s="28">
        <v>0</v>
      </c>
      <c r="N93" s="29">
        <v>90</v>
      </c>
      <c r="O93" s="23">
        <v>7105.5900000000011</v>
      </c>
      <c r="P93" s="23">
        <v>7105.5900000000011</v>
      </c>
      <c r="Q93" s="29">
        <v>100</v>
      </c>
      <c r="R93" s="23">
        <v>7105.5900000000011</v>
      </c>
      <c r="S93" s="29">
        <v>100</v>
      </c>
      <c r="T93" s="23">
        <v>0</v>
      </c>
      <c r="U93" s="29">
        <v>0</v>
      </c>
      <c r="V93" s="28">
        <v>0</v>
      </c>
      <c r="W93" s="28">
        <v>0</v>
      </c>
      <c r="X93" s="28">
        <v>0</v>
      </c>
      <c r="Y93" s="29">
        <v>0</v>
      </c>
      <c r="Z93" s="29">
        <v>0</v>
      </c>
      <c r="AA93" s="29">
        <v>0</v>
      </c>
      <c r="AB93" s="29">
        <v>0</v>
      </c>
      <c r="AC93" s="29">
        <v>0</v>
      </c>
      <c r="AD93" s="29">
        <v>0</v>
      </c>
      <c r="AE93" s="29">
        <v>0</v>
      </c>
      <c r="AF93" s="29">
        <v>0</v>
      </c>
    </row>
    <row r="94" spans="1:32" ht="22.5" customHeight="1" x14ac:dyDescent="0.25">
      <c r="A94" s="18">
        <v>88</v>
      </c>
      <c r="B94" s="25"/>
      <c r="C94" s="25"/>
      <c r="D94" s="20" t="s">
        <v>115</v>
      </c>
      <c r="E94" s="18" t="s">
        <v>142</v>
      </c>
      <c r="F94" s="18" t="s">
        <v>230</v>
      </c>
      <c r="G94" s="29">
        <v>24019.38</v>
      </c>
      <c r="H94" s="28">
        <v>24</v>
      </c>
      <c r="I94" s="28">
        <v>4</v>
      </c>
      <c r="J94" s="28">
        <v>20</v>
      </c>
      <c r="K94" s="28">
        <v>18</v>
      </c>
      <c r="L94" s="28">
        <v>18</v>
      </c>
      <c r="M94" s="28">
        <v>0</v>
      </c>
      <c r="N94" s="29">
        <v>75</v>
      </c>
      <c r="O94" s="23">
        <v>24019.38</v>
      </c>
      <c r="P94" s="23">
        <v>24019.38</v>
      </c>
      <c r="Q94" s="29">
        <v>100</v>
      </c>
      <c r="R94" s="23">
        <v>24019.38</v>
      </c>
      <c r="S94" s="29">
        <v>100</v>
      </c>
      <c r="T94" s="23">
        <v>0</v>
      </c>
      <c r="U94" s="29">
        <v>0</v>
      </c>
      <c r="V94" s="28">
        <v>0</v>
      </c>
      <c r="W94" s="28">
        <v>0</v>
      </c>
      <c r="X94" s="28">
        <v>0</v>
      </c>
      <c r="Y94" s="29">
        <v>0</v>
      </c>
      <c r="Z94" s="29">
        <v>0</v>
      </c>
      <c r="AA94" s="29">
        <v>0</v>
      </c>
      <c r="AB94" s="29">
        <v>0</v>
      </c>
      <c r="AC94" s="29">
        <v>0</v>
      </c>
      <c r="AD94" s="29">
        <v>0</v>
      </c>
      <c r="AE94" s="29">
        <v>0</v>
      </c>
      <c r="AF94" s="29">
        <v>0</v>
      </c>
    </row>
    <row r="95" spans="1:32" ht="22.5" customHeight="1" x14ac:dyDescent="0.25">
      <c r="A95" s="18">
        <v>89</v>
      </c>
      <c r="B95" s="25"/>
      <c r="C95" s="25"/>
      <c r="D95" s="20" t="s">
        <v>116</v>
      </c>
      <c r="E95" s="18" t="s">
        <v>124</v>
      </c>
      <c r="F95" s="18" t="s">
        <v>231</v>
      </c>
      <c r="G95" s="29">
        <v>0</v>
      </c>
      <c r="H95" s="28">
        <v>4</v>
      </c>
      <c r="I95" s="28">
        <v>0</v>
      </c>
      <c r="J95" s="28">
        <v>4</v>
      </c>
      <c r="K95" s="28">
        <v>0</v>
      </c>
      <c r="L95" s="28">
        <v>0</v>
      </c>
      <c r="M95" s="28">
        <v>0</v>
      </c>
      <c r="N95" s="29">
        <v>0</v>
      </c>
      <c r="O95" s="23">
        <v>0</v>
      </c>
      <c r="P95" s="23">
        <v>0</v>
      </c>
      <c r="Q95" s="29">
        <v>0</v>
      </c>
      <c r="R95" s="23">
        <v>0</v>
      </c>
      <c r="S95" s="29">
        <v>0</v>
      </c>
      <c r="T95" s="23">
        <v>0</v>
      </c>
      <c r="U95" s="29">
        <v>0</v>
      </c>
      <c r="V95" s="28">
        <v>0</v>
      </c>
      <c r="W95" s="28">
        <v>0</v>
      </c>
      <c r="X95" s="28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29">
        <v>0</v>
      </c>
    </row>
    <row r="96" spans="1:32" ht="22.5" customHeight="1" x14ac:dyDescent="0.25">
      <c r="A96" s="18">
        <v>90</v>
      </c>
      <c r="B96" s="25"/>
      <c r="C96" s="25"/>
      <c r="D96" s="20" t="s">
        <v>117</v>
      </c>
      <c r="E96" s="18" t="s">
        <v>130</v>
      </c>
      <c r="F96" s="18" t="s">
        <v>232</v>
      </c>
      <c r="G96" s="29">
        <v>0</v>
      </c>
      <c r="H96" s="28">
        <v>3</v>
      </c>
      <c r="I96" s="28">
        <v>1</v>
      </c>
      <c r="J96" s="28">
        <v>2</v>
      </c>
      <c r="K96" s="28">
        <v>0</v>
      </c>
      <c r="L96" s="28">
        <v>0</v>
      </c>
      <c r="M96" s="28">
        <v>0</v>
      </c>
      <c r="N96" s="29">
        <v>0</v>
      </c>
      <c r="O96" s="23">
        <v>0</v>
      </c>
      <c r="P96" s="23">
        <v>0</v>
      </c>
      <c r="Q96" s="29">
        <v>0</v>
      </c>
      <c r="R96" s="23">
        <v>0</v>
      </c>
      <c r="S96" s="29">
        <v>0</v>
      </c>
      <c r="T96" s="23">
        <v>0</v>
      </c>
      <c r="U96" s="29">
        <v>0</v>
      </c>
      <c r="V96" s="28">
        <v>0</v>
      </c>
      <c r="W96" s="28">
        <v>0</v>
      </c>
      <c r="X96" s="28">
        <v>0</v>
      </c>
      <c r="Y96" s="29">
        <v>0</v>
      </c>
      <c r="Z96" s="29">
        <v>0</v>
      </c>
      <c r="AA96" s="29">
        <v>0</v>
      </c>
      <c r="AB96" s="29">
        <v>0</v>
      </c>
      <c r="AC96" s="29">
        <v>0</v>
      </c>
      <c r="AD96" s="29">
        <v>0</v>
      </c>
      <c r="AE96" s="29">
        <v>0</v>
      </c>
      <c r="AF96" s="29">
        <v>0</v>
      </c>
    </row>
    <row r="97" spans="1:32" ht="22.5" customHeight="1" x14ac:dyDescent="0.25">
      <c r="A97" s="18">
        <v>91</v>
      </c>
      <c r="B97" s="25"/>
      <c r="C97" s="25"/>
      <c r="D97" s="20" t="s">
        <v>118</v>
      </c>
      <c r="E97" s="18" t="s">
        <v>142</v>
      </c>
      <c r="F97" s="18" t="s">
        <v>233</v>
      </c>
      <c r="G97" s="29">
        <v>0</v>
      </c>
      <c r="H97" s="28">
        <v>1</v>
      </c>
      <c r="I97" s="28">
        <v>1</v>
      </c>
      <c r="J97" s="28">
        <v>0</v>
      </c>
      <c r="K97" s="28">
        <v>0</v>
      </c>
      <c r="L97" s="28">
        <v>0</v>
      </c>
      <c r="M97" s="28">
        <v>0</v>
      </c>
      <c r="N97" s="29">
        <v>0</v>
      </c>
      <c r="O97" s="23">
        <v>0</v>
      </c>
      <c r="P97" s="23">
        <v>0</v>
      </c>
      <c r="Q97" s="29">
        <v>0</v>
      </c>
      <c r="R97" s="23">
        <v>0</v>
      </c>
      <c r="S97" s="29">
        <v>0</v>
      </c>
      <c r="T97" s="23">
        <v>0</v>
      </c>
      <c r="U97" s="29">
        <v>0</v>
      </c>
      <c r="V97" s="28">
        <v>0</v>
      </c>
      <c r="W97" s="28">
        <v>0</v>
      </c>
      <c r="X97" s="28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  <c r="AF97" s="29">
        <v>0</v>
      </c>
    </row>
    <row r="98" spans="1:32" ht="22.5" customHeight="1" x14ac:dyDescent="0.25">
      <c r="A98" s="19">
        <v>92</v>
      </c>
      <c r="B98" s="25"/>
      <c r="C98" s="25"/>
      <c r="D98" s="22" t="s">
        <v>119</v>
      </c>
      <c r="E98" s="18" t="s">
        <v>140</v>
      </c>
      <c r="F98" s="18" t="s">
        <v>234</v>
      </c>
      <c r="G98" s="29">
        <v>0</v>
      </c>
      <c r="H98" s="28">
        <v>1</v>
      </c>
      <c r="I98" s="28">
        <v>0</v>
      </c>
      <c r="J98" s="28">
        <v>1</v>
      </c>
      <c r="K98" s="28">
        <v>0</v>
      </c>
      <c r="L98" s="28">
        <v>0</v>
      </c>
      <c r="M98" s="28">
        <v>0</v>
      </c>
      <c r="N98" s="29">
        <v>0</v>
      </c>
      <c r="O98" s="23">
        <v>0</v>
      </c>
      <c r="P98" s="23">
        <v>0</v>
      </c>
      <c r="Q98" s="29">
        <v>0</v>
      </c>
      <c r="R98" s="23">
        <v>0</v>
      </c>
      <c r="S98" s="29">
        <v>0</v>
      </c>
      <c r="T98" s="23">
        <v>0</v>
      </c>
      <c r="U98" s="29">
        <v>0</v>
      </c>
      <c r="V98" s="28">
        <v>0</v>
      </c>
      <c r="W98" s="28">
        <v>0</v>
      </c>
      <c r="X98" s="28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v>1329</v>
      </c>
      <c r="I99" s="32">
        <v>301</v>
      </c>
      <c r="J99" s="32">
        <v>980</v>
      </c>
      <c r="K99" s="32">
        <v>1057</v>
      </c>
      <c r="L99" s="32">
        <v>18</v>
      </c>
      <c r="M99" s="32">
        <v>0</v>
      </c>
      <c r="N99" s="29">
        <v>79.53348382242288</v>
      </c>
      <c r="O99" s="33">
        <v>1324467.5199999996</v>
      </c>
      <c r="P99" s="33">
        <v>1324467.5199999996</v>
      </c>
      <c r="Q99" s="29">
        <v>100</v>
      </c>
      <c r="R99" s="33">
        <v>1278218.78</v>
      </c>
      <c r="S99" s="29">
        <v>96.508125771177873</v>
      </c>
      <c r="T99" s="33">
        <v>46248.74000000002</v>
      </c>
      <c r="U99" s="29">
        <v>3.4918742288221636</v>
      </c>
      <c r="V99" s="32">
        <v>0</v>
      </c>
      <c r="W99" s="32">
        <v>0</v>
      </c>
      <c r="X99" s="32">
        <v>0</v>
      </c>
      <c r="Y99" s="29">
        <v>0</v>
      </c>
      <c r="Z99" s="33">
        <v>0</v>
      </c>
      <c r="AA99" s="33">
        <v>0</v>
      </c>
      <c r="AB99" s="29">
        <v>0</v>
      </c>
      <c r="AC99" s="33">
        <v>0</v>
      </c>
      <c r="AD99" s="29">
        <v>0</v>
      </c>
      <c r="AE99" s="33">
        <v>0</v>
      </c>
      <c r="AF99" s="29">
        <v>0</v>
      </c>
    </row>
  </sheetData>
  <sheetProtection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20754.830000000002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10</v>
      </c>
      <c r="X35" s="43">
        <v>1</v>
      </c>
      <c r="Y35" s="41">
        <v>16.666666666666664</v>
      </c>
      <c r="Z35" s="44">
        <v>4596.2599999999993</v>
      </c>
      <c r="AA35" s="41">
        <v>4596.2599999999993</v>
      </c>
      <c r="AB35" s="44">
        <v>100</v>
      </c>
      <c r="AC35" s="44">
        <v>4596.26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13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88228.45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35</v>
      </c>
      <c r="X47" s="43">
        <v>2</v>
      </c>
      <c r="Y47" s="41">
        <v>8.8235294117647065</v>
      </c>
      <c r="Z47" s="44">
        <v>19385.75</v>
      </c>
      <c r="AA47" s="41">
        <v>32172.940000000002</v>
      </c>
      <c r="AB47" s="44">
        <v>100</v>
      </c>
      <c r="AC47" s="44">
        <v>32172.940000000002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42458.19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12</v>
      </c>
      <c r="X50" s="43">
        <v>1</v>
      </c>
      <c r="Y50" s="41">
        <v>25</v>
      </c>
      <c r="Z50" s="44">
        <v>21948.84</v>
      </c>
      <c r="AA50" s="41">
        <v>27250.980000000003</v>
      </c>
      <c r="AB50" s="44">
        <v>100</v>
      </c>
      <c r="AC50" s="44">
        <v>27250.979999999996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19956.179999999997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1</v>
      </c>
      <c r="W54" s="43">
        <v>7</v>
      </c>
      <c r="X54" s="43">
        <v>0</v>
      </c>
      <c r="Y54" s="41">
        <v>6.666666666666667</v>
      </c>
      <c r="Z54" s="44">
        <v>443.04999999999995</v>
      </c>
      <c r="AA54" s="41">
        <v>443.04999999999995</v>
      </c>
      <c r="AB54" s="44">
        <v>100</v>
      </c>
      <c r="AC54" s="44">
        <v>443.04999999999995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38957.18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15</v>
      </c>
      <c r="X60" s="43">
        <v>2</v>
      </c>
      <c r="Y60" s="41">
        <v>12.5</v>
      </c>
      <c r="Z60" s="44">
        <v>16955.25</v>
      </c>
      <c r="AA60" s="41">
        <v>17690.3</v>
      </c>
      <c r="AB60" s="44">
        <v>100</v>
      </c>
      <c r="AC60" s="44">
        <v>17690.3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12325.86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5</v>
      </c>
      <c r="X64" s="43">
        <v>0</v>
      </c>
      <c r="Y64" s="41">
        <v>0</v>
      </c>
      <c r="Z64" s="44">
        <v>2449.17</v>
      </c>
      <c r="AA64" s="41">
        <v>2449.17</v>
      </c>
      <c r="AB64" s="44">
        <v>100</v>
      </c>
      <c r="AC64" s="44">
        <v>2449.17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181</v>
      </c>
      <c r="W99" s="47">
        <v>983</v>
      </c>
      <c r="X99" s="47">
        <v>71</v>
      </c>
      <c r="Y99" s="41">
        <v>13.61926260346125</v>
      </c>
      <c r="Z99" s="48">
        <v>455982.03000000014</v>
      </c>
      <c r="AA99" s="46">
        <v>562870.98999999976</v>
      </c>
      <c r="AB99" s="44">
        <v>99.999999999999929</v>
      </c>
      <c r="AC99" s="48">
        <v>562870.98999999976</v>
      </c>
      <c r="AD99" s="44">
        <v>100</v>
      </c>
      <c r="AE99" s="48">
        <v>1.0231815394945443E-12</v>
      </c>
      <c r="AF99" s="44">
        <v>1.8177905020376779E-16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8B6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N14" sqref="N14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20754.830000000002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10</v>
      </c>
      <c r="X35" s="43">
        <v>1</v>
      </c>
      <c r="Y35" s="41">
        <v>16.666666666666664</v>
      </c>
      <c r="Z35" s="44">
        <v>4596.2599999999993</v>
      </c>
      <c r="AA35" s="41">
        <v>4596.2599999999993</v>
      </c>
      <c r="AB35" s="44">
        <v>100</v>
      </c>
      <c r="AC35" s="44">
        <v>4596.26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13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32172.940000000002</v>
      </c>
      <c r="AD47" s="44">
        <v>98.71616281124814</v>
      </c>
      <c r="AE47" s="44">
        <v>418.41999999999825</v>
      </c>
      <c r="AF47" s="44">
        <v>1.28383718875186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42458.19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12</v>
      </c>
      <c r="X50" s="43">
        <v>1</v>
      </c>
      <c r="Y50" s="41">
        <v>25</v>
      </c>
      <c r="Z50" s="44">
        <v>21948.84</v>
      </c>
      <c r="AA50" s="41">
        <v>27250.980000000003</v>
      </c>
      <c r="AB50" s="44">
        <v>100</v>
      </c>
      <c r="AC50" s="44">
        <v>27250.979999999996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39444.380000000005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16</v>
      </c>
      <c r="X60" s="43">
        <v>2</v>
      </c>
      <c r="Y60" s="41">
        <v>12.5</v>
      </c>
      <c r="Z60" s="44">
        <v>17442.45</v>
      </c>
      <c r="AA60" s="41">
        <v>18177.5</v>
      </c>
      <c r="AB60" s="44">
        <v>100</v>
      </c>
      <c r="AC60" s="44">
        <v>17690.3</v>
      </c>
      <c r="AD60" s="44">
        <v>97.319763443817905</v>
      </c>
      <c r="AE60" s="44">
        <v>487.20000000000073</v>
      </c>
      <c r="AF60" s="44">
        <v>2.6802365561820976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13223.53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6</v>
      </c>
      <c r="X64" s="43">
        <v>0</v>
      </c>
      <c r="Y64" s="41">
        <v>0</v>
      </c>
      <c r="Z64" s="44">
        <v>3346.84</v>
      </c>
      <c r="AA64" s="41">
        <v>3346.84</v>
      </c>
      <c r="AB64" s="44">
        <v>100</v>
      </c>
      <c r="AC64" s="44">
        <v>2449.17</v>
      </c>
      <c r="AD64" s="44">
        <v>73.178580392250609</v>
      </c>
      <c r="AE64" s="44">
        <v>897.67000000000007</v>
      </c>
      <c r="AF64" s="44">
        <v>26.821419607749402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182</v>
      </c>
      <c r="W99" s="47">
        <v>987</v>
      </c>
      <c r="X99" s="47">
        <v>71</v>
      </c>
      <c r="Y99" s="41">
        <v>13.694507148231752</v>
      </c>
      <c r="Z99" s="48">
        <v>459371.16000000021</v>
      </c>
      <c r="AA99" s="46">
        <v>566260.11999999988</v>
      </c>
      <c r="AB99" s="44">
        <v>99.999999999999929</v>
      </c>
      <c r="AC99" s="48">
        <v>564456.82999999984</v>
      </c>
      <c r="AD99" s="44">
        <v>99.681543881281982</v>
      </c>
      <c r="AE99" s="48">
        <v>1803.29</v>
      </c>
      <c r="AF99" s="44">
        <v>0.3184561187180196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J17" sqref="J17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276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7442.53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7</v>
      </c>
      <c r="X23" s="43">
        <v>1</v>
      </c>
      <c r="Y23" s="41">
        <v>30</v>
      </c>
      <c r="Z23" s="44">
        <v>4620.7</v>
      </c>
      <c r="AA23" s="41">
        <v>4620.7</v>
      </c>
      <c r="AB23" s="44">
        <v>100</v>
      </c>
      <c r="AC23" s="44">
        <v>4620.7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20754.830000000002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10</v>
      </c>
      <c r="X35" s="43">
        <v>1</v>
      </c>
      <c r="Y35" s="41">
        <v>16.666666666666664</v>
      </c>
      <c r="Z35" s="44">
        <v>4596.2599999999993</v>
      </c>
      <c r="AA35" s="41">
        <v>4596.2599999999993</v>
      </c>
      <c r="AB35" s="44">
        <v>100</v>
      </c>
      <c r="AC35" s="44">
        <v>4596.26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13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32591.360000000001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42458.19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12</v>
      </c>
      <c r="X50" s="43">
        <v>1</v>
      </c>
      <c r="Y50" s="41">
        <v>25</v>
      </c>
      <c r="Z50" s="44">
        <v>21948.84</v>
      </c>
      <c r="AA50" s="41">
        <v>27250.980000000003</v>
      </c>
      <c r="AB50" s="44">
        <v>100</v>
      </c>
      <c r="AC50" s="44">
        <v>27250.979999999996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4</v>
      </c>
      <c r="W53" s="43">
        <v>19</v>
      </c>
      <c r="X53" s="43">
        <v>2</v>
      </c>
      <c r="Y53" s="41">
        <v>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39444.380000000005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16</v>
      </c>
      <c r="X60" s="43">
        <v>2</v>
      </c>
      <c r="Y60" s="41">
        <v>12.5</v>
      </c>
      <c r="Z60" s="44">
        <v>17442.45</v>
      </c>
      <c r="AA60" s="41">
        <v>18177.5</v>
      </c>
      <c r="AB60" s="44">
        <v>100</v>
      </c>
      <c r="AC60" s="44">
        <v>18177.5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13223.53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6</v>
      </c>
      <c r="X64" s="43">
        <v>0</v>
      </c>
      <c r="Y64" s="41">
        <v>0</v>
      </c>
      <c r="Z64" s="44">
        <v>3346.84</v>
      </c>
      <c r="AA64" s="41">
        <v>3346.84</v>
      </c>
      <c r="AB64" s="44">
        <v>100</v>
      </c>
      <c r="AC64" s="44">
        <v>3346.84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182</v>
      </c>
      <c r="W99" s="47">
        <v>987</v>
      </c>
      <c r="X99" s="47">
        <v>71</v>
      </c>
      <c r="Y99" s="41">
        <v>13.694507148231752</v>
      </c>
      <c r="Z99" s="48">
        <v>459371.16000000021</v>
      </c>
      <c r="AA99" s="46">
        <v>566260.11999999988</v>
      </c>
      <c r="AB99" s="44">
        <v>99.999999999999929</v>
      </c>
      <c r="AC99" s="48">
        <v>566260.11999999988</v>
      </c>
      <c r="AD99" s="44">
        <v>100</v>
      </c>
      <c r="AE99" s="48">
        <v>1.0231815394945443E-12</v>
      </c>
      <c r="AF99" s="44">
        <v>1.8069108230587463E-16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P25" sqref="P25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277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59" t="s">
        <v>244</v>
      </c>
      <c r="C7" s="59"/>
      <c r="D7" s="36" t="s">
        <v>28</v>
      </c>
      <c r="E7" s="37" t="s">
        <v>120</v>
      </c>
      <c r="F7" s="37" t="s">
        <v>143</v>
      </c>
      <c r="G7" s="60">
        <v>18682.5</v>
      </c>
      <c r="H7" s="60">
        <v>14</v>
      </c>
      <c r="I7" s="60">
        <v>3</v>
      </c>
      <c r="J7" s="60">
        <v>6</v>
      </c>
      <c r="K7" s="60">
        <v>12</v>
      </c>
      <c r="L7" s="60">
        <v>12</v>
      </c>
      <c r="M7" s="60">
        <v>1</v>
      </c>
      <c r="N7" s="60">
        <v>85.714285714285708</v>
      </c>
      <c r="O7" s="40">
        <v>17648.77</v>
      </c>
      <c r="P7" s="40">
        <v>17648.77</v>
      </c>
      <c r="Q7" s="40">
        <v>100</v>
      </c>
      <c r="R7" s="40">
        <v>17648.77</v>
      </c>
      <c r="S7" s="40">
        <v>100</v>
      </c>
      <c r="T7" s="40">
        <v>0</v>
      </c>
      <c r="U7" s="40">
        <v>0</v>
      </c>
      <c r="V7" s="60">
        <v>2</v>
      </c>
      <c r="W7" s="61">
        <v>9</v>
      </c>
      <c r="X7" s="61">
        <v>0</v>
      </c>
      <c r="Y7" s="40">
        <v>14.285714285714285</v>
      </c>
      <c r="Z7" s="62">
        <v>1033.73</v>
      </c>
      <c r="AA7" s="40">
        <v>1033.73</v>
      </c>
      <c r="AB7" s="62">
        <v>100</v>
      </c>
      <c r="AC7" s="62">
        <v>1033.73</v>
      </c>
      <c r="AD7" s="62">
        <v>100</v>
      </c>
      <c r="AE7" s="62">
        <v>0</v>
      </c>
      <c r="AF7" s="62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59" t="s">
        <v>244</v>
      </c>
      <c r="C8" s="59"/>
      <c r="D8" s="36" t="s">
        <v>29</v>
      </c>
      <c r="E8" s="37" t="s">
        <v>121</v>
      </c>
      <c r="F8" s="37" t="s">
        <v>144</v>
      </c>
      <c r="G8" s="60">
        <v>21196.9</v>
      </c>
      <c r="H8" s="60">
        <v>13</v>
      </c>
      <c r="I8" s="60">
        <v>4</v>
      </c>
      <c r="J8" s="60">
        <v>9</v>
      </c>
      <c r="K8" s="60">
        <v>11</v>
      </c>
      <c r="L8" s="60">
        <v>11</v>
      </c>
      <c r="M8" s="60">
        <v>1</v>
      </c>
      <c r="N8" s="60">
        <v>84.615384615384613</v>
      </c>
      <c r="O8" s="40">
        <v>17355.38</v>
      </c>
      <c r="P8" s="40">
        <v>17355.38</v>
      </c>
      <c r="Q8" s="40">
        <v>100</v>
      </c>
      <c r="R8" s="40">
        <v>17355.38</v>
      </c>
      <c r="S8" s="40">
        <v>100</v>
      </c>
      <c r="T8" s="40">
        <v>0</v>
      </c>
      <c r="U8" s="40">
        <v>0</v>
      </c>
      <c r="V8" s="60">
        <v>2</v>
      </c>
      <c r="W8" s="61">
        <v>10</v>
      </c>
      <c r="X8" s="61">
        <v>0</v>
      </c>
      <c r="Y8" s="40">
        <v>15.384615384615385</v>
      </c>
      <c r="Z8" s="62">
        <v>3841.52</v>
      </c>
      <c r="AA8" s="40">
        <v>3841.52</v>
      </c>
      <c r="AB8" s="62">
        <v>100</v>
      </c>
      <c r="AC8" s="62">
        <v>3841.52</v>
      </c>
      <c r="AD8" s="62">
        <v>100</v>
      </c>
      <c r="AE8" s="62">
        <v>0</v>
      </c>
      <c r="AF8" s="62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59" t="s">
        <v>244</v>
      </c>
      <c r="C9" s="59"/>
      <c r="D9" s="36" t="s">
        <v>116</v>
      </c>
      <c r="E9" s="37" t="s">
        <v>124</v>
      </c>
      <c r="F9" s="37" t="s">
        <v>231</v>
      </c>
      <c r="G9" s="60">
        <v>14014.400000000001</v>
      </c>
      <c r="H9" s="60">
        <v>4</v>
      </c>
      <c r="I9" s="60">
        <v>0</v>
      </c>
      <c r="J9" s="60">
        <v>4</v>
      </c>
      <c r="K9" s="60">
        <v>0</v>
      </c>
      <c r="L9" s="60">
        <v>0</v>
      </c>
      <c r="M9" s="60">
        <v>1</v>
      </c>
      <c r="N9" s="60">
        <v>0</v>
      </c>
      <c r="O9" s="40">
        <v>4194.87</v>
      </c>
      <c r="P9" s="40">
        <v>4194.87</v>
      </c>
      <c r="Q9" s="40">
        <v>100</v>
      </c>
      <c r="R9" s="40">
        <v>0</v>
      </c>
      <c r="S9" s="40">
        <v>0</v>
      </c>
      <c r="T9" s="40">
        <v>4194.87</v>
      </c>
      <c r="U9" s="40">
        <v>100</v>
      </c>
      <c r="V9" s="60">
        <v>4</v>
      </c>
      <c r="W9" s="61">
        <v>8</v>
      </c>
      <c r="X9" s="61">
        <v>3</v>
      </c>
      <c r="Y9" s="40">
        <v>100</v>
      </c>
      <c r="Z9" s="62">
        <v>9819.5300000000007</v>
      </c>
      <c r="AA9" s="40">
        <v>14014.400000000001</v>
      </c>
      <c r="AB9" s="62">
        <v>100</v>
      </c>
      <c r="AC9" s="62">
        <v>14014.399999999998</v>
      </c>
      <c r="AD9" s="62">
        <v>99.999999999999972</v>
      </c>
      <c r="AE9" s="62">
        <v>0</v>
      </c>
      <c r="AF9" s="62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59" t="s">
        <v>244</v>
      </c>
      <c r="C10" s="59"/>
      <c r="D10" s="36" t="s">
        <v>30</v>
      </c>
      <c r="E10" s="37" t="s">
        <v>122</v>
      </c>
      <c r="F10" s="37" t="s">
        <v>145</v>
      </c>
      <c r="G10" s="60">
        <v>40824.729999999996</v>
      </c>
      <c r="H10" s="60">
        <v>19</v>
      </c>
      <c r="I10" s="60">
        <v>2</v>
      </c>
      <c r="J10" s="60">
        <v>17</v>
      </c>
      <c r="K10" s="60">
        <v>17</v>
      </c>
      <c r="L10" s="60">
        <v>17</v>
      </c>
      <c r="M10" s="60">
        <v>1</v>
      </c>
      <c r="N10" s="60">
        <v>89.473684210526315</v>
      </c>
      <c r="O10" s="40">
        <v>32831.71</v>
      </c>
      <c r="P10" s="40">
        <v>32831.71</v>
      </c>
      <c r="Q10" s="40">
        <v>100</v>
      </c>
      <c r="R10" s="40">
        <v>32831.71</v>
      </c>
      <c r="S10" s="40">
        <v>100</v>
      </c>
      <c r="T10" s="40">
        <v>0</v>
      </c>
      <c r="U10" s="40">
        <v>0</v>
      </c>
      <c r="V10" s="60">
        <v>2</v>
      </c>
      <c r="W10" s="61">
        <v>19</v>
      </c>
      <c r="X10" s="61">
        <v>0</v>
      </c>
      <c r="Y10" s="40">
        <v>10.526315789473683</v>
      </c>
      <c r="Z10" s="62">
        <v>7993.02</v>
      </c>
      <c r="AA10" s="40">
        <v>7993.02</v>
      </c>
      <c r="AB10" s="62">
        <v>100</v>
      </c>
      <c r="AC10" s="62">
        <v>7993.02</v>
      </c>
      <c r="AD10" s="62">
        <v>100</v>
      </c>
      <c r="AE10" s="62">
        <v>0</v>
      </c>
      <c r="AF10" s="62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59" t="s">
        <v>244</v>
      </c>
      <c r="C11" s="59"/>
      <c r="D11" s="36" t="s">
        <v>32</v>
      </c>
      <c r="E11" s="37" t="s">
        <v>124</v>
      </c>
      <c r="F11" s="37" t="s">
        <v>147</v>
      </c>
      <c r="G11" s="60">
        <v>10964.12</v>
      </c>
      <c r="H11" s="60">
        <v>10</v>
      </c>
      <c r="I11" s="60">
        <v>3</v>
      </c>
      <c r="J11" s="60">
        <v>6</v>
      </c>
      <c r="K11" s="60">
        <v>8</v>
      </c>
      <c r="L11" s="60">
        <v>8</v>
      </c>
      <c r="M11" s="60">
        <v>1</v>
      </c>
      <c r="N11" s="60">
        <v>80</v>
      </c>
      <c r="O11" s="40">
        <v>10725.08</v>
      </c>
      <c r="P11" s="40">
        <v>10725.08</v>
      </c>
      <c r="Q11" s="40">
        <v>100</v>
      </c>
      <c r="R11" s="40">
        <v>6615.71</v>
      </c>
      <c r="S11" s="40">
        <v>61.684481607596396</v>
      </c>
      <c r="T11" s="40">
        <v>4109.37</v>
      </c>
      <c r="U11" s="40">
        <v>38.315518392403597</v>
      </c>
      <c r="V11" s="60">
        <v>1</v>
      </c>
      <c r="W11" s="61">
        <v>3</v>
      </c>
      <c r="X11" s="61">
        <v>1</v>
      </c>
      <c r="Y11" s="40">
        <v>10</v>
      </c>
      <c r="Z11" s="62">
        <v>239.04000000000002</v>
      </c>
      <c r="AA11" s="40">
        <v>4348.41</v>
      </c>
      <c r="AB11" s="62">
        <v>100</v>
      </c>
      <c r="AC11" s="62">
        <v>4348.41</v>
      </c>
      <c r="AD11" s="62">
        <v>100</v>
      </c>
      <c r="AE11" s="62">
        <v>0</v>
      </c>
      <c r="AF11" s="62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59" t="s">
        <v>244</v>
      </c>
      <c r="C12" s="59"/>
      <c r="D12" s="36" t="s">
        <v>31</v>
      </c>
      <c r="E12" s="37" t="s">
        <v>123</v>
      </c>
      <c r="F12" s="37" t="s">
        <v>146</v>
      </c>
      <c r="G12" s="60">
        <v>683.3</v>
      </c>
      <c r="H12" s="60">
        <v>3</v>
      </c>
      <c r="I12" s="60">
        <v>0</v>
      </c>
      <c r="J12" s="60">
        <v>3</v>
      </c>
      <c r="K12" s="60">
        <v>2</v>
      </c>
      <c r="L12" s="60">
        <v>2</v>
      </c>
      <c r="M12" s="60">
        <v>1</v>
      </c>
      <c r="N12" s="60">
        <v>66.666666666666657</v>
      </c>
      <c r="O12" s="40">
        <v>683.3</v>
      </c>
      <c r="P12" s="40">
        <v>683.3</v>
      </c>
      <c r="Q12" s="40">
        <v>100</v>
      </c>
      <c r="R12" s="40">
        <v>683.3</v>
      </c>
      <c r="S12" s="40">
        <v>100</v>
      </c>
      <c r="T12" s="40">
        <v>0</v>
      </c>
      <c r="U12" s="40">
        <v>0</v>
      </c>
      <c r="V12" s="60">
        <v>0</v>
      </c>
      <c r="W12" s="61">
        <v>0</v>
      </c>
      <c r="X12" s="61">
        <v>0</v>
      </c>
      <c r="Y12" s="40">
        <v>0</v>
      </c>
      <c r="Z12" s="62">
        <v>0</v>
      </c>
      <c r="AA12" s="40">
        <v>0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59" t="s">
        <v>244</v>
      </c>
      <c r="C13" s="59"/>
      <c r="D13" s="36" t="s">
        <v>33</v>
      </c>
      <c r="E13" s="37" t="s">
        <v>124</v>
      </c>
      <c r="F13" s="37" t="s">
        <v>148</v>
      </c>
      <c r="G13" s="60">
        <v>30597.57</v>
      </c>
      <c r="H13" s="60">
        <v>20</v>
      </c>
      <c r="I13" s="60">
        <v>9</v>
      </c>
      <c r="J13" s="60">
        <v>10</v>
      </c>
      <c r="K13" s="60">
        <v>16</v>
      </c>
      <c r="L13" s="60">
        <v>16</v>
      </c>
      <c r="M13" s="60">
        <v>1</v>
      </c>
      <c r="N13" s="60">
        <v>80</v>
      </c>
      <c r="O13" s="40">
        <v>26690.21</v>
      </c>
      <c r="P13" s="40">
        <v>26690.21</v>
      </c>
      <c r="Q13" s="40">
        <v>100</v>
      </c>
      <c r="R13" s="40">
        <v>26690.21</v>
      </c>
      <c r="S13" s="40">
        <v>100</v>
      </c>
      <c r="T13" s="40">
        <v>0</v>
      </c>
      <c r="U13" s="40">
        <v>0</v>
      </c>
      <c r="V13" s="60">
        <v>2</v>
      </c>
      <c r="W13" s="61">
        <v>9</v>
      </c>
      <c r="X13" s="61">
        <v>0</v>
      </c>
      <c r="Y13" s="40">
        <v>10</v>
      </c>
      <c r="Z13" s="62">
        <v>3907.3599999999997</v>
      </c>
      <c r="AA13" s="40">
        <v>3907.3599999999997</v>
      </c>
      <c r="AB13" s="62">
        <v>100</v>
      </c>
      <c r="AC13" s="62">
        <v>3907.3599999999997</v>
      </c>
      <c r="AD13" s="62">
        <v>100</v>
      </c>
      <c r="AE13" s="62">
        <v>0</v>
      </c>
      <c r="AF13" s="62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59" t="s">
        <v>244</v>
      </c>
      <c r="C14" s="59"/>
      <c r="D14" s="36" t="s">
        <v>34</v>
      </c>
      <c r="E14" s="37" t="s">
        <v>125</v>
      </c>
      <c r="F14" s="37" t="s">
        <v>149</v>
      </c>
      <c r="G14" s="60">
        <v>57726.119999999995</v>
      </c>
      <c r="H14" s="60">
        <v>30</v>
      </c>
      <c r="I14" s="60">
        <v>14</v>
      </c>
      <c r="J14" s="60">
        <v>16</v>
      </c>
      <c r="K14" s="60">
        <v>27</v>
      </c>
      <c r="L14" s="60">
        <v>27</v>
      </c>
      <c r="M14" s="60">
        <v>5</v>
      </c>
      <c r="N14" s="60">
        <v>90</v>
      </c>
      <c r="O14" s="40">
        <v>44732.36</v>
      </c>
      <c r="P14" s="40">
        <v>44732.36</v>
      </c>
      <c r="Q14" s="40">
        <v>100</v>
      </c>
      <c r="R14" s="40">
        <v>40428.949999999997</v>
      </c>
      <c r="S14" s="40">
        <v>90.379649095196399</v>
      </c>
      <c r="T14" s="40">
        <v>4303.4100000000035</v>
      </c>
      <c r="U14" s="40">
        <v>9.6203509048035993</v>
      </c>
      <c r="V14" s="60">
        <v>0</v>
      </c>
      <c r="W14" s="61">
        <v>17</v>
      </c>
      <c r="X14" s="61">
        <v>2</v>
      </c>
      <c r="Y14" s="40">
        <v>0</v>
      </c>
      <c r="Z14" s="62">
        <v>12993.759999999998</v>
      </c>
      <c r="AA14" s="40">
        <v>17297.170000000002</v>
      </c>
      <c r="AB14" s="62">
        <v>100</v>
      </c>
      <c r="AC14" s="62">
        <v>17297.170000000002</v>
      </c>
      <c r="AD14" s="62">
        <v>100</v>
      </c>
      <c r="AE14" s="62">
        <v>0</v>
      </c>
      <c r="AF14" s="62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59" t="s">
        <v>244</v>
      </c>
      <c r="C15" s="59"/>
      <c r="D15" s="36" t="s">
        <v>35</v>
      </c>
      <c r="E15" s="37" t="s">
        <v>125</v>
      </c>
      <c r="F15" s="37" t="s">
        <v>150</v>
      </c>
      <c r="G15" s="60">
        <v>5731.5</v>
      </c>
      <c r="H15" s="60">
        <v>6</v>
      </c>
      <c r="I15" s="60">
        <v>0</v>
      </c>
      <c r="J15" s="60">
        <v>6</v>
      </c>
      <c r="K15" s="60">
        <v>4</v>
      </c>
      <c r="L15" s="60">
        <v>4</v>
      </c>
      <c r="M15" s="60">
        <v>0</v>
      </c>
      <c r="N15" s="60">
        <v>66.666666666666657</v>
      </c>
      <c r="O15" s="40">
        <v>5731.5</v>
      </c>
      <c r="P15" s="40">
        <v>5731.5</v>
      </c>
      <c r="Q15" s="40">
        <v>100</v>
      </c>
      <c r="R15" s="40">
        <v>4659.66</v>
      </c>
      <c r="S15" s="40">
        <v>81.299136351740373</v>
      </c>
      <c r="T15" s="40">
        <v>1071.8400000000001</v>
      </c>
      <c r="U15" s="40">
        <v>18.70086364825962</v>
      </c>
      <c r="V15" s="60">
        <v>1</v>
      </c>
      <c r="W15" s="61">
        <v>5</v>
      </c>
      <c r="X15" s="61">
        <v>0</v>
      </c>
      <c r="Y15" s="40">
        <v>16.666666666666664</v>
      </c>
      <c r="Z15" s="62">
        <v>0</v>
      </c>
      <c r="AA15" s="40">
        <v>1071.8400000000001</v>
      </c>
      <c r="AB15" s="62">
        <v>100</v>
      </c>
      <c r="AC15" s="62">
        <v>1071.8399999999999</v>
      </c>
      <c r="AD15" s="62">
        <v>99.999999999999972</v>
      </c>
      <c r="AE15" s="62">
        <v>0</v>
      </c>
      <c r="AF15" s="62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59" t="s">
        <v>244</v>
      </c>
      <c r="C16" s="59"/>
      <c r="D16" s="36" t="s">
        <v>36</v>
      </c>
      <c r="E16" s="37" t="s">
        <v>124</v>
      </c>
      <c r="F16" s="37" t="s">
        <v>151</v>
      </c>
      <c r="G16" s="60">
        <v>50298.630000000005</v>
      </c>
      <c r="H16" s="60">
        <v>35</v>
      </c>
      <c r="I16" s="60">
        <v>14</v>
      </c>
      <c r="J16" s="60">
        <v>19</v>
      </c>
      <c r="K16" s="60">
        <v>34</v>
      </c>
      <c r="L16" s="60">
        <v>36</v>
      </c>
      <c r="M16" s="60">
        <v>0</v>
      </c>
      <c r="N16" s="60">
        <v>97.142857142857139</v>
      </c>
      <c r="O16" s="40">
        <v>44820.62</v>
      </c>
      <c r="P16" s="40">
        <v>44820.62</v>
      </c>
      <c r="Q16" s="40">
        <v>100</v>
      </c>
      <c r="R16" s="40">
        <v>44820.62</v>
      </c>
      <c r="S16" s="40">
        <v>100</v>
      </c>
      <c r="T16" s="40">
        <v>0</v>
      </c>
      <c r="U16" s="40">
        <v>0</v>
      </c>
      <c r="V16" s="60">
        <v>1</v>
      </c>
      <c r="W16" s="61">
        <v>14</v>
      </c>
      <c r="X16" s="61">
        <v>1</v>
      </c>
      <c r="Y16" s="40">
        <v>2.8571428571428572</v>
      </c>
      <c r="Z16" s="62">
        <v>5478.01</v>
      </c>
      <c r="AA16" s="40">
        <v>5478.01</v>
      </c>
      <c r="AB16" s="62">
        <v>100</v>
      </c>
      <c r="AC16" s="62">
        <v>5478.01</v>
      </c>
      <c r="AD16" s="62">
        <v>100</v>
      </c>
      <c r="AE16" s="62">
        <v>0</v>
      </c>
      <c r="AF16" s="62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59" t="s">
        <v>244</v>
      </c>
      <c r="C17" s="59"/>
      <c r="D17" s="36" t="s">
        <v>37</v>
      </c>
      <c r="E17" s="37" t="s">
        <v>121</v>
      </c>
      <c r="F17" s="37" t="s">
        <v>152</v>
      </c>
      <c r="G17" s="60">
        <v>16531.990000000002</v>
      </c>
      <c r="H17" s="60">
        <v>11</v>
      </c>
      <c r="I17" s="60">
        <v>2</v>
      </c>
      <c r="J17" s="60">
        <v>9</v>
      </c>
      <c r="K17" s="60">
        <v>5</v>
      </c>
      <c r="L17" s="60">
        <v>5</v>
      </c>
      <c r="M17" s="60">
        <v>0</v>
      </c>
      <c r="N17" s="60">
        <v>45.454545454545453</v>
      </c>
      <c r="O17" s="40">
        <v>14981.960000000001</v>
      </c>
      <c r="P17" s="40">
        <v>14981.960000000001</v>
      </c>
      <c r="Q17" s="40">
        <v>100</v>
      </c>
      <c r="R17" s="40">
        <v>14981.960000000001</v>
      </c>
      <c r="S17" s="40">
        <v>100</v>
      </c>
      <c r="T17" s="40">
        <v>0</v>
      </c>
      <c r="U17" s="40">
        <v>0</v>
      </c>
      <c r="V17" s="60">
        <v>6</v>
      </c>
      <c r="W17" s="61">
        <v>13</v>
      </c>
      <c r="X17" s="61">
        <v>0</v>
      </c>
      <c r="Y17" s="40">
        <v>54.54545454545454</v>
      </c>
      <c r="Z17" s="62">
        <v>1550.03</v>
      </c>
      <c r="AA17" s="40">
        <v>1550.03</v>
      </c>
      <c r="AB17" s="62">
        <v>100</v>
      </c>
      <c r="AC17" s="62">
        <v>1550.03</v>
      </c>
      <c r="AD17" s="62">
        <v>100</v>
      </c>
      <c r="AE17" s="62">
        <v>0</v>
      </c>
      <c r="AF17" s="62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59" t="s">
        <v>244</v>
      </c>
      <c r="C18" s="59"/>
      <c r="D18" s="36" t="s">
        <v>38</v>
      </c>
      <c r="E18" s="37" t="s">
        <v>125</v>
      </c>
      <c r="F18" s="37" t="s">
        <v>153</v>
      </c>
      <c r="G18" s="60">
        <v>8719.7300000000014</v>
      </c>
      <c r="H18" s="60">
        <v>9</v>
      </c>
      <c r="I18" s="60">
        <v>0</v>
      </c>
      <c r="J18" s="60">
        <v>9</v>
      </c>
      <c r="K18" s="60">
        <v>7</v>
      </c>
      <c r="L18" s="60">
        <v>7</v>
      </c>
      <c r="M18" s="60">
        <v>1</v>
      </c>
      <c r="N18" s="60">
        <v>77.777777777777786</v>
      </c>
      <c r="O18" s="40">
        <v>8384.7800000000007</v>
      </c>
      <c r="P18" s="40">
        <v>8384.7800000000007</v>
      </c>
      <c r="Q18" s="40">
        <v>100</v>
      </c>
      <c r="R18" s="40">
        <v>7650.33</v>
      </c>
      <c r="S18" s="40">
        <v>91.240676559194156</v>
      </c>
      <c r="T18" s="40">
        <v>734.45000000000073</v>
      </c>
      <c r="U18" s="40">
        <v>8.7593234408058489</v>
      </c>
      <c r="V18" s="60">
        <v>1</v>
      </c>
      <c r="W18" s="61">
        <v>9</v>
      </c>
      <c r="X18" s="61">
        <v>0</v>
      </c>
      <c r="Y18" s="40">
        <v>11.111111111111111</v>
      </c>
      <c r="Z18" s="62">
        <v>334.95</v>
      </c>
      <c r="AA18" s="40">
        <v>1069.4000000000008</v>
      </c>
      <c r="AB18" s="62">
        <v>100</v>
      </c>
      <c r="AC18" s="62">
        <v>1069.4000000000001</v>
      </c>
      <c r="AD18" s="62">
        <v>99.999999999999929</v>
      </c>
      <c r="AE18" s="62">
        <v>0</v>
      </c>
      <c r="AF18" s="62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59" t="s">
        <v>244</v>
      </c>
      <c r="C19" s="59"/>
      <c r="D19" s="36" t="s">
        <v>39</v>
      </c>
      <c r="E19" s="37" t="s">
        <v>126</v>
      </c>
      <c r="F19" s="37" t="s">
        <v>154</v>
      </c>
      <c r="G19" s="60">
        <v>10431.41</v>
      </c>
      <c r="H19" s="60">
        <v>7</v>
      </c>
      <c r="I19" s="60">
        <v>0</v>
      </c>
      <c r="J19" s="60">
        <v>7</v>
      </c>
      <c r="K19" s="60">
        <v>7</v>
      </c>
      <c r="L19" s="60">
        <v>7</v>
      </c>
      <c r="M19" s="60">
        <v>1</v>
      </c>
      <c r="N19" s="60">
        <v>100</v>
      </c>
      <c r="O19" s="40">
        <v>7748.75</v>
      </c>
      <c r="P19" s="40">
        <v>7748.75</v>
      </c>
      <c r="Q19" s="40">
        <v>100</v>
      </c>
      <c r="R19" s="40">
        <v>7060.58</v>
      </c>
      <c r="S19" s="40">
        <v>91.118954670108081</v>
      </c>
      <c r="T19" s="40">
        <v>688.17000000000007</v>
      </c>
      <c r="U19" s="40">
        <v>8.8810453298919185</v>
      </c>
      <c r="V19" s="60">
        <v>0</v>
      </c>
      <c r="W19" s="61">
        <v>9</v>
      </c>
      <c r="X19" s="61">
        <v>0</v>
      </c>
      <c r="Y19" s="40">
        <v>0</v>
      </c>
      <c r="Z19" s="62">
        <v>2682.66</v>
      </c>
      <c r="AA19" s="40">
        <v>3370.83</v>
      </c>
      <c r="AB19" s="62">
        <v>100</v>
      </c>
      <c r="AC19" s="62">
        <v>3370.83</v>
      </c>
      <c r="AD19" s="62">
        <v>100</v>
      </c>
      <c r="AE19" s="62">
        <v>0</v>
      </c>
      <c r="AF19" s="62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59" t="s">
        <v>244</v>
      </c>
      <c r="C20" s="59"/>
      <c r="D20" s="36" t="s">
        <v>40</v>
      </c>
      <c r="E20" s="37" t="s">
        <v>124</v>
      </c>
      <c r="F20" s="37" t="s">
        <v>155</v>
      </c>
      <c r="G20" s="60">
        <v>58474.099999999991</v>
      </c>
      <c r="H20" s="60">
        <v>36</v>
      </c>
      <c r="I20" s="60">
        <v>8</v>
      </c>
      <c r="J20" s="60">
        <v>27</v>
      </c>
      <c r="K20" s="60">
        <v>34</v>
      </c>
      <c r="L20" s="60">
        <v>36</v>
      </c>
      <c r="M20" s="60">
        <v>4</v>
      </c>
      <c r="N20" s="60">
        <v>94.444444444444443</v>
      </c>
      <c r="O20" s="40">
        <v>49515.969999999994</v>
      </c>
      <c r="P20" s="40">
        <v>49515.969999999994</v>
      </c>
      <c r="Q20" s="40">
        <v>100</v>
      </c>
      <c r="R20" s="40">
        <v>46086.909999999996</v>
      </c>
      <c r="S20" s="40">
        <v>93.074840298998481</v>
      </c>
      <c r="T20" s="40">
        <v>3429.0599999999977</v>
      </c>
      <c r="U20" s="40">
        <v>6.9251597010015109</v>
      </c>
      <c r="V20" s="60">
        <v>2</v>
      </c>
      <c r="W20" s="61">
        <v>31</v>
      </c>
      <c r="X20" s="61">
        <v>0</v>
      </c>
      <c r="Y20" s="40">
        <v>5.5555555555555554</v>
      </c>
      <c r="Z20" s="62">
        <v>8958.1299999999992</v>
      </c>
      <c r="AA20" s="40">
        <v>12387.189999999997</v>
      </c>
      <c r="AB20" s="62">
        <v>100</v>
      </c>
      <c r="AC20" s="62">
        <v>12387.189999999999</v>
      </c>
      <c r="AD20" s="62">
        <v>100.00000000000003</v>
      </c>
      <c r="AE20" s="62">
        <v>0</v>
      </c>
      <c r="AF20" s="62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59" t="s">
        <v>244</v>
      </c>
      <c r="C21" s="59"/>
      <c r="D21" s="36" t="s">
        <v>42</v>
      </c>
      <c r="E21" s="37" t="s">
        <v>127</v>
      </c>
      <c r="F21" s="37" t="s">
        <v>157</v>
      </c>
      <c r="G21" s="60">
        <v>24549.63</v>
      </c>
      <c r="H21" s="60">
        <v>21</v>
      </c>
      <c r="I21" s="60">
        <v>1</v>
      </c>
      <c r="J21" s="60">
        <v>20</v>
      </c>
      <c r="K21" s="60">
        <v>13</v>
      </c>
      <c r="L21" s="60">
        <v>13</v>
      </c>
      <c r="M21" s="60">
        <v>1</v>
      </c>
      <c r="N21" s="60">
        <v>61.904761904761905</v>
      </c>
      <c r="O21" s="40">
        <v>13314.79</v>
      </c>
      <c r="P21" s="40">
        <v>13314.79</v>
      </c>
      <c r="Q21" s="40">
        <v>100</v>
      </c>
      <c r="R21" s="40">
        <v>12760.369999999999</v>
      </c>
      <c r="S21" s="40">
        <v>95.836058999052923</v>
      </c>
      <c r="T21" s="40">
        <v>554.42000000000189</v>
      </c>
      <c r="U21" s="40">
        <v>4.163941000947081</v>
      </c>
      <c r="V21" s="60">
        <v>6</v>
      </c>
      <c r="W21" s="61">
        <v>20</v>
      </c>
      <c r="X21" s="61">
        <v>1</v>
      </c>
      <c r="Y21" s="40">
        <v>28.571428571428569</v>
      </c>
      <c r="Z21" s="62">
        <v>11234.84</v>
      </c>
      <c r="AA21" s="40">
        <v>11789.260000000002</v>
      </c>
      <c r="AB21" s="62">
        <v>100</v>
      </c>
      <c r="AC21" s="62">
        <v>11789.260000000002</v>
      </c>
      <c r="AD21" s="62">
        <v>100</v>
      </c>
      <c r="AE21" s="62">
        <v>0</v>
      </c>
      <c r="AF21" s="62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59" t="s">
        <v>244</v>
      </c>
      <c r="C22" s="59"/>
      <c r="D22" s="36" t="s">
        <v>41</v>
      </c>
      <c r="E22" s="37" t="s">
        <v>127</v>
      </c>
      <c r="F22" s="37" t="s">
        <v>156</v>
      </c>
      <c r="G22" s="60">
        <v>2748.38</v>
      </c>
      <c r="H22" s="60">
        <v>4</v>
      </c>
      <c r="I22" s="60">
        <v>0</v>
      </c>
      <c r="J22" s="60">
        <v>4</v>
      </c>
      <c r="K22" s="60">
        <v>2</v>
      </c>
      <c r="L22" s="60">
        <v>2</v>
      </c>
      <c r="M22" s="60">
        <v>2</v>
      </c>
      <c r="N22" s="60">
        <v>50</v>
      </c>
      <c r="O22" s="40">
        <v>2748.38</v>
      </c>
      <c r="P22" s="40">
        <v>2748.38</v>
      </c>
      <c r="Q22" s="40">
        <v>100</v>
      </c>
      <c r="R22" s="40">
        <v>2748.38</v>
      </c>
      <c r="S22" s="40">
        <v>100</v>
      </c>
      <c r="T22" s="40">
        <v>0</v>
      </c>
      <c r="U22" s="40">
        <v>0</v>
      </c>
      <c r="V22" s="60">
        <v>0</v>
      </c>
      <c r="W22" s="61">
        <v>1</v>
      </c>
      <c r="X22" s="61">
        <v>0</v>
      </c>
      <c r="Y22" s="40">
        <v>0</v>
      </c>
      <c r="Z22" s="62">
        <v>0</v>
      </c>
      <c r="AA22" s="40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59" t="s">
        <v>244</v>
      </c>
      <c r="C23" s="59"/>
      <c r="D23" s="36" t="s">
        <v>43</v>
      </c>
      <c r="E23" s="37" t="s">
        <v>124</v>
      </c>
      <c r="F23" s="37" t="s">
        <v>158</v>
      </c>
      <c r="G23" s="60">
        <v>10135.529999999999</v>
      </c>
      <c r="H23" s="60">
        <v>10</v>
      </c>
      <c r="I23" s="60">
        <v>2</v>
      </c>
      <c r="J23" s="60">
        <v>8</v>
      </c>
      <c r="K23" s="60">
        <v>5</v>
      </c>
      <c r="L23" s="60">
        <v>5</v>
      </c>
      <c r="M23" s="60">
        <v>0</v>
      </c>
      <c r="N23" s="60">
        <v>50</v>
      </c>
      <c r="O23" s="40">
        <v>2821.83</v>
      </c>
      <c r="P23" s="40">
        <v>2821.83</v>
      </c>
      <c r="Q23" s="40">
        <v>100</v>
      </c>
      <c r="R23" s="40">
        <v>2821.83</v>
      </c>
      <c r="S23" s="40">
        <v>100</v>
      </c>
      <c r="T23" s="40">
        <v>0</v>
      </c>
      <c r="U23" s="40">
        <v>0</v>
      </c>
      <c r="V23" s="60">
        <v>3</v>
      </c>
      <c r="W23" s="61">
        <v>8</v>
      </c>
      <c r="X23" s="61">
        <v>1</v>
      </c>
      <c r="Y23" s="40">
        <v>30</v>
      </c>
      <c r="Z23" s="62">
        <v>7313.7</v>
      </c>
      <c r="AA23" s="40">
        <v>7313.7</v>
      </c>
      <c r="AB23" s="62">
        <v>100</v>
      </c>
      <c r="AC23" s="62">
        <v>7313.7</v>
      </c>
      <c r="AD23" s="62">
        <v>100</v>
      </c>
      <c r="AE23" s="62">
        <v>0</v>
      </c>
      <c r="AF23" s="62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59" t="s">
        <v>244</v>
      </c>
      <c r="C24" s="59"/>
      <c r="D24" s="36" t="s">
        <v>44</v>
      </c>
      <c r="E24" s="37" t="s">
        <v>124</v>
      </c>
      <c r="F24" s="37" t="s">
        <v>159</v>
      </c>
      <c r="G24" s="60">
        <v>11121.21</v>
      </c>
      <c r="H24" s="60">
        <v>8</v>
      </c>
      <c r="I24" s="60">
        <v>2</v>
      </c>
      <c r="J24" s="60">
        <v>6</v>
      </c>
      <c r="K24" s="60">
        <v>5</v>
      </c>
      <c r="L24" s="60">
        <v>5</v>
      </c>
      <c r="M24" s="60">
        <v>1</v>
      </c>
      <c r="N24" s="60">
        <v>62.5</v>
      </c>
      <c r="O24" s="40">
        <v>4470.47</v>
      </c>
      <c r="P24" s="40">
        <v>4470.47</v>
      </c>
      <c r="Q24" s="40">
        <v>100</v>
      </c>
      <c r="R24" s="40">
        <v>4470.47</v>
      </c>
      <c r="S24" s="40">
        <v>100</v>
      </c>
      <c r="T24" s="40">
        <v>0</v>
      </c>
      <c r="U24" s="40">
        <v>0</v>
      </c>
      <c r="V24" s="60">
        <v>3</v>
      </c>
      <c r="W24" s="61">
        <v>10</v>
      </c>
      <c r="X24" s="61">
        <v>2</v>
      </c>
      <c r="Y24" s="40">
        <v>37.5</v>
      </c>
      <c r="Z24" s="62">
        <v>6650.74</v>
      </c>
      <c r="AA24" s="40">
        <v>6650.74</v>
      </c>
      <c r="AB24" s="62">
        <v>100</v>
      </c>
      <c r="AC24" s="62">
        <v>6650.74</v>
      </c>
      <c r="AD24" s="62">
        <v>100</v>
      </c>
      <c r="AE24" s="62">
        <v>0</v>
      </c>
      <c r="AF24" s="62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59" t="s">
        <v>244</v>
      </c>
      <c r="C25" s="59"/>
      <c r="D25" s="36" t="s">
        <v>45</v>
      </c>
      <c r="E25" s="37" t="s">
        <v>124</v>
      </c>
      <c r="F25" s="37" t="s">
        <v>160</v>
      </c>
      <c r="G25" s="60">
        <v>17191.120000000003</v>
      </c>
      <c r="H25" s="60">
        <v>9</v>
      </c>
      <c r="I25" s="60">
        <v>2</v>
      </c>
      <c r="J25" s="60">
        <v>7</v>
      </c>
      <c r="K25" s="60">
        <v>7</v>
      </c>
      <c r="L25" s="60">
        <v>7</v>
      </c>
      <c r="M25" s="60">
        <v>0</v>
      </c>
      <c r="N25" s="60">
        <v>77.777777777777786</v>
      </c>
      <c r="O25" s="40">
        <v>7927.77</v>
      </c>
      <c r="P25" s="40">
        <v>7927.77</v>
      </c>
      <c r="Q25" s="40">
        <v>100</v>
      </c>
      <c r="R25" s="40">
        <v>6572.83</v>
      </c>
      <c r="S25" s="40">
        <v>82.908939083752415</v>
      </c>
      <c r="T25" s="40">
        <v>1354.9400000000005</v>
      </c>
      <c r="U25" s="40">
        <v>17.091060916247574</v>
      </c>
      <c r="V25" s="60">
        <v>1</v>
      </c>
      <c r="W25" s="61">
        <v>8</v>
      </c>
      <c r="X25" s="61">
        <v>0</v>
      </c>
      <c r="Y25" s="40">
        <v>11.111111111111111</v>
      </c>
      <c r="Z25" s="62">
        <v>9263.35</v>
      </c>
      <c r="AA25" s="40">
        <v>10618.29</v>
      </c>
      <c r="AB25" s="62">
        <v>100</v>
      </c>
      <c r="AC25" s="62">
        <v>10618.29</v>
      </c>
      <c r="AD25" s="62">
        <v>100</v>
      </c>
      <c r="AE25" s="62">
        <v>0</v>
      </c>
      <c r="AF25" s="62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59" t="s">
        <v>244</v>
      </c>
      <c r="C26" s="59"/>
      <c r="D26" s="36" t="s">
        <v>46</v>
      </c>
      <c r="E26" s="37" t="s">
        <v>128</v>
      </c>
      <c r="F26" s="37" t="s">
        <v>161</v>
      </c>
      <c r="G26" s="60">
        <v>26707.09</v>
      </c>
      <c r="H26" s="60">
        <v>17</v>
      </c>
      <c r="I26" s="60">
        <v>0</v>
      </c>
      <c r="J26" s="60">
        <v>17</v>
      </c>
      <c r="K26" s="60">
        <v>15</v>
      </c>
      <c r="L26" s="60">
        <v>15</v>
      </c>
      <c r="M26" s="60">
        <v>0</v>
      </c>
      <c r="N26" s="60">
        <v>88.235294117647058</v>
      </c>
      <c r="O26" s="40">
        <v>21296.61</v>
      </c>
      <c r="P26" s="40">
        <v>21296.61</v>
      </c>
      <c r="Q26" s="40">
        <v>100</v>
      </c>
      <c r="R26" s="40">
        <v>17319.839999999997</v>
      </c>
      <c r="S26" s="40">
        <v>81.326746369492582</v>
      </c>
      <c r="T26" s="40">
        <v>3976.7700000000041</v>
      </c>
      <c r="U26" s="40">
        <v>18.673253630507407</v>
      </c>
      <c r="V26" s="60">
        <v>2</v>
      </c>
      <c r="W26" s="61">
        <v>16</v>
      </c>
      <c r="X26" s="61">
        <v>0</v>
      </c>
      <c r="Y26" s="40">
        <v>11.76470588235294</v>
      </c>
      <c r="Z26" s="62">
        <v>5410.48</v>
      </c>
      <c r="AA26" s="40">
        <v>9387.2500000000036</v>
      </c>
      <c r="AB26" s="62">
        <v>100</v>
      </c>
      <c r="AC26" s="62">
        <v>9387.25</v>
      </c>
      <c r="AD26" s="62">
        <v>99.999999999999972</v>
      </c>
      <c r="AE26" s="62">
        <v>0</v>
      </c>
      <c r="AF26" s="62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59" t="s">
        <v>244</v>
      </c>
      <c r="C27" s="59"/>
      <c r="D27" s="36" t="s">
        <v>47</v>
      </c>
      <c r="E27" s="37" t="s">
        <v>124</v>
      </c>
      <c r="F27" s="37" t="s">
        <v>162</v>
      </c>
      <c r="G27" s="60">
        <v>15232.61</v>
      </c>
      <c r="H27" s="60">
        <v>9</v>
      </c>
      <c r="I27" s="60">
        <v>2</v>
      </c>
      <c r="J27" s="60">
        <v>7</v>
      </c>
      <c r="K27" s="60">
        <v>9</v>
      </c>
      <c r="L27" s="60">
        <v>9</v>
      </c>
      <c r="M27" s="60">
        <v>2</v>
      </c>
      <c r="N27" s="60">
        <v>100</v>
      </c>
      <c r="O27" s="40">
        <v>13793.66</v>
      </c>
      <c r="P27" s="40">
        <v>13793.66</v>
      </c>
      <c r="Q27" s="40">
        <v>100</v>
      </c>
      <c r="R27" s="40">
        <v>13793.66</v>
      </c>
      <c r="S27" s="40">
        <v>100</v>
      </c>
      <c r="T27" s="40">
        <v>0</v>
      </c>
      <c r="U27" s="40">
        <v>0</v>
      </c>
      <c r="V27" s="60">
        <v>0</v>
      </c>
      <c r="W27" s="61">
        <v>4</v>
      </c>
      <c r="X27" s="61">
        <v>0</v>
      </c>
      <c r="Y27" s="40">
        <v>0</v>
      </c>
      <c r="Z27" s="62">
        <v>1438.95</v>
      </c>
      <c r="AA27" s="40">
        <v>1438.95</v>
      </c>
      <c r="AB27" s="62">
        <v>100</v>
      </c>
      <c r="AC27" s="62">
        <v>1438.95</v>
      </c>
      <c r="AD27" s="62">
        <v>100</v>
      </c>
      <c r="AE27" s="62">
        <v>0</v>
      </c>
      <c r="AF27" s="62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59" t="s">
        <v>244</v>
      </c>
      <c r="C28" s="59"/>
      <c r="D28" s="36" t="s">
        <v>48</v>
      </c>
      <c r="E28" s="37" t="s">
        <v>129</v>
      </c>
      <c r="F28" s="37" t="s">
        <v>163</v>
      </c>
      <c r="G28" s="60">
        <v>19627.7</v>
      </c>
      <c r="H28" s="60">
        <v>21</v>
      </c>
      <c r="I28" s="60">
        <v>3</v>
      </c>
      <c r="J28" s="60">
        <v>18</v>
      </c>
      <c r="K28" s="60">
        <v>20</v>
      </c>
      <c r="L28" s="60">
        <v>20</v>
      </c>
      <c r="M28" s="60">
        <v>2</v>
      </c>
      <c r="N28" s="60">
        <v>95.238095238095227</v>
      </c>
      <c r="O28" s="40">
        <v>18139.88</v>
      </c>
      <c r="P28" s="40">
        <v>18139.88</v>
      </c>
      <c r="Q28" s="40">
        <v>100</v>
      </c>
      <c r="R28" s="40">
        <v>16884.419999999998</v>
      </c>
      <c r="S28" s="40">
        <v>93.079006035321058</v>
      </c>
      <c r="T28" s="40">
        <v>1255.4600000000028</v>
      </c>
      <c r="U28" s="40">
        <v>6.920993964678944</v>
      </c>
      <c r="V28" s="60">
        <v>1</v>
      </c>
      <c r="W28" s="61">
        <v>16</v>
      </c>
      <c r="X28" s="61">
        <v>0</v>
      </c>
      <c r="Y28" s="40">
        <v>4.7619047619047619</v>
      </c>
      <c r="Z28" s="62">
        <v>1487.82</v>
      </c>
      <c r="AA28" s="40">
        <v>2743.2800000000025</v>
      </c>
      <c r="AB28" s="62">
        <v>100</v>
      </c>
      <c r="AC28" s="62">
        <v>2743.2799999999997</v>
      </c>
      <c r="AD28" s="62">
        <v>99.999999999999901</v>
      </c>
      <c r="AE28" s="62">
        <v>0</v>
      </c>
      <c r="AF28" s="62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59" t="s">
        <v>244</v>
      </c>
      <c r="C29" s="59"/>
      <c r="D29" s="36" t="s">
        <v>49</v>
      </c>
      <c r="E29" s="37" t="s">
        <v>120</v>
      </c>
      <c r="F29" s="37" t="s">
        <v>164</v>
      </c>
      <c r="G29" s="60">
        <v>14412.779999999999</v>
      </c>
      <c r="H29" s="60">
        <v>11</v>
      </c>
      <c r="I29" s="60">
        <v>6</v>
      </c>
      <c r="J29" s="60">
        <v>5</v>
      </c>
      <c r="K29" s="60">
        <v>10</v>
      </c>
      <c r="L29" s="60">
        <v>10</v>
      </c>
      <c r="M29" s="60">
        <v>1</v>
      </c>
      <c r="N29" s="60">
        <v>90.909090909090907</v>
      </c>
      <c r="O29" s="40">
        <v>12730.749999999998</v>
      </c>
      <c r="P29" s="40">
        <v>12730.749999999998</v>
      </c>
      <c r="Q29" s="40">
        <v>100</v>
      </c>
      <c r="R29" s="40">
        <v>9620.1899999999987</v>
      </c>
      <c r="S29" s="40">
        <v>75.566561278793472</v>
      </c>
      <c r="T29" s="40">
        <v>3110.5599999999995</v>
      </c>
      <c r="U29" s="40">
        <v>24.433438721206528</v>
      </c>
      <c r="V29" s="60">
        <v>1</v>
      </c>
      <c r="W29" s="61">
        <v>8</v>
      </c>
      <c r="X29" s="61">
        <v>2</v>
      </c>
      <c r="Y29" s="40">
        <v>9.0909090909090917</v>
      </c>
      <c r="Z29" s="62">
        <v>1682.0300000000007</v>
      </c>
      <c r="AA29" s="40">
        <v>4792.59</v>
      </c>
      <c r="AB29" s="62">
        <v>100</v>
      </c>
      <c r="AC29" s="62">
        <v>4792.59</v>
      </c>
      <c r="AD29" s="62">
        <v>100</v>
      </c>
      <c r="AE29" s="62">
        <v>0</v>
      </c>
      <c r="AF29" s="62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59" t="s">
        <v>244</v>
      </c>
      <c r="C30" s="59"/>
      <c r="D30" s="36" t="s">
        <v>50</v>
      </c>
      <c r="E30" s="37" t="s">
        <v>122</v>
      </c>
      <c r="F30" s="37" t="s">
        <v>165</v>
      </c>
      <c r="G30" s="60">
        <v>12457.580000000002</v>
      </c>
      <c r="H30" s="60">
        <v>11</v>
      </c>
      <c r="I30" s="60">
        <v>2</v>
      </c>
      <c r="J30" s="60">
        <v>8</v>
      </c>
      <c r="K30" s="60">
        <v>10</v>
      </c>
      <c r="L30" s="60">
        <v>10</v>
      </c>
      <c r="M30" s="60">
        <v>1</v>
      </c>
      <c r="N30" s="60">
        <v>90.909090909090907</v>
      </c>
      <c r="O30" s="40">
        <v>12457.580000000002</v>
      </c>
      <c r="P30" s="40">
        <v>12457.580000000002</v>
      </c>
      <c r="Q30" s="40">
        <v>100</v>
      </c>
      <c r="R30" s="40">
        <v>12457.580000000002</v>
      </c>
      <c r="S30" s="40">
        <v>100</v>
      </c>
      <c r="T30" s="40">
        <v>0</v>
      </c>
      <c r="U30" s="40">
        <v>0</v>
      </c>
      <c r="V30" s="60">
        <v>0</v>
      </c>
      <c r="W30" s="61">
        <v>7</v>
      </c>
      <c r="X30" s="61">
        <v>0</v>
      </c>
      <c r="Y30" s="40">
        <v>0</v>
      </c>
      <c r="Z30" s="62">
        <v>0</v>
      </c>
      <c r="AA30" s="40">
        <v>0</v>
      </c>
      <c r="AB30" s="62">
        <v>0</v>
      </c>
      <c r="AC30" s="62">
        <v>0</v>
      </c>
      <c r="AD30" s="62">
        <v>0</v>
      </c>
      <c r="AE30" s="62">
        <v>0</v>
      </c>
      <c r="AF30" s="62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59" t="s">
        <v>244</v>
      </c>
      <c r="C31" s="59"/>
      <c r="D31" s="36" t="s">
        <v>51</v>
      </c>
      <c r="E31" s="37" t="s">
        <v>125</v>
      </c>
      <c r="F31" s="37" t="s">
        <v>166</v>
      </c>
      <c r="G31" s="60">
        <v>2617.37</v>
      </c>
      <c r="H31" s="60">
        <v>3</v>
      </c>
      <c r="I31" s="60">
        <v>0</v>
      </c>
      <c r="J31" s="60">
        <v>3</v>
      </c>
      <c r="K31" s="60">
        <v>0</v>
      </c>
      <c r="L31" s="60">
        <v>0</v>
      </c>
      <c r="M31" s="60">
        <v>0</v>
      </c>
      <c r="N31" s="6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60">
        <v>0</v>
      </c>
      <c r="W31" s="61">
        <v>1</v>
      </c>
      <c r="X31" s="61">
        <v>2</v>
      </c>
      <c r="Y31" s="40">
        <v>0</v>
      </c>
      <c r="Z31" s="62">
        <v>2617.37</v>
      </c>
      <c r="AA31" s="40">
        <v>2617.37</v>
      </c>
      <c r="AB31" s="62">
        <v>100</v>
      </c>
      <c r="AC31" s="62">
        <v>2617.37</v>
      </c>
      <c r="AD31" s="62">
        <v>100</v>
      </c>
      <c r="AE31" s="62">
        <v>0</v>
      </c>
      <c r="AF31" s="62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59" t="s">
        <v>244</v>
      </c>
      <c r="C32" s="59"/>
      <c r="D32" s="36" t="s">
        <v>52</v>
      </c>
      <c r="E32" s="37" t="s">
        <v>124</v>
      </c>
      <c r="F32" s="37" t="s">
        <v>167</v>
      </c>
      <c r="G32" s="60">
        <v>6389.4600000000009</v>
      </c>
      <c r="H32" s="60">
        <v>8</v>
      </c>
      <c r="I32" s="60">
        <v>1</v>
      </c>
      <c r="J32" s="60">
        <v>6</v>
      </c>
      <c r="K32" s="60">
        <v>4</v>
      </c>
      <c r="L32" s="60">
        <v>4</v>
      </c>
      <c r="M32" s="60">
        <v>1</v>
      </c>
      <c r="N32" s="60">
        <v>50</v>
      </c>
      <c r="O32" s="40">
        <v>2981.6600000000003</v>
      </c>
      <c r="P32" s="40">
        <v>2981.6600000000003</v>
      </c>
      <c r="Q32" s="40">
        <v>100</v>
      </c>
      <c r="R32" s="40">
        <v>2981.6600000000003</v>
      </c>
      <c r="S32" s="40">
        <v>100</v>
      </c>
      <c r="T32" s="40">
        <v>0</v>
      </c>
      <c r="U32" s="40">
        <v>0</v>
      </c>
      <c r="V32" s="60">
        <v>6</v>
      </c>
      <c r="W32" s="61">
        <v>8</v>
      </c>
      <c r="X32" s="61">
        <v>0</v>
      </c>
      <c r="Y32" s="40">
        <v>75</v>
      </c>
      <c r="Z32" s="62">
        <v>3407.8</v>
      </c>
      <c r="AA32" s="40">
        <v>3407.8</v>
      </c>
      <c r="AB32" s="62">
        <v>100</v>
      </c>
      <c r="AC32" s="62">
        <v>3407.8</v>
      </c>
      <c r="AD32" s="62">
        <v>100</v>
      </c>
      <c r="AE32" s="62">
        <v>0</v>
      </c>
      <c r="AF32" s="62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59" t="s">
        <v>244</v>
      </c>
      <c r="C33" s="59"/>
      <c r="D33" s="36" t="s">
        <v>53</v>
      </c>
      <c r="E33" s="37" t="s">
        <v>130</v>
      </c>
      <c r="F33" s="37" t="s">
        <v>168</v>
      </c>
      <c r="G33" s="60">
        <v>8577.48</v>
      </c>
      <c r="H33" s="60">
        <v>11</v>
      </c>
      <c r="I33" s="60">
        <v>1</v>
      </c>
      <c r="J33" s="60">
        <v>10</v>
      </c>
      <c r="K33" s="60">
        <v>7</v>
      </c>
      <c r="L33" s="60">
        <v>7</v>
      </c>
      <c r="M33" s="60">
        <v>2</v>
      </c>
      <c r="N33" s="60">
        <v>63.636363636363633</v>
      </c>
      <c r="O33" s="40">
        <v>7486.82</v>
      </c>
      <c r="P33" s="40">
        <v>7486.82</v>
      </c>
      <c r="Q33" s="40">
        <v>100</v>
      </c>
      <c r="R33" s="40">
        <v>7486.82</v>
      </c>
      <c r="S33" s="40">
        <v>100</v>
      </c>
      <c r="T33" s="40">
        <v>0</v>
      </c>
      <c r="U33" s="40">
        <v>0</v>
      </c>
      <c r="V33" s="60">
        <v>3</v>
      </c>
      <c r="W33" s="61">
        <v>10</v>
      </c>
      <c r="X33" s="61">
        <v>1</v>
      </c>
      <c r="Y33" s="40">
        <v>27.27272727272727</v>
      </c>
      <c r="Z33" s="62">
        <v>1090.6599999999999</v>
      </c>
      <c r="AA33" s="40">
        <v>1090.6599999999999</v>
      </c>
      <c r="AB33" s="62">
        <v>100</v>
      </c>
      <c r="AC33" s="62">
        <v>1090.6599999999999</v>
      </c>
      <c r="AD33" s="62">
        <v>100</v>
      </c>
      <c r="AE33" s="62">
        <v>0</v>
      </c>
      <c r="AF33" s="62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59" t="s">
        <v>244</v>
      </c>
      <c r="C34" s="59"/>
      <c r="D34" s="36" t="s">
        <v>54</v>
      </c>
      <c r="E34" s="37" t="s">
        <v>128</v>
      </c>
      <c r="F34" s="37" t="s">
        <v>169</v>
      </c>
      <c r="G34" s="60">
        <v>29727.77</v>
      </c>
      <c r="H34" s="60">
        <v>15</v>
      </c>
      <c r="I34" s="60">
        <v>3</v>
      </c>
      <c r="J34" s="60">
        <v>12</v>
      </c>
      <c r="K34" s="60">
        <v>15</v>
      </c>
      <c r="L34" s="60">
        <v>17</v>
      </c>
      <c r="M34" s="60">
        <v>0</v>
      </c>
      <c r="N34" s="60">
        <v>100</v>
      </c>
      <c r="O34" s="40">
        <v>25268.97</v>
      </c>
      <c r="P34" s="40">
        <v>25268.969999999998</v>
      </c>
      <c r="Q34" s="40">
        <v>99.999999999999986</v>
      </c>
      <c r="R34" s="40">
        <v>25268.97</v>
      </c>
      <c r="S34" s="40">
        <v>100.00000000000003</v>
      </c>
      <c r="T34" s="40">
        <v>0</v>
      </c>
      <c r="U34" s="40">
        <v>0</v>
      </c>
      <c r="V34" s="60">
        <v>2</v>
      </c>
      <c r="W34" s="61">
        <v>14</v>
      </c>
      <c r="X34" s="61">
        <v>0</v>
      </c>
      <c r="Y34" s="40">
        <v>13.333333333333334</v>
      </c>
      <c r="Z34" s="62">
        <v>4458.8</v>
      </c>
      <c r="AA34" s="40">
        <v>4458.8</v>
      </c>
      <c r="AB34" s="62">
        <v>100</v>
      </c>
      <c r="AC34" s="62">
        <v>4458.8</v>
      </c>
      <c r="AD34" s="62">
        <v>100</v>
      </c>
      <c r="AE34" s="62">
        <v>0</v>
      </c>
      <c r="AF34" s="62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59" t="s">
        <v>244</v>
      </c>
      <c r="C35" s="59"/>
      <c r="D35" s="36" t="s">
        <v>55</v>
      </c>
      <c r="E35" s="37" t="s">
        <v>127</v>
      </c>
      <c r="F35" s="37" t="s">
        <v>170</v>
      </c>
      <c r="G35" s="60">
        <v>20754.830000000002</v>
      </c>
      <c r="H35" s="60">
        <v>12</v>
      </c>
      <c r="I35" s="60">
        <v>1</v>
      </c>
      <c r="J35" s="60">
        <v>11</v>
      </c>
      <c r="K35" s="60">
        <v>9</v>
      </c>
      <c r="L35" s="60">
        <v>9</v>
      </c>
      <c r="M35" s="60">
        <v>1</v>
      </c>
      <c r="N35" s="60">
        <v>75</v>
      </c>
      <c r="O35" s="40">
        <v>16158.570000000002</v>
      </c>
      <c r="P35" s="40">
        <v>16158.570000000002</v>
      </c>
      <c r="Q35" s="40">
        <v>100</v>
      </c>
      <c r="R35" s="40">
        <v>16158.570000000002</v>
      </c>
      <c r="S35" s="40">
        <v>100</v>
      </c>
      <c r="T35" s="40">
        <v>0</v>
      </c>
      <c r="U35" s="40">
        <v>0</v>
      </c>
      <c r="V35" s="60">
        <v>2</v>
      </c>
      <c r="W35" s="61">
        <v>10</v>
      </c>
      <c r="X35" s="61">
        <v>1</v>
      </c>
      <c r="Y35" s="40">
        <v>16.666666666666664</v>
      </c>
      <c r="Z35" s="62">
        <v>4596.2599999999993</v>
      </c>
      <c r="AA35" s="40">
        <v>4596.2599999999993</v>
      </c>
      <c r="AB35" s="62">
        <v>100</v>
      </c>
      <c r="AC35" s="62">
        <v>4596.26</v>
      </c>
      <c r="AD35" s="62">
        <v>100.00000000000003</v>
      </c>
      <c r="AE35" s="62">
        <v>0</v>
      </c>
      <c r="AF35" s="62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59" t="s">
        <v>244</v>
      </c>
      <c r="C36" s="59"/>
      <c r="D36" s="36" t="s">
        <v>56</v>
      </c>
      <c r="E36" s="37" t="s">
        <v>131</v>
      </c>
      <c r="F36" s="37" t="s">
        <v>171</v>
      </c>
      <c r="G36" s="60">
        <v>2492.34</v>
      </c>
      <c r="H36" s="60">
        <v>7</v>
      </c>
      <c r="I36" s="60">
        <v>3</v>
      </c>
      <c r="J36" s="60">
        <v>3</v>
      </c>
      <c r="K36" s="60">
        <v>0</v>
      </c>
      <c r="L36" s="60">
        <v>0</v>
      </c>
      <c r="M36" s="60">
        <v>2</v>
      </c>
      <c r="N36" s="60">
        <v>0</v>
      </c>
      <c r="O36" s="40">
        <v>2492.34</v>
      </c>
      <c r="P36" s="40">
        <v>2492.34</v>
      </c>
      <c r="Q36" s="40">
        <v>100</v>
      </c>
      <c r="R36" s="40">
        <v>2492.34</v>
      </c>
      <c r="S36" s="40">
        <v>100</v>
      </c>
      <c r="T36" s="40">
        <v>0</v>
      </c>
      <c r="U36" s="40">
        <v>0</v>
      </c>
      <c r="V36" s="60">
        <v>6</v>
      </c>
      <c r="W36" s="61">
        <v>6</v>
      </c>
      <c r="X36" s="61">
        <v>0</v>
      </c>
      <c r="Y36" s="40">
        <v>85.714285714285708</v>
      </c>
      <c r="Z36" s="62">
        <v>0</v>
      </c>
      <c r="AA36" s="40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59" t="s">
        <v>244</v>
      </c>
      <c r="C37" s="59"/>
      <c r="D37" s="36" t="s">
        <v>58</v>
      </c>
      <c r="E37" s="37" t="s">
        <v>124</v>
      </c>
      <c r="F37" s="37" t="s">
        <v>173</v>
      </c>
      <c r="G37" s="60">
        <v>12917.2</v>
      </c>
      <c r="H37" s="60">
        <v>9</v>
      </c>
      <c r="I37" s="60">
        <v>3</v>
      </c>
      <c r="J37" s="60">
        <v>6</v>
      </c>
      <c r="K37" s="60">
        <v>5</v>
      </c>
      <c r="L37" s="60">
        <v>5</v>
      </c>
      <c r="M37" s="60">
        <v>0</v>
      </c>
      <c r="N37" s="60">
        <v>55.555555555555557</v>
      </c>
      <c r="O37" s="40">
        <v>3019.75</v>
      </c>
      <c r="P37" s="40">
        <v>3019.75</v>
      </c>
      <c r="Q37" s="40">
        <v>100</v>
      </c>
      <c r="R37" s="40">
        <v>3019.75</v>
      </c>
      <c r="S37" s="40">
        <v>100</v>
      </c>
      <c r="T37" s="40">
        <v>0</v>
      </c>
      <c r="U37" s="40">
        <v>0</v>
      </c>
      <c r="V37" s="60">
        <v>4</v>
      </c>
      <c r="W37" s="61">
        <v>9</v>
      </c>
      <c r="X37" s="61">
        <v>0</v>
      </c>
      <c r="Y37" s="40">
        <v>44.444444444444443</v>
      </c>
      <c r="Z37" s="62">
        <v>9897.4500000000007</v>
      </c>
      <c r="AA37" s="40">
        <v>9897.4500000000007</v>
      </c>
      <c r="AB37" s="62">
        <v>100</v>
      </c>
      <c r="AC37" s="62">
        <v>9897.4500000000007</v>
      </c>
      <c r="AD37" s="62">
        <v>100</v>
      </c>
      <c r="AE37" s="62">
        <v>0</v>
      </c>
      <c r="AF37" s="62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59" t="s">
        <v>244</v>
      </c>
      <c r="C38" s="59"/>
      <c r="D38" s="36" t="s">
        <v>57</v>
      </c>
      <c r="E38" s="37" t="s">
        <v>124</v>
      </c>
      <c r="F38" s="37" t="s">
        <v>172</v>
      </c>
      <c r="G38" s="60">
        <v>0</v>
      </c>
      <c r="H38" s="60">
        <v>2</v>
      </c>
      <c r="I38" s="60">
        <v>1</v>
      </c>
      <c r="J38" s="60">
        <v>1</v>
      </c>
      <c r="K38" s="60">
        <v>0</v>
      </c>
      <c r="L38" s="60">
        <v>0</v>
      </c>
      <c r="M38" s="60">
        <v>0</v>
      </c>
      <c r="N38" s="6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60">
        <v>0</v>
      </c>
      <c r="W38" s="61">
        <v>0</v>
      </c>
      <c r="X38" s="61">
        <v>0</v>
      </c>
      <c r="Y38" s="40">
        <v>0</v>
      </c>
      <c r="Z38" s="62">
        <v>0</v>
      </c>
      <c r="AA38" s="40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59" t="s">
        <v>244</v>
      </c>
      <c r="C39" s="59"/>
      <c r="D39" s="36" t="s">
        <v>59</v>
      </c>
      <c r="E39" s="37" t="s">
        <v>127</v>
      </c>
      <c r="F39" s="37" t="s">
        <v>174</v>
      </c>
      <c r="G39" s="60">
        <v>30740.18</v>
      </c>
      <c r="H39" s="60">
        <v>20</v>
      </c>
      <c r="I39" s="60">
        <v>2</v>
      </c>
      <c r="J39" s="60">
        <v>18</v>
      </c>
      <c r="K39" s="60">
        <v>16</v>
      </c>
      <c r="L39" s="60">
        <v>16</v>
      </c>
      <c r="M39" s="60">
        <v>1</v>
      </c>
      <c r="N39" s="60">
        <v>80</v>
      </c>
      <c r="O39" s="40">
        <v>19435.18</v>
      </c>
      <c r="P39" s="40">
        <v>19435.18</v>
      </c>
      <c r="Q39" s="40">
        <v>100</v>
      </c>
      <c r="R39" s="40">
        <v>17383.59</v>
      </c>
      <c r="S39" s="40">
        <v>89.443936202288839</v>
      </c>
      <c r="T39" s="40">
        <v>2051.59</v>
      </c>
      <c r="U39" s="40">
        <v>10.556063797711161</v>
      </c>
      <c r="V39" s="60">
        <v>2</v>
      </c>
      <c r="W39" s="61">
        <v>13</v>
      </c>
      <c r="X39" s="61">
        <v>2</v>
      </c>
      <c r="Y39" s="40">
        <v>10</v>
      </c>
      <c r="Z39" s="62">
        <v>11305</v>
      </c>
      <c r="AA39" s="40">
        <v>13356.59</v>
      </c>
      <c r="AB39" s="62">
        <v>100</v>
      </c>
      <c r="AC39" s="62">
        <v>13356.59</v>
      </c>
      <c r="AD39" s="62">
        <v>100</v>
      </c>
      <c r="AE39" s="62">
        <v>0</v>
      </c>
      <c r="AF39" s="62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59" t="s">
        <v>244</v>
      </c>
      <c r="C40" s="59"/>
      <c r="D40" s="36" t="s">
        <v>60</v>
      </c>
      <c r="E40" s="37" t="s">
        <v>124</v>
      </c>
      <c r="F40" s="37" t="s">
        <v>175</v>
      </c>
      <c r="G40" s="60">
        <v>24308.38</v>
      </c>
      <c r="H40" s="60">
        <v>17</v>
      </c>
      <c r="I40" s="60">
        <v>6</v>
      </c>
      <c r="J40" s="60">
        <v>9</v>
      </c>
      <c r="K40" s="60">
        <v>15</v>
      </c>
      <c r="L40" s="60">
        <v>15</v>
      </c>
      <c r="M40" s="60">
        <v>0</v>
      </c>
      <c r="N40" s="60">
        <v>88.235294117647058</v>
      </c>
      <c r="O40" s="40">
        <v>15098.460000000001</v>
      </c>
      <c r="P40" s="40">
        <v>15098.460000000001</v>
      </c>
      <c r="Q40" s="40">
        <v>100</v>
      </c>
      <c r="R40" s="40">
        <v>14854.859999999999</v>
      </c>
      <c r="S40" s="40">
        <v>98.386590420479962</v>
      </c>
      <c r="T40" s="40">
        <v>243.60000000000218</v>
      </c>
      <c r="U40" s="40">
        <v>1.6134095795200447</v>
      </c>
      <c r="V40" s="60">
        <v>1</v>
      </c>
      <c r="W40" s="61">
        <v>10</v>
      </c>
      <c r="X40" s="61">
        <v>1</v>
      </c>
      <c r="Y40" s="40">
        <v>5.8823529411764701</v>
      </c>
      <c r="Z40" s="62">
        <v>9209.92</v>
      </c>
      <c r="AA40" s="40">
        <v>9453.5200000000023</v>
      </c>
      <c r="AB40" s="62">
        <v>100</v>
      </c>
      <c r="AC40" s="62">
        <v>9453.52</v>
      </c>
      <c r="AD40" s="62">
        <v>99.999999999999972</v>
      </c>
      <c r="AE40" s="62">
        <v>0</v>
      </c>
      <c r="AF40" s="62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59" t="s">
        <v>244</v>
      </c>
      <c r="C41" s="59"/>
      <c r="D41" s="36" t="s">
        <v>61</v>
      </c>
      <c r="E41" s="37" t="s">
        <v>124</v>
      </c>
      <c r="F41" s="37" t="s">
        <v>176</v>
      </c>
      <c r="G41" s="60">
        <v>41717.47</v>
      </c>
      <c r="H41" s="60">
        <v>26</v>
      </c>
      <c r="I41" s="60">
        <v>8</v>
      </c>
      <c r="J41" s="60">
        <v>15</v>
      </c>
      <c r="K41" s="60">
        <v>22</v>
      </c>
      <c r="L41" s="60">
        <v>22</v>
      </c>
      <c r="M41" s="60">
        <v>0</v>
      </c>
      <c r="N41" s="60">
        <v>84.615384615384613</v>
      </c>
      <c r="O41" s="40">
        <v>27168.720000000001</v>
      </c>
      <c r="P41" s="40">
        <v>27168.720000000001</v>
      </c>
      <c r="Q41" s="40">
        <v>100</v>
      </c>
      <c r="R41" s="40">
        <v>27168.720000000001</v>
      </c>
      <c r="S41" s="40">
        <v>100</v>
      </c>
      <c r="T41" s="40">
        <v>0</v>
      </c>
      <c r="U41" s="40">
        <v>0</v>
      </c>
      <c r="V41" s="60">
        <v>3</v>
      </c>
      <c r="W41" s="61">
        <v>15</v>
      </c>
      <c r="X41" s="61">
        <v>1</v>
      </c>
      <c r="Y41" s="40">
        <v>11.538461538461538</v>
      </c>
      <c r="Z41" s="62">
        <v>14548.75</v>
      </c>
      <c r="AA41" s="40">
        <v>14548.75</v>
      </c>
      <c r="AB41" s="62">
        <v>100</v>
      </c>
      <c r="AC41" s="62">
        <v>14548.75</v>
      </c>
      <c r="AD41" s="62">
        <v>100</v>
      </c>
      <c r="AE41" s="62">
        <v>0</v>
      </c>
      <c r="AF41" s="62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59" t="s">
        <v>244</v>
      </c>
      <c r="C42" s="59"/>
      <c r="D42" s="36" t="s">
        <v>62</v>
      </c>
      <c r="E42" s="37" t="s">
        <v>132</v>
      </c>
      <c r="F42" s="37" t="s">
        <v>177</v>
      </c>
      <c r="G42" s="60">
        <v>11214.71</v>
      </c>
      <c r="H42" s="60">
        <v>10</v>
      </c>
      <c r="I42" s="60">
        <v>4</v>
      </c>
      <c r="J42" s="60">
        <v>6</v>
      </c>
      <c r="K42" s="60">
        <v>10</v>
      </c>
      <c r="L42" s="60">
        <v>10</v>
      </c>
      <c r="M42" s="60">
        <v>0</v>
      </c>
      <c r="N42" s="60">
        <v>100</v>
      </c>
      <c r="O42" s="40">
        <v>9538.17</v>
      </c>
      <c r="P42" s="40">
        <v>9538.17</v>
      </c>
      <c r="Q42" s="40">
        <v>100</v>
      </c>
      <c r="R42" s="40">
        <v>8030.89</v>
      </c>
      <c r="S42" s="40">
        <v>84.197387968551624</v>
      </c>
      <c r="T42" s="40">
        <v>1507.2799999999997</v>
      </c>
      <c r="U42" s="40">
        <v>15.802612031448376</v>
      </c>
      <c r="V42" s="60">
        <v>0</v>
      </c>
      <c r="W42" s="61">
        <v>6</v>
      </c>
      <c r="X42" s="61">
        <v>1</v>
      </c>
      <c r="Y42" s="40">
        <v>0</v>
      </c>
      <c r="Z42" s="62">
        <v>1676.54</v>
      </c>
      <c r="AA42" s="40">
        <v>3183.8199999999997</v>
      </c>
      <c r="AB42" s="62">
        <v>100</v>
      </c>
      <c r="AC42" s="62">
        <v>3183.82</v>
      </c>
      <c r="AD42" s="62">
        <v>100.00000000000003</v>
      </c>
      <c r="AE42" s="62">
        <v>0</v>
      </c>
      <c r="AF42" s="62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59" t="s">
        <v>244</v>
      </c>
      <c r="C43" s="59"/>
      <c r="D43" s="36" t="s">
        <v>63</v>
      </c>
      <c r="E43" s="37" t="s">
        <v>124</v>
      </c>
      <c r="F43" s="37" t="s">
        <v>178</v>
      </c>
      <c r="G43" s="60">
        <v>17726.22</v>
      </c>
      <c r="H43" s="60">
        <v>15</v>
      </c>
      <c r="I43" s="60">
        <v>3</v>
      </c>
      <c r="J43" s="60">
        <v>12</v>
      </c>
      <c r="K43" s="60">
        <v>12</v>
      </c>
      <c r="L43" s="60">
        <v>12</v>
      </c>
      <c r="M43" s="60">
        <v>1</v>
      </c>
      <c r="N43" s="60">
        <v>80</v>
      </c>
      <c r="O43" s="40">
        <v>15784.42</v>
      </c>
      <c r="P43" s="40">
        <v>15784.42</v>
      </c>
      <c r="Q43" s="40">
        <v>100</v>
      </c>
      <c r="R43" s="40">
        <v>15784.419999999998</v>
      </c>
      <c r="S43" s="40">
        <v>99.999999999999986</v>
      </c>
      <c r="T43" s="40">
        <v>0</v>
      </c>
      <c r="U43" s="40">
        <v>0</v>
      </c>
      <c r="V43" s="60">
        <v>3</v>
      </c>
      <c r="W43" s="61">
        <v>11</v>
      </c>
      <c r="X43" s="61">
        <v>0</v>
      </c>
      <c r="Y43" s="40">
        <v>20</v>
      </c>
      <c r="Z43" s="62">
        <v>1941.8000000000002</v>
      </c>
      <c r="AA43" s="40">
        <v>1941.8000000000002</v>
      </c>
      <c r="AB43" s="62">
        <v>100</v>
      </c>
      <c r="AC43" s="62">
        <v>1941.8000000000002</v>
      </c>
      <c r="AD43" s="62">
        <v>100</v>
      </c>
      <c r="AE43" s="62">
        <v>0</v>
      </c>
      <c r="AF43" s="62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59" t="s">
        <v>244</v>
      </c>
      <c r="C44" s="59"/>
      <c r="D44" s="36" t="s">
        <v>65</v>
      </c>
      <c r="E44" s="37" t="s">
        <v>124</v>
      </c>
      <c r="F44" s="37" t="s">
        <v>180</v>
      </c>
      <c r="G44" s="60">
        <v>0</v>
      </c>
      <c r="H44" s="60">
        <v>2</v>
      </c>
      <c r="I44" s="60">
        <v>0</v>
      </c>
      <c r="J44" s="60">
        <v>2</v>
      </c>
      <c r="K44" s="60">
        <v>0</v>
      </c>
      <c r="L44" s="60">
        <v>0</v>
      </c>
      <c r="M44" s="60">
        <v>1</v>
      </c>
      <c r="N44" s="6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60">
        <v>0</v>
      </c>
      <c r="W44" s="61">
        <v>0</v>
      </c>
      <c r="X44" s="61">
        <v>0</v>
      </c>
      <c r="Y44" s="40">
        <v>0</v>
      </c>
      <c r="Z44" s="62">
        <v>0</v>
      </c>
      <c r="AA44" s="40">
        <v>0</v>
      </c>
      <c r="AB44" s="62">
        <v>0</v>
      </c>
      <c r="AC44" s="62">
        <v>0</v>
      </c>
      <c r="AD44" s="62">
        <v>0</v>
      </c>
      <c r="AE44" s="62">
        <v>0</v>
      </c>
      <c r="AF44" s="62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59" t="s">
        <v>244</v>
      </c>
      <c r="C45" s="59"/>
      <c r="D45" s="36" t="s">
        <v>64</v>
      </c>
      <c r="E45" s="37" t="s">
        <v>124</v>
      </c>
      <c r="F45" s="37" t="s">
        <v>179</v>
      </c>
      <c r="G45" s="60">
        <v>624.23</v>
      </c>
      <c r="H45" s="60">
        <v>2</v>
      </c>
      <c r="I45" s="60">
        <v>1</v>
      </c>
      <c r="J45" s="60">
        <v>1</v>
      </c>
      <c r="K45" s="60">
        <v>2</v>
      </c>
      <c r="L45" s="60">
        <v>2</v>
      </c>
      <c r="M45" s="60">
        <v>1</v>
      </c>
      <c r="N45" s="60">
        <v>100</v>
      </c>
      <c r="O45" s="40">
        <v>624.23</v>
      </c>
      <c r="P45" s="40">
        <v>624.23</v>
      </c>
      <c r="Q45" s="40">
        <v>100</v>
      </c>
      <c r="R45" s="40">
        <v>624.23</v>
      </c>
      <c r="S45" s="40">
        <v>100</v>
      </c>
      <c r="T45" s="40">
        <v>0</v>
      </c>
      <c r="U45" s="40">
        <v>0</v>
      </c>
      <c r="V45" s="60">
        <v>0</v>
      </c>
      <c r="W45" s="61">
        <v>0</v>
      </c>
      <c r="X45" s="61">
        <v>0</v>
      </c>
      <c r="Y45" s="40">
        <v>0</v>
      </c>
      <c r="Z45" s="62">
        <v>0</v>
      </c>
      <c r="AA45" s="40">
        <v>0</v>
      </c>
      <c r="AB45" s="62">
        <v>0</v>
      </c>
      <c r="AC45" s="62">
        <v>0</v>
      </c>
      <c r="AD45" s="62">
        <v>0</v>
      </c>
      <c r="AE45" s="62">
        <v>0</v>
      </c>
      <c r="AF45" s="62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59" t="s">
        <v>244</v>
      </c>
      <c r="C46" s="59"/>
      <c r="D46" s="36" t="s">
        <v>66</v>
      </c>
      <c r="E46" s="37" t="s">
        <v>126</v>
      </c>
      <c r="F46" s="37" t="s">
        <v>181</v>
      </c>
      <c r="G46" s="60">
        <v>21706.97</v>
      </c>
      <c r="H46" s="60">
        <v>14</v>
      </c>
      <c r="I46" s="60">
        <v>2</v>
      </c>
      <c r="J46" s="60">
        <v>12</v>
      </c>
      <c r="K46" s="60">
        <v>13</v>
      </c>
      <c r="L46" s="60">
        <v>13</v>
      </c>
      <c r="M46" s="60">
        <v>3</v>
      </c>
      <c r="N46" s="60">
        <v>92.857142857142861</v>
      </c>
      <c r="O46" s="40">
        <v>9181.1</v>
      </c>
      <c r="P46" s="40">
        <v>9181.1</v>
      </c>
      <c r="Q46" s="40">
        <v>100</v>
      </c>
      <c r="R46" s="40">
        <v>9181.1</v>
      </c>
      <c r="S46" s="40">
        <v>100</v>
      </c>
      <c r="T46" s="40">
        <v>0</v>
      </c>
      <c r="U46" s="40">
        <v>0</v>
      </c>
      <c r="V46" s="60">
        <v>0</v>
      </c>
      <c r="W46" s="61">
        <v>13</v>
      </c>
      <c r="X46" s="61">
        <v>1</v>
      </c>
      <c r="Y46" s="40">
        <v>0</v>
      </c>
      <c r="Z46" s="62">
        <v>12525.87</v>
      </c>
      <c r="AA46" s="40">
        <v>12525.87</v>
      </c>
      <c r="AB46" s="62">
        <v>100</v>
      </c>
      <c r="AC46" s="62">
        <v>12525.87</v>
      </c>
      <c r="AD46" s="62">
        <v>100</v>
      </c>
      <c r="AE46" s="62">
        <v>0</v>
      </c>
      <c r="AF46" s="62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59" t="s">
        <v>244</v>
      </c>
      <c r="C47" s="59"/>
      <c r="D47" s="36" t="s">
        <v>67</v>
      </c>
      <c r="E47" s="37" t="s">
        <v>133</v>
      </c>
      <c r="F47" s="37" t="s">
        <v>182</v>
      </c>
      <c r="G47" s="60">
        <v>88646.87</v>
      </c>
      <c r="H47" s="60">
        <v>34</v>
      </c>
      <c r="I47" s="60">
        <v>11</v>
      </c>
      <c r="J47" s="60">
        <v>23</v>
      </c>
      <c r="K47" s="60">
        <v>30</v>
      </c>
      <c r="L47" s="60">
        <v>30</v>
      </c>
      <c r="M47" s="60">
        <v>1</v>
      </c>
      <c r="N47" s="60">
        <v>88.235294117647058</v>
      </c>
      <c r="O47" s="40">
        <v>68842.7</v>
      </c>
      <c r="P47" s="40">
        <v>68842.7</v>
      </c>
      <c r="Q47" s="40">
        <v>100</v>
      </c>
      <c r="R47" s="40">
        <v>56055.509999999995</v>
      </c>
      <c r="S47" s="40">
        <v>81.425496094720273</v>
      </c>
      <c r="T47" s="40">
        <v>12787.190000000002</v>
      </c>
      <c r="U47" s="40">
        <v>18.57450390527972</v>
      </c>
      <c r="V47" s="60">
        <v>3</v>
      </c>
      <c r="W47" s="61">
        <v>36</v>
      </c>
      <c r="X47" s="61">
        <v>2</v>
      </c>
      <c r="Y47" s="40">
        <v>8.8235294117647065</v>
      </c>
      <c r="Z47" s="62">
        <v>19804.169999999998</v>
      </c>
      <c r="AA47" s="40">
        <v>32591.360000000001</v>
      </c>
      <c r="AB47" s="62">
        <v>100</v>
      </c>
      <c r="AC47" s="62">
        <v>32591.360000000001</v>
      </c>
      <c r="AD47" s="62">
        <v>100</v>
      </c>
      <c r="AE47" s="62">
        <v>0</v>
      </c>
      <c r="AF47" s="62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59" t="s">
        <v>244</v>
      </c>
      <c r="C48" s="59"/>
      <c r="D48" s="36" t="s">
        <v>68</v>
      </c>
      <c r="E48" s="37" t="s">
        <v>125</v>
      </c>
      <c r="F48" s="37" t="s">
        <v>183</v>
      </c>
      <c r="G48" s="60">
        <v>13438.82</v>
      </c>
      <c r="H48" s="60">
        <v>16</v>
      </c>
      <c r="I48" s="60">
        <v>6</v>
      </c>
      <c r="J48" s="60">
        <v>9</v>
      </c>
      <c r="K48" s="60">
        <v>11</v>
      </c>
      <c r="L48" s="60">
        <v>11</v>
      </c>
      <c r="M48" s="60">
        <v>1</v>
      </c>
      <c r="N48" s="60">
        <v>68.75</v>
      </c>
      <c r="O48" s="40">
        <v>13438.82</v>
      </c>
      <c r="P48" s="40">
        <v>13438.82</v>
      </c>
      <c r="Q48" s="40">
        <v>100</v>
      </c>
      <c r="R48" s="40">
        <v>13438.82</v>
      </c>
      <c r="S48" s="40">
        <v>100</v>
      </c>
      <c r="T48" s="40">
        <v>0</v>
      </c>
      <c r="U48" s="40">
        <v>0</v>
      </c>
      <c r="V48" s="60">
        <v>0</v>
      </c>
      <c r="W48" s="61">
        <v>5</v>
      </c>
      <c r="X48" s="61">
        <v>0</v>
      </c>
      <c r="Y48" s="40">
        <v>0</v>
      </c>
      <c r="Z48" s="62">
        <v>0</v>
      </c>
      <c r="AA48" s="40">
        <v>0</v>
      </c>
      <c r="AB48" s="62">
        <v>0</v>
      </c>
      <c r="AC48" s="62">
        <v>0</v>
      </c>
      <c r="AD48" s="62">
        <v>0</v>
      </c>
      <c r="AE48" s="62">
        <v>0</v>
      </c>
      <c r="AF48" s="62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59" t="s">
        <v>244</v>
      </c>
      <c r="C49" s="59"/>
      <c r="D49" s="36" t="s">
        <v>69</v>
      </c>
      <c r="E49" s="37" t="s">
        <v>128</v>
      </c>
      <c r="F49" s="37" t="s">
        <v>184</v>
      </c>
      <c r="G49" s="60">
        <v>24562.880000000001</v>
      </c>
      <c r="H49" s="60">
        <v>16</v>
      </c>
      <c r="I49" s="60">
        <v>2</v>
      </c>
      <c r="J49" s="60">
        <v>14</v>
      </c>
      <c r="K49" s="60">
        <v>11</v>
      </c>
      <c r="L49" s="60">
        <v>11</v>
      </c>
      <c r="M49" s="60">
        <v>1</v>
      </c>
      <c r="N49" s="60">
        <v>68.75</v>
      </c>
      <c r="O49" s="40">
        <v>20641.310000000001</v>
      </c>
      <c r="P49" s="40">
        <v>20641.310000000001</v>
      </c>
      <c r="Q49" s="40">
        <v>100</v>
      </c>
      <c r="R49" s="40">
        <v>20641.309999999998</v>
      </c>
      <c r="S49" s="40">
        <v>99.999999999999972</v>
      </c>
      <c r="T49" s="40">
        <v>0</v>
      </c>
      <c r="U49" s="40">
        <v>0</v>
      </c>
      <c r="V49" s="60">
        <v>3</v>
      </c>
      <c r="W49" s="61">
        <v>16</v>
      </c>
      <c r="X49" s="61">
        <v>4</v>
      </c>
      <c r="Y49" s="40">
        <v>18.75</v>
      </c>
      <c r="Z49" s="62">
        <v>3921.57</v>
      </c>
      <c r="AA49" s="40">
        <v>3921.57</v>
      </c>
      <c r="AB49" s="62">
        <v>100</v>
      </c>
      <c r="AC49" s="62">
        <v>3921.57</v>
      </c>
      <c r="AD49" s="62">
        <v>100</v>
      </c>
      <c r="AE49" s="62">
        <v>0</v>
      </c>
      <c r="AF49" s="62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59" t="s">
        <v>244</v>
      </c>
      <c r="C50" s="59"/>
      <c r="D50" s="36" t="s">
        <v>70</v>
      </c>
      <c r="E50" s="37" t="s">
        <v>134</v>
      </c>
      <c r="F50" s="37" t="s">
        <v>185</v>
      </c>
      <c r="G50" s="60">
        <v>42458.19</v>
      </c>
      <c r="H50" s="60">
        <v>12</v>
      </c>
      <c r="I50" s="60">
        <v>2</v>
      </c>
      <c r="J50" s="60">
        <v>10</v>
      </c>
      <c r="K50" s="60">
        <v>9</v>
      </c>
      <c r="L50" s="60">
        <v>9</v>
      </c>
      <c r="M50" s="60">
        <v>1</v>
      </c>
      <c r="N50" s="60">
        <v>75</v>
      </c>
      <c r="O50" s="40">
        <v>20509.350000000002</v>
      </c>
      <c r="P50" s="40">
        <v>20509.350000000002</v>
      </c>
      <c r="Q50" s="40">
        <v>100</v>
      </c>
      <c r="R50" s="40">
        <v>15207.210000000001</v>
      </c>
      <c r="S50" s="40">
        <v>74.14769361291313</v>
      </c>
      <c r="T50" s="40">
        <v>5302.1400000000012</v>
      </c>
      <c r="U50" s="40">
        <v>25.85230638708687</v>
      </c>
      <c r="V50" s="60">
        <v>3</v>
      </c>
      <c r="W50" s="61">
        <v>12</v>
      </c>
      <c r="X50" s="61">
        <v>1</v>
      </c>
      <c r="Y50" s="40">
        <v>25</v>
      </c>
      <c r="Z50" s="62">
        <v>21948.84</v>
      </c>
      <c r="AA50" s="40">
        <v>27250.980000000003</v>
      </c>
      <c r="AB50" s="62">
        <v>100</v>
      </c>
      <c r="AC50" s="62">
        <v>27250.979999999996</v>
      </c>
      <c r="AD50" s="62">
        <v>99.999999999999972</v>
      </c>
      <c r="AE50" s="62">
        <v>0</v>
      </c>
      <c r="AF50" s="62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59" t="s">
        <v>244</v>
      </c>
      <c r="C51" s="59"/>
      <c r="D51" s="36" t="s">
        <v>71</v>
      </c>
      <c r="E51" s="37" t="s">
        <v>121</v>
      </c>
      <c r="F51" s="37" t="s">
        <v>186</v>
      </c>
      <c r="G51" s="60">
        <v>10515.779999999999</v>
      </c>
      <c r="H51" s="60">
        <v>10</v>
      </c>
      <c r="I51" s="60">
        <v>2</v>
      </c>
      <c r="J51" s="60">
        <v>8</v>
      </c>
      <c r="K51" s="60">
        <v>7</v>
      </c>
      <c r="L51" s="60">
        <v>7</v>
      </c>
      <c r="M51" s="60">
        <v>0</v>
      </c>
      <c r="N51" s="60">
        <v>70</v>
      </c>
      <c r="O51" s="40">
        <v>9576.4699999999993</v>
      </c>
      <c r="P51" s="40">
        <v>9576.4699999999993</v>
      </c>
      <c r="Q51" s="40">
        <v>100</v>
      </c>
      <c r="R51" s="40">
        <v>9576.4699999999993</v>
      </c>
      <c r="S51" s="40">
        <v>100</v>
      </c>
      <c r="T51" s="40">
        <v>0</v>
      </c>
      <c r="U51" s="40">
        <v>0</v>
      </c>
      <c r="V51" s="60">
        <v>2</v>
      </c>
      <c r="W51" s="61">
        <v>7</v>
      </c>
      <c r="X51" s="61">
        <v>0</v>
      </c>
      <c r="Y51" s="40">
        <v>20</v>
      </c>
      <c r="Z51" s="62">
        <v>939.31</v>
      </c>
      <c r="AA51" s="40">
        <v>939.31</v>
      </c>
      <c r="AB51" s="62">
        <v>100</v>
      </c>
      <c r="AC51" s="62">
        <v>939.31</v>
      </c>
      <c r="AD51" s="62">
        <v>100</v>
      </c>
      <c r="AE51" s="62">
        <v>0</v>
      </c>
      <c r="AF51" s="62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59" t="s">
        <v>244</v>
      </c>
      <c r="C52" s="59"/>
      <c r="D52" s="36" t="s">
        <v>72</v>
      </c>
      <c r="E52" s="37" t="s">
        <v>124</v>
      </c>
      <c r="F52" s="37" t="s">
        <v>187</v>
      </c>
      <c r="G52" s="60">
        <v>33319.729999999996</v>
      </c>
      <c r="H52" s="60">
        <v>24</v>
      </c>
      <c r="I52" s="60">
        <v>10</v>
      </c>
      <c r="J52" s="60">
        <v>12</v>
      </c>
      <c r="K52" s="60">
        <v>22</v>
      </c>
      <c r="L52" s="60">
        <v>22</v>
      </c>
      <c r="M52" s="60">
        <v>2</v>
      </c>
      <c r="N52" s="60">
        <v>91.666666666666657</v>
      </c>
      <c r="O52" s="40">
        <v>21145.85</v>
      </c>
      <c r="P52" s="40">
        <v>21145.85</v>
      </c>
      <c r="Q52" s="40">
        <v>100</v>
      </c>
      <c r="R52" s="40">
        <v>20743.91</v>
      </c>
      <c r="S52" s="40">
        <v>98.099201498166309</v>
      </c>
      <c r="T52" s="40">
        <v>401.93999999999869</v>
      </c>
      <c r="U52" s="40">
        <v>1.9007985018336873</v>
      </c>
      <c r="V52" s="60">
        <v>2</v>
      </c>
      <c r="W52" s="61">
        <v>21</v>
      </c>
      <c r="X52" s="61">
        <v>7</v>
      </c>
      <c r="Y52" s="40">
        <v>8.3333333333333321</v>
      </c>
      <c r="Z52" s="62">
        <v>12173.88</v>
      </c>
      <c r="AA52" s="40">
        <v>12575.819999999998</v>
      </c>
      <c r="AB52" s="62">
        <v>100</v>
      </c>
      <c r="AC52" s="62">
        <v>12575.819999999998</v>
      </c>
      <c r="AD52" s="62">
        <v>100</v>
      </c>
      <c r="AE52" s="62">
        <v>0</v>
      </c>
      <c r="AF52" s="62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59" t="s">
        <v>244</v>
      </c>
      <c r="C53" s="59"/>
      <c r="D53" s="36" t="s">
        <v>73</v>
      </c>
      <c r="E53" s="37" t="s">
        <v>125</v>
      </c>
      <c r="F53" s="37" t="s">
        <v>188</v>
      </c>
      <c r="G53" s="60">
        <v>20961.98</v>
      </c>
      <c r="H53" s="60">
        <v>16</v>
      </c>
      <c r="I53" s="60">
        <v>0</v>
      </c>
      <c r="J53" s="60">
        <v>16</v>
      </c>
      <c r="K53" s="60">
        <v>13</v>
      </c>
      <c r="L53" s="60">
        <v>13</v>
      </c>
      <c r="M53" s="60">
        <v>0</v>
      </c>
      <c r="N53" s="60">
        <v>81.25</v>
      </c>
      <c r="O53" s="40">
        <v>14149.42</v>
      </c>
      <c r="P53" s="40">
        <v>14149.42</v>
      </c>
      <c r="Q53" s="40">
        <v>100</v>
      </c>
      <c r="R53" s="40">
        <v>14149.42</v>
      </c>
      <c r="S53" s="40">
        <v>100</v>
      </c>
      <c r="T53" s="40">
        <v>0</v>
      </c>
      <c r="U53" s="40">
        <v>0</v>
      </c>
      <c r="V53" s="60">
        <v>5</v>
      </c>
      <c r="W53" s="61">
        <v>21</v>
      </c>
      <c r="X53" s="61">
        <v>2</v>
      </c>
      <c r="Y53" s="40">
        <v>31.25</v>
      </c>
      <c r="Z53" s="62">
        <v>6812.56</v>
      </c>
      <c r="AA53" s="40">
        <v>6812.56</v>
      </c>
      <c r="AB53" s="62">
        <v>100</v>
      </c>
      <c r="AC53" s="62">
        <v>6812.56</v>
      </c>
      <c r="AD53" s="62">
        <v>100</v>
      </c>
      <c r="AE53" s="62">
        <v>0</v>
      </c>
      <c r="AF53" s="62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59" t="s">
        <v>244</v>
      </c>
      <c r="C54" s="59"/>
      <c r="D54" s="36" t="s">
        <v>74</v>
      </c>
      <c r="E54" s="37" t="s">
        <v>124</v>
      </c>
      <c r="F54" s="37" t="s">
        <v>189</v>
      </c>
      <c r="G54" s="60">
        <v>21542.019999999997</v>
      </c>
      <c r="H54" s="60">
        <v>15</v>
      </c>
      <c r="I54" s="60">
        <v>2</v>
      </c>
      <c r="J54" s="60">
        <v>12</v>
      </c>
      <c r="K54" s="60">
        <v>11</v>
      </c>
      <c r="L54" s="60">
        <v>11</v>
      </c>
      <c r="M54" s="60">
        <v>3</v>
      </c>
      <c r="N54" s="60">
        <v>73.333333333333329</v>
      </c>
      <c r="O54" s="40">
        <v>19513.129999999997</v>
      </c>
      <c r="P54" s="40">
        <v>19513.129999999997</v>
      </c>
      <c r="Q54" s="40">
        <v>100</v>
      </c>
      <c r="R54" s="40">
        <v>19513.129999999997</v>
      </c>
      <c r="S54" s="40">
        <v>100</v>
      </c>
      <c r="T54" s="40">
        <v>0</v>
      </c>
      <c r="U54" s="40">
        <v>0</v>
      </c>
      <c r="V54" s="60">
        <v>2</v>
      </c>
      <c r="W54" s="61">
        <v>8</v>
      </c>
      <c r="X54" s="61">
        <v>0</v>
      </c>
      <c r="Y54" s="40">
        <v>13.333333333333334</v>
      </c>
      <c r="Z54" s="62">
        <v>2028.8899999999999</v>
      </c>
      <c r="AA54" s="40">
        <v>2028.8899999999999</v>
      </c>
      <c r="AB54" s="62">
        <v>100</v>
      </c>
      <c r="AC54" s="62">
        <v>2028.8899999999999</v>
      </c>
      <c r="AD54" s="62">
        <v>100</v>
      </c>
      <c r="AE54" s="62">
        <v>0</v>
      </c>
      <c r="AF54" s="62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59" t="s">
        <v>244</v>
      </c>
      <c r="C55" s="59"/>
      <c r="D55" s="36" t="s">
        <v>75</v>
      </c>
      <c r="E55" s="37" t="s">
        <v>125</v>
      </c>
      <c r="F55" s="37" t="s">
        <v>190</v>
      </c>
      <c r="G55" s="60">
        <v>7872.8899999999994</v>
      </c>
      <c r="H55" s="60">
        <v>18</v>
      </c>
      <c r="I55" s="60">
        <v>5</v>
      </c>
      <c r="J55" s="60">
        <v>13</v>
      </c>
      <c r="K55" s="60">
        <v>14</v>
      </c>
      <c r="L55" s="60">
        <v>14</v>
      </c>
      <c r="M55" s="60">
        <v>9</v>
      </c>
      <c r="N55" s="60">
        <v>77.777777777777786</v>
      </c>
      <c r="O55" s="40">
        <v>7872.8899999999994</v>
      </c>
      <c r="P55" s="40">
        <v>7872.8899999999994</v>
      </c>
      <c r="Q55" s="40">
        <v>100</v>
      </c>
      <c r="R55" s="40">
        <v>7872.8899999999994</v>
      </c>
      <c r="S55" s="40">
        <v>100</v>
      </c>
      <c r="T55" s="40">
        <v>0</v>
      </c>
      <c r="U55" s="40">
        <v>0</v>
      </c>
      <c r="V55" s="60">
        <v>0</v>
      </c>
      <c r="W55" s="61">
        <v>3</v>
      </c>
      <c r="X55" s="61">
        <v>0</v>
      </c>
      <c r="Y55" s="40">
        <v>0</v>
      </c>
      <c r="Z55" s="62">
        <v>0</v>
      </c>
      <c r="AA55" s="40">
        <v>0</v>
      </c>
      <c r="AB55" s="62">
        <v>0</v>
      </c>
      <c r="AC55" s="62">
        <v>0</v>
      </c>
      <c r="AD55" s="62">
        <v>0</v>
      </c>
      <c r="AE55" s="62">
        <v>0</v>
      </c>
      <c r="AF55" s="62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59" t="s">
        <v>244</v>
      </c>
      <c r="C56" s="59"/>
      <c r="D56" s="36" t="s">
        <v>76</v>
      </c>
      <c r="E56" s="37" t="s">
        <v>135</v>
      </c>
      <c r="F56" s="37" t="s">
        <v>191</v>
      </c>
      <c r="G56" s="60">
        <v>901.85</v>
      </c>
      <c r="H56" s="60">
        <v>9</v>
      </c>
      <c r="I56" s="60">
        <v>3</v>
      </c>
      <c r="J56" s="60">
        <v>5</v>
      </c>
      <c r="K56" s="60">
        <v>2</v>
      </c>
      <c r="L56" s="60">
        <v>2</v>
      </c>
      <c r="M56" s="60">
        <v>0</v>
      </c>
      <c r="N56" s="60">
        <v>22.222222222222221</v>
      </c>
      <c r="O56" s="40">
        <v>901.85</v>
      </c>
      <c r="P56" s="40">
        <v>901.85</v>
      </c>
      <c r="Q56" s="40">
        <v>100</v>
      </c>
      <c r="R56" s="40">
        <v>901.85</v>
      </c>
      <c r="S56" s="40">
        <v>100</v>
      </c>
      <c r="T56" s="40">
        <v>0</v>
      </c>
      <c r="U56" s="40">
        <v>0</v>
      </c>
      <c r="V56" s="60">
        <v>0</v>
      </c>
      <c r="W56" s="61">
        <v>0</v>
      </c>
      <c r="X56" s="61">
        <v>0</v>
      </c>
      <c r="Y56" s="40">
        <v>0</v>
      </c>
      <c r="Z56" s="62">
        <v>0</v>
      </c>
      <c r="AA56" s="40">
        <v>0</v>
      </c>
      <c r="AB56" s="62">
        <v>0</v>
      </c>
      <c r="AC56" s="62">
        <v>0</v>
      </c>
      <c r="AD56" s="62">
        <v>0</v>
      </c>
      <c r="AE56" s="62">
        <v>0</v>
      </c>
      <c r="AF56" s="62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59" t="s">
        <v>244</v>
      </c>
      <c r="C57" s="59"/>
      <c r="D57" s="36" t="s">
        <v>77</v>
      </c>
      <c r="E57" s="37" t="s">
        <v>136</v>
      </c>
      <c r="F57" s="37" t="s">
        <v>192</v>
      </c>
      <c r="G57" s="60">
        <v>25703.99</v>
      </c>
      <c r="H57" s="60">
        <v>17</v>
      </c>
      <c r="I57" s="60">
        <v>1</v>
      </c>
      <c r="J57" s="60">
        <v>16</v>
      </c>
      <c r="K57" s="60">
        <v>14</v>
      </c>
      <c r="L57" s="60">
        <v>14</v>
      </c>
      <c r="M57" s="60">
        <v>0</v>
      </c>
      <c r="N57" s="60">
        <v>82.35294117647058</v>
      </c>
      <c r="O57" s="40">
        <v>22560.63</v>
      </c>
      <c r="P57" s="40">
        <v>22560.63</v>
      </c>
      <c r="Q57" s="40">
        <v>100</v>
      </c>
      <c r="R57" s="40">
        <v>22560.63</v>
      </c>
      <c r="S57" s="40">
        <v>100</v>
      </c>
      <c r="T57" s="40">
        <v>0</v>
      </c>
      <c r="U57" s="40">
        <v>0</v>
      </c>
      <c r="V57" s="60">
        <v>1</v>
      </c>
      <c r="W57" s="61">
        <v>14</v>
      </c>
      <c r="X57" s="61">
        <v>0</v>
      </c>
      <c r="Y57" s="40">
        <v>5.8823529411764701</v>
      </c>
      <c r="Z57" s="62">
        <v>3143.36</v>
      </c>
      <c r="AA57" s="40">
        <v>3143.36</v>
      </c>
      <c r="AB57" s="62">
        <v>100</v>
      </c>
      <c r="AC57" s="62">
        <v>3143.36</v>
      </c>
      <c r="AD57" s="62">
        <v>100</v>
      </c>
      <c r="AE57" s="62">
        <v>0</v>
      </c>
      <c r="AF57" s="62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59" t="s">
        <v>244</v>
      </c>
      <c r="C58" s="59"/>
      <c r="D58" s="36" t="s">
        <v>78</v>
      </c>
      <c r="E58" s="37" t="s">
        <v>124</v>
      </c>
      <c r="F58" s="37" t="s">
        <v>193</v>
      </c>
      <c r="G58" s="60">
        <v>6865.01</v>
      </c>
      <c r="H58" s="60">
        <v>9</v>
      </c>
      <c r="I58" s="60">
        <v>3</v>
      </c>
      <c r="J58" s="60">
        <v>6</v>
      </c>
      <c r="K58" s="60">
        <v>8</v>
      </c>
      <c r="L58" s="60">
        <v>8</v>
      </c>
      <c r="M58" s="60">
        <v>0</v>
      </c>
      <c r="N58" s="60">
        <v>88.888888888888886</v>
      </c>
      <c r="O58" s="40">
        <v>5829.1</v>
      </c>
      <c r="P58" s="40">
        <v>5829.1</v>
      </c>
      <c r="Q58" s="40">
        <v>100</v>
      </c>
      <c r="R58" s="40">
        <v>5829.1</v>
      </c>
      <c r="S58" s="40">
        <v>100</v>
      </c>
      <c r="T58" s="40">
        <v>0</v>
      </c>
      <c r="U58" s="40">
        <v>0</v>
      </c>
      <c r="V58" s="60">
        <v>1</v>
      </c>
      <c r="W58" s="61">
        <v>4</v>
      </c>
      <c r="X58" s="61">
        <v>0</v>
      </c>
      <c r="Y58" s="40">
        <v>11.111111111111111</v>
      </c>
      <c r="Z58" s="62">
        <v>1035.9100000000001</v>
      </c>
      <c r="AA58" s="40">
        <v>1035.9100000000001</v>
      </c>
      <c r="AB58" s="62">
        <v>100</v>
      </c>
      <c r="AC58" s="62">
        <v>1035.9100000000001</v>
      </c>
      <c r="AD58" s="62">
        <v>100</v>
      </c>
      <c r="AE58" s="62">
        <v>0</v>
      </c>
      <c r="AF58" s="62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59" t="s">
        <v>244</v>
      </c>
      <c r="C59" s="59"/>
      <c r="D59" s="36" t="s">
        <v>79</v>
      </c>
      <c r="E59" s="37" t="s">
        <v>137</v>
      </c>
      <c r="F59" s="37" t="s">
        <v>194</v>
      </c>
      <c r="G59" s="60">
        <v>22481.79</v>
      </c>
      <c r="H59" s="60">
        <v>19</v>
      </c>
      <c r="I59" s="60">
        <v>5</v>
      </c>
      <c r="J59" s="60">
        <v>14</v>
      </c>
      <c r="K59" s="60">
        <v>15</v>
      </c>
      <c r="L59" s="60">
        <v>15</v>
      </c>
      <c r="M59" s="60">
        <v>0</v>
      </c>
      <c r="N59" s="60">
        <v>78.94736842105263</v>
      </c>
      <c r="O59" s="40">
        <v>20164.23</v>
      </c>
      <c r="P59" s="40">
        <v>20164.23</v>
      </c>
      <c r="Q59" s="40">
        <v>100</v>
      </c>
      <c r="R59" s="40">
        <v>19473.62</v>
      </c>
      <c r="S59" s="40">
        <v>96.575073781642047</v>
      </c>
      <c r="T59" s="40">
        <v>690.61000000000058</v>
      </c>
      <c r="U59" s="40">
        <v>3.4249262183579563</v>
      </c>
      <c r="V59" s="60">
        <v>3</v>
      </c>
      <c r="W59" s="61">
        <v>14</v>
      </c>
      <c r="X59" s="61">
        <v>0</v>
      </c>
      <c r="Y59" s="40">
        <v>15.789473684210526</v>
      </c>
      <c r="Z59" s="62">
        <v>2317.56</v>
      </c>
      <c r="AA59" s="40">
        <v>3008.1700000000005</v>
      </c>
      <c r="AB59" s="62">
        <v>100</v>
      </c>
      <c r="AC59" s="62">
        <v>3008.1700000000005</v>
      </c>
      <c r="AD59" s="62">
        <v>100</v>
      </c>
      <c r="AE59" s="62">
        <v>0</v>
      </c>
      <c r="AF59" s="62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59" t="s">
        <v>244</v>
      </c>
      <c r="C60" s="59"/>
      <c r="D60" s="36" t="s">
        <v>80</v>
      </c>
      <c r="E60" s="37" t="s">
        <v>124</v>
      </c>
      <c r="F60" s="37" t="s">
        <v>195</v>
      </c>
      <c r="G60" s="60">
        <v>39444.380000000005</v>
      </c>
      <c r="H60" s="60">
        <v>16</v>
      </c>
      <c r="I60" s="60">
        <v>3</v>
      </c>
      <c r="J60" s="60">
        <v>12</v>
      </c>
      <c r="K60" s="60">
        <v>14</v>
      </c>
      <c r="L60" s="60">
        <v>14</v>
      </c>
      <c r="M60" s="60">
        <v>0</v>
      </c>
      <c r="N60" s="60">
        <v>87.5</v>
      </c>
      <c r="O60" s="40">
        <v>22001.93</v>
      </c>
      <c r="P60" s="40">
        <v>22001.93</v>
      </c>
      <c r="Q60" s="40">
        <v>100</v>
      </c>
      <c r="R60" s="40">
        <v>21266.880000000001</v>
      </c>
      <c r="S60" s="40">
        <v>96.659156719433241</v>
      </c>
      <c r="T60" s="40">
        <v>735.04999999999927</v>
      </c>
      <c r="U60" s="40">
        <v>3.3408432805667472</v>
      </c>
      <c r="V60" s="60">
        <v>2</v>
      </c>
      <c r="W60" s="61">
        <v>16</v>
      </c>
      <c r="X60" s="61">
        <v>2</v>
      </c>
      <c r="Y60" s="40">
        <v>12.5</v>
      </c>
      <c r="Z60" s="62">
        <v>17442.45</v>
      </c>
      <c r="AA60" s="40">
        <v>18177.5</v>
      </c>
      <c r="AB60" s="62">
        <v>100</v>
      </c>
      <c r="AC60" s="62">
        <v>18177.5</v>
      </c>
      <c r="AD60" s="62">
        <v>100</v>
      </c>
      <c r="AE60" s="62">
        <v>0</v>
      </c>
      <c r="AF60" s="62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59" t="s">
        <v>244</v>
      </c>
      <c r="C61" s="59"/>
      <c r="D61" s="36" t="s">
        <v>81</v>
      </c>
      <c r="E61" s="37" t="s">
        <v>130</v>
      </c>
      <c r="F61" s="37" t="s">
        <v>196</v>
      </c>
      <c r="G61" s="60">
        <v>21524.930000000004</v>
      </c>
      <c r="H61" s="60">
        <v>16</v>
      </c>
      <c r="I61" s="60">
        <v>0</v>
      </c>
      <c r="J61" s="60">
        <v>16</v>
      </c>
      <c r="K61" s="60">
        <v>16</v>
      </c>
      <c r="L61" s="60">
        <v>20</v>
      </c>
      <c r="M61" s="60">
        <v>3</v>
      </c>
      <c r="N61" s="60">
        <v>100</v>
      </c>
      <c r="O61" s="40">
        <v>18787.050000000003</v>
      </c>
      <c r="P61" s="40">
        <v>18787.050000000003</v>
      </c>
      <c r="Q61" s="40">
        <v>100</v>
      </c>
      <c r="R61" s="40">
        <v>16766.02</v>
      </c>
      <c r="S61" s="40">
        <v>89.242430291078151</v>
      </c>
      <c r="T61" s="40">
        <v>2021.0300000000025</v>
      </c>
      <c r="U61" s="40">
        <v>10.757569708921849</v>
      </c>
      <c r="V61" s="60">
        <v>0</v>
      </c>
      <c r="W61" s="61">
        <v>8</v>
      </c>
      <c r="X61" s="61">
        <v>0</v>
      </c>
      <c r="Y61" s="40">
        <v>0</v>
      </c>
      <c r="Z61" s="62">
        <v>2737.88</v>
      </c>
      <c r="AA61" s="40">
        <v>4758.9100000000026</v>
      </c>
      <c r="AB61" s="62">
        <v>100</v>
      </c>
      <c r="AC61" s="62">
        <v>4758.91</v>
      </c>
      <c r="AD61" s="62">
        <v>99.999999999999943</v>
      </c>
      <c r="AE61" s="62">
        <v>0</v>
      </c>
      <c r="AF61" s="62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59" t="s">
        <v>244</v>
      </c>
      <c r="C62" s="59"/>
      <c r="D62" s="36" t="s">
        <v>82</v>
      </c>
      <c r="E62" s="37" t="s">
        <v>124</v>
      </c>
      <c r="F62" s="37" t="s">
        <v>197</v>
      </c>
      <c r="G62" s="60">
        <v>14304.879999999997</v>
      </c>
      <c r="H62" s="60">
        <v>5</v>
      </c>
      <c r="I62" s="60">
        <v>0</v>
      </c>
      <c r="J62" s="60">
        <v>5</v>
      </c>
      <c r="K62" s="60">
        <v>5</v>
      </c>
      <c r="L62" s="60">
        <v>7</v>
      </c>
      <c r="M62" s="60">
        <v>0</v>
      </c>
      <c r="N62" s="60">
        <v>100</v>
      </c>
      <c r="O62" s="40">
        <v>9793.4999999999982</v>
      </c>
      <c r="P62" s="40">
        <v>9793.4999999999982</v>
      </c>
      <c r="Q62" s="40">
        <v>100</v>
      </c>
      <c r="R62" s="40">
        <v>8150.7699999999986</v>
      </c>
      <c r="S62" s="40">
        <v>83.226323581967634</v>
      </c>
      <c r="T62" s="40">
        <v>1642.7299999999996</v>
      </c>
      <c r="U62" s="40">
        <v>16.77367641803237</v>
      </c>
      <c r="V62" s="60">
        <v>0</v>
      </c>
      <c r="W62" s="61">
        <v>7</v>
      </c>
      <c r="X62" s="61">
        <v>0</v>
      </c>
      <c r="Y62" s="40">
        <v>0</v>
      </c>
      <c r="Z62" s="62">
        <v>4511.38</v>
      </c>
      <c r="AA62" s="40">
        <v>6154.11</v>
      </c>
      <c r="AB62" s="62">
        <v>100</v>
      </c>
      <c r="AC62" s="62">
        <v>6154.11</v>
      </c>
      <c r="AD62" s="62">
        <v>100</v>
      </c>
      <c r="AE62" s="62">
        <v>0</v>
      </c>
      <c r="AF62" s="62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59" t="s">
        <v>244</v>
      </c>
      <c r="C63" s="59"/>
      <c r="D63" s="36" t="s">
        <v>83</v>
      </c>
      <c r="E63" s="37" t="s">
        <v>124</v>
      </c>
      <c r="F63" s="37" t="s">
        <v>198</v>
      </c>
      <c r="G63" s="60">
        <v>21596.7</v>
      </c>
      <c r="H63" s="60">
        <v>14</v>
      </c>
      <c r="I63" s="60">
        <v>1</v>
      </c>
      <c r="J63" s="60">
        <v>12</v>
      </c>
      <c r="K63" s="60">
        <v>12</v>
      </c>
      <c r="L63" s="60">
        <v>12</v>
      </c>
      <c r="M63" s="60">
        <v>1</v>
      </c>
      <c r="N63" s="60">
        <v>85.714285714285708</v>
      </c>
      <c r="O63" s="40">
        <v>15259.9</v>
      </c>
      <c r="P63" s="40">
        <v>15259.9</v>
      </c>
      <c r="Q63" s="40">
        <v>100</v>
      </c>
      <c r="R63" s="40">
        <v>15259.900000000001</v>
      </c>
      <c r="S63" s="40">
        <v>100.00000000000003</v>
      </c>
      <c r="T63" s="40">
        <v>0</v>
      </c>
      <c r="U63" s="40">
        <v>0</v>
      </c>
      <c r="V63" s="60">
        <v>3</v>
      </c>
      <c r="W63" s="61">
        <v>13</v>
      </c>
      <c r="X63" s="61">
        <v>2</v>
      </c>
      <c r="Y63" s="40">
        <v>21.428571428571427</v>
      </c>
      <c r="Z63" s="62">
        <v>6336.8</v>
      </c>
      <c r="AA63" s="40">
        <v>6336.8</v>
      </c>
      <c r="AB63" s="62">
        <v>100</v>
      </c>
      <c r="AC63" s="62">
        <v>6336.8</v>
      </c>
      <c r="AD63" s="62">
        <v>100</v>
      </c>
      <c r="AE63" s="62">
        <v>0</v>
      </c>
      <c r="AF63" s="62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59" t="s">
        <v>244</v>
      </c>
      <c r="C64" s="59"/>
      <c r="D64" s="36" t="s">
        <v>84</v>
      </c>
      <c r="E64" s="37" t="s">
        <v>125</v>
      </c>
      <c r="F64" s="37" t="s">
        <v>199</v>
      </c>
      <c r="G64" s="60">
        <v>13223.53</v>
      </c>
      <c r="H64" s="60">
        <v>15</v>
      </c>
      <c r="I64" s="60">
        <v>4</v>
      </c>
      <c r="J64" s="60">
        <v>10</v>
      </c>
      <c r="K64" s="60">
        <v>15</v>
      </c>
      <c r="L64" s="60">
        <v>15</v>
      </c>
      <c r="M64" s="60">
        <v>2</v>
      </c>
      <c r="N64" s="60">
        <v>100</v>
      </c>
      <c r="O64" s="40">
        <v>9876.69</v>
      </c>
      <c r="P64" s="40">
        <v>9876.69</v>
      </c>
      <c r="Q64" s="40">
        <v>100</v>
      </c>
      <c r="R64" s="40">
        <v>9876.69</v>
      </c>
      <c r="S64" s="40">
        <v>100</v>
      </c>
      <c r="T64" s="40">
        <v>0</v>
      </c>
      <c r="U64" s="40">
        <v>0</v>
      </c>
      <c r="V64" s="60">
        <v>0</v>
      </c>
      <c r="W64" s="61">
        <v>6</v>
      </c>
      <c r="X64" s="61">
        <v>0</v>
      </c>
      <c r="Y64" s="40">
        <v>0</v>
      </c>
      <c r="Z64" s="62">
        <v>3346.84</v>
      </c>
      <c r="AA64" s="40">
        <v>3346.84</v>
      </c>
      <c r="AB64" s="62">
        <v>100</v>
      </c>
      <c r="AC64" s="62">
        <v>3346.84</v>
      </c>
      <c r="AD64" s="62">
        <v>100</v>
      </c>
      <c r="AE64" s="62">
        <v>0</v>
      </c>
      <c r="AF64" s="62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59" t="s">
        <v>244</v>
      </c>
      <c r="C65" s="59"/>
      <c r="D65" s="36" t="s">
        <v>85</v>
      </c>
      <c r="E65" s="37" t="s">
        <v>124</v>
      </c>
      <c r="F65" s="37" t="s">
        <v>200</v>
      </c>
      <c r="G65" s="60">
        <v>45025.24</v>
      </c>
      <c r="H65" s="60">
        <v>30</v>
      </c>
      <c r="I65" s="60">
        <v>11</v>
      </c>
      <c r="J65" s="60">
        <v>17</v>
      </c>
      <c r="K65" s="60">
        <v>23</v>
      </c>
      <c r="L65" s="60">
        <v>23</v>
      </c>
      <c r="M65" s="60">
        <v>1</v>
      </c>
      <c r="N65" s="60">
        <v>76.666666666666671</v>
      </c>
      <c r="O65" s="40">
        <v>29474.7</v>
      </c>
      <c r="P65" s="40">
        <v>29474.7</v>
      </c>
      <c r="Q65" s="40">
        <v>100</v>
      </c>
      <c r="R65" s="40">
        <v>25978.489999999998</v>
      </c>
      <c r="S65" s="40">
        <v>88.138267734701287</v>
      </c>
      <c r="T65" s="40">
        <v>3496.2100000000028</v>
      </c>
      <c r="U65" s="40">
        <v>11.861732265298723</v>
      </c>
      <c r="V65" s="60">
        <v>7</v>
      </c>
      <c r="W65" s="61">
        <v>22</v>
      </c>
      <c r="X65" s="61">
        <v>2</v>
      </c>
      <c r="Y65" s="40">
        <v>23.333333333333332</v>
      </c>
      <c r="Z65" s="62">
        <v>15550.539999999999</v>
      </c>
      <c r="AA65" s="40">
        <v>19046.75</v>
      </c>
      <c r="AB65" s="62">
        <v>100</v>
      </c>
      <c r="AC65" s="62">
        <v>19046.75</v>
      </c>
      <c r="AD65" s="62">
        <v>100</v>
      </c>
      <c r="AE65" s="62">
        <v>0</v>
      </c>
      <c r="AF65" s="62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59" t="s">
        <v>244</v>
      </c>
      <c r="C66" s="59"/>
      <c r="D66" s="36" t="s">
        <v>86</v>
      </c>
      <c r="E66" s="37" t="s">
        <v>138</v>
      </c>
      <c r="F66" s="37" t="s">
        <v>201</v>
      </c>
      <c r="G66" s="60">
        <v>35547.24</v>
      </c>
      <c r="H66" s="60">
        <v>22</v>
      </c>
      <c r="I66" s="60">
        <v>8</v>
      </c>
      <c r="J66" s="60">
        <v>14</v>
      </c>
      <c r="K66" s="60">
        <v>22</v>
      </c>
      <c r="L66" s="60">
        <v>22</v>
      </c>
      <c r="M66" s="60">
        <v>0</v>
      </c>
      <c r="N66" s="60">
        <v>100</v>
      </c>
      <c r="O66" s="40">
        <v>31860.29</v>
      </c>
      <c r="P66" s="40">
        <v>31860.29</v>
      </c>
      <c r="Q66" s="40">
        <v>100</v>
      </c>
      <c r="R66" s="40">
        <v>31860.29</v>
      </c>
      <c r="S66" s="40">
        <v>100</v>
      </c>
      <c r="T66" s="40">
        <v>0</v>
      </c>
      <c r="U66" s="40">
        <v>0</v>
      </c>
      <c r="V66" s="60">
        <v>0</v>
      </c>
      <c r="W66" s="61">
        <v>17</v>
      </c>
      <c r="X66" s="61">
        <v>0</v>
      </c>
      <c r="Y66" s="40">
        <v>0</v>
      </c>
      <c r="Z66" s="62">
        <v>3686.95</v>
      </c>
      <c r="AA66" s="40">
        <v>3686.95</v>
      </c>
      <c r="AB66" s="62">
        <v>100</v>
      </c>
      <c r="AC66" s="62">
        <v>3686.95</v>
      </c>
      <c r="AD66" s="62">
        <v>100</v>
      </c>
      <c r="AE66" s="62">
        <v>0</v>
      </c>
      <c r="AF66" s="62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59" t="s">
        <v>244</v>
      </c>
      <c r="C67" s="59"/>
      <c r="D67" s="36" t="s">
        <v>87</v>
      </c>
      <c r="E67" s="37" t="s">
        <v>135</v>
      </c>
      <c r="F67" s="37" t="s">
        <v>202</v>
      </c>
      <c r="G67" s="60">
        <v>7894.5199999999995</v>
      </c>
      <c r="H67" s="60">
        <v>9</v>
      </c>
      <c r="I67" s="60">
        <v>2</v>
      </c>
      <c r="J67" s="60">
        <v>6</v>
      </c>
      <c r="K67" s="60">
        <v>9</v>
      </c>
      <c r="L67" s="60">
        <v>9</v>
      </c>
      <c r="M67" s="60">
        <v>1</v>
      </c>
      <c r="N67" s="60">
        <v>100</v>
      </c>
      <c r="O67" s="40">
        <v>7417.12</v>
      </c>
      <c r="P67" s="40">
        <v>7417.12</v>
      </c>
      <c r="Q67" s="40">
        <v>100</v>
      </c>
      <c r="R67" s="40">
        <v>6062.96</v>
      </c>
      <c r="S67" s="40">
        <v>81.742778868347827</v>
      </c>
      <c r="T67" s="40">
        <v>1354.1599999999999</v>
      </c>
      <c r="U67" s="40">
        <v>18.257221131652177</v>
      </c>
      <c r="V67" s="60">
        <v>0</v>
      </c>
      <c r="W67" s="61">
        <v>4</v>
      </c>
      <c r="X67" s="61">
        <v>0</v>
      </c>
      <c r="Y67" s="40">
        <v>0</v>
      </c>
      <c r="Z67" s="62">
        <v>477.4</v>
      </c>
      <c r="AA67" s="40">
        <v>1831.56</v>
      </c>
      <c r="AB67" s="62">
        <v>100</v>
      </c>
      <c r="AC67" s="62">
        <v>1831.56</v>
      </c>
      <c r="AD67" s="62">
        <v>100</v>
      </c>
      <c r="AE67" s="62">
        <v>0</v>
      </c>
      <c r="AF67" s="62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59" t="s">
        <v>244</v>
      </c>
      <c r="C68" s="59"/>
      <c r="D68" s="36" t="s">
        <v>88</v>
      </c>
      <c r="E68" s="37" t="s">
        <v>120</v>
      </c>
      <c r="F68" s="37" t="s">
        <v>203</v>
      </c>
      <c r="G68" s="60">
        <v>34958.36</v>
      </c>
      <c r="H68" s="60">
        <v>21</v>
      </c>
      <c r="I68" s="60">
        <v>4</v>
      </c>
      <c r="J68" s="60">
        <v>15</v>
      </c>
      <c r="K68" s="60">
        <v>13</v>
      </c>
      <c r="L68" s="60">
        <v>13</v>
      </c>
      <c r="M68" s="60">
        <v>1</v>
      </c>
      <c r="N68" s="60">
        <v>61.904761904761905</v>
      </c>
      <c r="O68" s="40">
        <v>24949.09</v>
      </c>
      <c r="P68" s="40">
        <v>24949.09</v>
      </c>
      <c r="Q68" s="40">
        <v>100</v>
      </c>
      <c r="R68" s="40">
        <v>24949.09</v>
      </c>
      <c r="S68" s="40">
        <v>100</v>
      </c>
      <c r="T68" s="40">
        <v>0</v>
      </c>
      <c r="U68" s="40">
        <v>0</v>
      </c>
      <c r="V68" s="60">
        <v>5</v>
      </c>
      <c r="W68" s="61">
        <v>17</v>
      </c>
      <c r="X68" s="61">
        <v>3</v>
      </c>
      <c r="Y68" s="40">
        <v>23.809523809523807</v>
      </c>
      <c r="Z68" s="62">
        <v>10009.27</v>
      </c>
      <c r="AA68" s="40">
        <v>10009.27</v>
      </c>
      <c r="AB68" s="62">
        <v>100</v>
      </c>
      <c r="AC68" s="62">
        <v>10009.27</v>
      </c>
      <c r="AD68" s="62">
        <v>100</v>
      </c>
      <c r="AE68" s="62">
        <v>0</v>
      </c>
      <c r="AF68" s="62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59" t="s">
        <v>244</v>
      </c>
      <c r="C69" s="59"/>
      <c r="D69" s="36" t="s">
        <v>89</v>
      </c>
      <c r="E69" s="37" t="s">
        <v>139</v>
      </c>
      <c r="F69" s="37" t="s">
        <v>204</v>
      </c>
      <c r="G69" s="60">
        <v>32898.509999999995</v>
      </c>
      <c r="H69" s="60">
        <v>26</v>
      </c>
      <c r="I69" s="60">
        <v>1</v>
      </c>
      <c r="J69" s="60">
        <v>25</v>
      </c>
      <c r="K69" s="60">
        <v>24</v>
      </c>
      <c r="L69" s="60">
        <v>24</v>
      </c>
      <c r="M69" s="60">
        <v>0</v>
      </c>
      <c r="N69" s="60">
        <v>92.307692307692307</v>
      </c>
      <c r="O69" s="40">
        <v>24297.279999999999</v>
      </c>
      <c r="P69" s="40">
        <v>24297.279999999999</v>
      </c>
      <c r="Q69" s="40">
        <v>100</v>
      </c>
      <c r="R69" s="40">
        <v>23737.410000000003</v>
      </c>
      <c r="S69" s="40">
        <v>97.695750306207131</v>
      </c>
      <c r="T69" s="40">
        <v>559.86999999999534</v>
      </c>
      <c r="U69" s="40">
        <v>2.3042496937928663</v>
      </c>
      <c r="V69" s="60">
        <v>0</v>
      </c>
      <c r="W69" s="61">
        <v>17</v>
      </c>
      <c r="X69" s="61">
        <v>5</v>
      </c>
      <c r="Y69" s="40">
        <v>0</v>
      </c>
      <c r="Z69" s="62">
        <v>8601.23</v>
      </c>
      <c r="AA69" s="40">
        <v>9161.0999999999949</v>
      </c>
      <c r="AB69" s="62">
        <v>100</v>
      </c>
      <c r="AC69" s="62">
        <v>9161.0999999999967</v>
      </c>
      <c r="AD69" s="62">
        <v>100.00000000000003</v>
      </c>
      <c r="AE69" s="62">
        <v>0</v>
      </c>
      <c r="AF69" s="62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59" t="s">
        <v>244</v>
      </c>
      <c r="C70" s="59"/>
      <c r="D70" s="36" t="s">
        <v>90</v>
      </c>
      <c r="E70" s="37" t="s">
        <v>140</v>
      </c>
      <c r="F70" s="37" t="s">
        <v>205</v>
      </c>
      <c r="G70" s="60">
        <v>24207.66</v>
      </c>
      <c r="H70" s="60">
        <v>11</v>
      </c>
      <c r="I70" s="60">
        <v>6</v>
      </c>
      <c r="J70" s="60">
        <v>5</v>
      </c>
      <c r="K70" s="60">
        <v>7</v>
      </c>
      <c r="L70" s="60">
        <v>7</v>
      </c>
      <c r="M70" s="60">
        <v>0</v>
      </c>
      <c r="N70" s="60">
        <v>63.636363636363633</v>
      </c>
      <c r="O70" s="40">
        <v>17054.46</v>
      </c>
      <c r="P70" s="40">
        <v>17054.46</v>
      </c>
      <c r="Q70" s="40">
        <v>100</v>
      </c>
      <c r="R70" s="40">
        <v>10610.75</v>
      </c>
      <c r="S70" s="40">
        <v>62.216862920315272</v>
      </c>
      <c r="T70" s="40">
        <v>6443.7099999999991</v>
      </c>
      <c r="U70" s="40">
        <v>37.783137079684728</v>
      </c>
      <c r="V70" s="60">
        <v>4</v>
      </c>
      <c r="W70" s="61">
        <v>8</v>
      </c>
      <c r="X70" s="61">
        <v>0</v>
      </c>
      <c r="Y70" s="40">
        <v>36.363636363636367</v>
      </c>
      <c r="Z70" s="62">
        <v>7153.2</v>
      </c>
      <c r="AA70" s="40">
        <v>13596.91</v>
      </c>
      <c r="AB70" s="62">
        <v>100</v>
      </c>
      <c r="AC70" s="62">
        <v>13596.91</v>
      </c>
      <c r="AD70" s="62">
        <v>100</v>
      </c>
      <c r="AE70" s="62">
        <v>0</v>
      </c>
      <c r="AF70" s="62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59" t="s">
        <v>244</v>
      </c>
      <c r="C71" s="59"/>
      <c r="D71" s="36" t="s">
        <v>91</v>
      </c>
      <c r="E71" s="37" t="s">
        <v>124</v>
      </c>
      <c r="F71" s="37" t="s">
        <v>206</v>
      </c>
      <c r="G71" s="60">
        <v>12631.03</v>
      </c>
      <c r="H71" s="60">
        <v>17</v>
      </c>
      <c r="I71" s="60">
        <v>5</v>
      </c>
      <c r="J71" s="60">
        <v>11</v>
      </c>
      <c r="K71" s="60">
        <v>16</v>
      </c>
      <c r="L71" s="60">
        <v>16</v>
      </c>
      <c r="M71" s="60">
        <v>4</v>
      </c>
      <c r="N71" s="60">
        <v>94.117647058823522</v>
      </c>
      <c r="O71" s="40">
        <v>10032.36</v>
      </c>
      <c r="P71" s="40">
        <v>10032.36</v>
      </c>
      <c r="Q71" s="40">
        <v>100</v>
      </c>
      <c r="R71" s="40">
        <v>9666.9600000000009</v>
      </c>
      <c r="S71" s="40">
        <v>96.35778620384437</v>
      </c>
      <c r="T71" s="40">
        <v>365.39999999999964</v>
      </c>
      <c r="U71" s="40">
        <v>3.6422137961556365</v>
      </c>
      <c r="V71" s="60">
        <v>0</v>
      </c>
      <c r="W71" s="61">
        <v>9</v>
      </c>
      <c r="X71" s="61">
        <v>1</v>
      </c>
      <c r="Y71" s="40">
        <v>0</v>
      </c>
      <c r="Z71" s="62">
        <v>2598.67</v>
      </c>
      <c r="AA71" s="40">
        <v>2964.0699999999997</v>
      </c>
      <c r="AB71" s="62">
        <v>100</v>
      </c>
      <c r="AC71" s="62">
        <v>2964.0699999999997</v>
      </c>
      <c r="AD71" s="62">
        <v>100</v>
      </c>
      <c r="AE71" s="62">
        <v>0</v>
      </c>
      <c r="AF71" s="62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59" t="s">
        <v>244</v>
      </c>
      <c r="C72" s="59"/>
      <c r="D72" s="36" t="s">
        <v>92</v>
      </c>
      <c r="E72" s="37" t="s">
        <v>120</v>
      </c>
      <c r="F72" s="37" t="s">
        <v>207</v>
      </c>
      <c r="G72" s="60">
        <v>11782.519999999999</v>
      </c>
      <c r="H72" s="60">
        <v>8</v>
      </c>
      <c r="I72" s="60">
        <v>1</v>
      </c>
      <c r="J72" s="60">
        <v>6</v>
      </c>
      <c r="K72" s="60">
        <v>6</v>
      </c>
      <c r="L72" s="60">
        <v>6</v>
      </c>
      <c r="M72" s="60">
        <v>0</v>
      </c>
      <c r="N72" s="60">
        <v>75</v>
      </c>
      <c r="O72" s="40">
        <v>9317.619999999999</v>
      </c>
      <c r="P72" s="40">
        <v>9317.619999999999</v>
      </c>
      <c r="Q72" s="40">
        <v>100</v>
      </c>
      <c r="R72" s="40">
        <v>6852.7199999999993</v>
      </c>
      <c r="S72" s="40">
        <v>73.545819640637845</v>
      </c>
      <c r="T72" s="40">
        <v>2464.8999999999996</v>
      </c>
      <c r="U72" s="40">
        <v>26.454180359362155</v>
      </c>
      <c r="V72" s="60">
        <v>0</v>
      </c>
      <c r="W72" s="61">
        <v>6</v>
      </c>
      <c r="X72" s="61">
        <v>0</v>
      </c>
      <c r="Y72" s="40">
        <v>0</v>
      </c>
      <c r="Z72" s="62">
        <v>2464.9</v>
      </c>
      <c r="AA72" s="40">
        <v>4929.7999999999993</v>
      </c>
      <c r="AB72" s="62">
        <v>100</v>
      </c>
      <c r="AC72" s="62">
        <v>4929.8</v>
      </c>
      <c r="AD72" s="62">
        <v>100.00000000000003</v>
      </c>
      <c r="AE72" s="62">
        <v>0</v>
      </c>
      <c r="AF72" s="62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59" t="s">
        <v>244</v>
      </c>
      <c r="C73" s="59"/>
      <c r="D73" s="36" t="s">
        <v>93</v>
      </c>
      <c r="E73" s="37" t="s">
        <v>124</v>
      </c>
      <c r="F73" s="37" t="s">
        <v>208</v>
      </c>
      <c r="G73" s="60">
        <v>16042.69</v>
      </c>
      <c r="H73" s="60">
        <v>14</v>
      </c>
      <c r="I73" s="60">
        <v>3</v>
      </c>
      <c r="J73" s="60">
        <v>8</v>
      </c>
      <c r="K73" s="60">
        <v>11</v>
      </c>
      <c r="L73" s="60">
        <v>11</v>
      </c>
      <c r="M73" s="60">
        <v>1</v>
      </c>
      <c r="N73" s="60">
        <v>78.571428571428569</v>
      </c>
      <c r="O73" s="40">
        <v>8861.92</v>
      </c>
      <c r="P73" s="40">
        <v>8861.92</v>
      </c>
      <c r="Q73" s="40">
        <v>100</v>
      </c>
      <c r="R73" s="40">
        <v>8861.92</v>
      </c>
      <c r="S73" s="40">
        <v>100</v>
      </c>
      <c r="T73" s="40">
        <v>0</v>
      </c>
      <c r="U73" s="40">
        <v>0</v>
      </c>
      <c r="V73" s="60">
        <v>3</v>
      </c>
      <c r="W73" s="61">
        <v>7</v>
      </c>
      <c r="X73" s="61">
        <v>0</v>
      </c>
      <c r="Y73" s="40">
        <v>21.428571428571427</v>
      </c>
      <c r="Z73" s="62">
        <v>7180.77</v>
      </c>
      <c r="AA73" s="40">
        <v>7180.77</v>
      </c>
      <c r="AB73" s="62">
        <v>100</v>
      </c>
      <c r="AC73" s="62">
        <v>7180.77</v>
      </c>
      <c r="AD73" s="62">
        <v>100</v>
      </c>
      <c r="AE73" s="62">
        <v>0</v>
      </c>
      <c r="AF73" s="62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59" t="s">
        <v>244</v>
      </c>
      <c r="C74" s="59"/>
      <c r="D74" s="36" t="s">
        <v>94</v>
      </c>
      <c r="E74" s="37" t="s">
        <v>124</v>
      </c>
      <c r="F74" s="37" t="s">
        <v>209</v>
      </c>
      <c r="G74" s="60">
        <v>40963.1</v>
      </c>
      <c r="H74" s="60">
        <v>20</v>
      </c>
      <c r="I74" s="60">
        <v>6</v>
      </c>
      <c r="J74" s="60">
        <v>12</v>
      </c>
      <c r="K74" s="60">
        <v>13</v>
      </c>
      <c r="L74" s="60">
        <v>13</v>
      </c>
      <c r="M74" s="60">
        <v>1</v>
      </c>
      <c r="N74" s="60">
        <v>65</v>
      </c>
      <c r="O74" s="40">
        <v>29258.73</v>
      </c>
      <c r="P74" s="40">
        <v>29258.73</v>
      </c>
      <c r="Q74" s="40">
        <v>100</v>
      </c>
      <c r="R74" s="40">
        <v>28120.5</v>
      </c>
      <c r="S74" s="40">
        <v>96.109776466716085</v>
      </c>
      <c r="T74" s="40">
        <v>1138.2299999999996</v>
      </c>
      <c r="U74" s="40">
        <v>3.890223533283911</v>
      </c>
      <c r="V74" s="60">
        <v>6</v>
      </c>
      <c r="W74" s="61">
        <v>21</v>
      </c>
      <c r="X74" s="61">
        <v>0</v>
      </c>
      <c r="Y74" s="40">
        <v>30</v>
      </c>
      <c r="Z74" s="62">
        <v>11704.37</v>
      </c>
      <c r="AA74" s="40">
        <v>12842.6</v>
      </c>
      <c r="AB74" s="62">
        <v>100</v>
      </c>
      <c r="AC74" s="62">
        <v>12842.6</v>
      </c>
      <c r="AD74" s="62">
        <v>100</v>
      </c>
      <c r="AE74" s="62">
        <v>0</v>
      </c>
      <c r="AF74" s="62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59" t="s">
        <v>244</v>
      </c>
      <c r="C75" s="59"/>
      <c r="D75" s="36" t="s">
        <v>95</v>
      </c>
      <c r="E75" s="37" t="s">
        <v>123</v>
      </c>
      <c r="F75" s="37" t="s">
        <v>210</v>
      </c>
      <c r="G75" s="60">
        <v>18579.849999999999</v>
      </c>
      <c r="H75" s="60">
        <v>12</v>
      </c>
      <c r="I75" s="60">
        <v>3</v>
      </c>
      <c r="J75" s="60">
        <v>9</v>
      </c>
      <c r="K75" s="60">
        <v>8</v>
      </c>
      <c r="L75" s="60">
        <v>12</v>
      </c>
      <c r="M75" s="60">
        <v>1</v>
      </c>
      <c r="N75" s="60">
        <v>66.666666666666657</v>
      </c>
      <c r="O75" s="40">
        <v>16621.91</v>
      </c>
      <c r="P75" s="40">
        <v>16621.91</v>
      </c>
      <c r="Q75" s="40">
        <v>100</v>
      </c>
      <c r="R75" s="40">
        <v>16621.91</v>
      </c>
      <c r="S75" s="40">
        <v>100</v>
      </c>
      <c r="T75" s="40">
        <v>0</v>
      </c>
      <c r="U75" s="40">
        <v>0</v>
      </c>
      <c r="V75" s="60">
        <v>1</v>
      </c>
      <c r="W75" s="61">
        <v>5</v>
      </c>
      <c r="X75" s="61">
        <v>1</v>
      </c>
      <c r="Y75" s="40">
        <v>8.3333333333333321</v>
      </c>
      <c r="Z75" s="62">
        <v>1957.94</v>
      </c>
      <c r="AA75" s="40">
        <v>1957.94</v>
      </c>
      <c r="AB75" s="62">
        <v>100</v>
      </c>
      <c r="AC75" s="62">
        <v>1957.94</v>
      </c>
      <c r="AD75" s="62">
        <v>100</v>
      </c>
      <c r="AE75" s="62">
        <v>0</v>
      </c>
      <c r="AF75" s="62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59" t="s">
        <v>244</v>
      </c>
      <c r="C76" s="59"/>
      <c r="D76" s="36" t="s">
        <v>96</v>
      </c>
      <c r="E76" s="37" t="s">
        <v>124</v>
      </c>
      <c r="F76" s="37" t="s">
        <v>211</v>
      </c>
      <c r="G76" s="60">
        <v>2227.91</v>
      </c>
      <c r="H76" s="60">
        <v>1</v>
      </c>
      <c r="I76" s="60">
        <v>0</v>
      </c>
      <c r="J76" s="60">
        <v>1</v>
      </c>
      <c r="K76" s="60">
        <v>1</v>
      </c>
      <c r="L76" s="60">
        <v>1</v>
      </c>
      <c r="M76" s="60">
        <v>0</v>
      </c>
      <c r="N76" s="60">
        <v>100</v>
      </c>
      <c r="O76" s="40">
        <v>2227.91</v>
      </c>
      <c r="P76" s="40">
        <v>2227.91</v>
      </c>
      <c r="Q76" s="40">
        <v>100</v>
      </c>
      <c r="R76" s="40">
        <v>2227.91</v>
      </c>
      <c r="S76" s="40">
        <v>100</v>
      </c>
      <c r="T76" s="40">
        <v>0</v>
      </c>
      <c r="U76" s="40">
        <v>0</v>
      </c>
      <c r="V76" s="60">
        <v>0</v>
      </c>
      <c r="W76" s="61">
        <v>1</v>
      </c>
      <c r="X76" s="61">
        <v>0</v>
      </c>
      <c r="Y76" s="40">
        <v>0</v>
      </c>
      <c r="Z76" s="62">
        <v>0</v>
      </c>
      <c r="AA76" s="40">
        <v>0</v>
      </c>
      <c r="AB76" s="62">
        <v>0</v>
      </c>
      <c r="AC76" s="62">
        <v>0</v>
      </c>
      <c r="AD76" s="62">
        <v>0</v>
      </c>
      <c r="AE76" s="62">
        <v>0</v>
      </c>
      <c r="AF76" s="62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59" t="s">
        <v>244</v>
      </c>
      <c r="C77" s="59"/>
      <c r="D77" s="36" t="s">
        <v>118</v>
      </c>
      <c r="E77" s="37" t="s">
        <v>142</v>
      </c>
      <c r="F77" s="37" t="s">
        <v>233</v>
      </c>
      <c r="G77" s="60">
        <v>182.7</v>
      </c>
      <c r="H77" s="60">
        <v>1</v>
      </c>
      <c r="I77" s="60">
        <v>1</v>
      </c>
      <c r="J77" s="60">
        <v>0</v>
      </c>
      <c r="K77" s="60">
        <v>0</v>
      </c>
      <c r="L77" s="60">
        <v>0</v>
      </c>
      <c r="M77" s="60">
        <v>1</v>
      </c>
      <c r="N77" s="60">
        <v>0</v>
      </c>
      <c r="O77" s="40">
        <v>91.35</v>
      </c>
      <c r="P77" s="40">
        <v>91.35</v>
      </c>
      <c r="Q77" s="40">
        <v>100</v>
      </c>
      <c r="R77" s="40">
        <v>0</v>
      </c>
      <c r="S77" s="40">
        <v>0</v>
      </c>
      <c r="T77" s="40">
        <v>91.35</v>
      </c>
      <c r="U77" s="40">
        <v>100</v>
      </c>
      <c r="V77" s="60">
        <v>1</v>
      </c>
      <c r="W77" s="61">
        <v>1</v>
      </c>
      <c r="X77" s="61">
        <v>0</v>
      </c>
      <c r="Y77" s="40">
        <v>100</v>
      </c>
      <c r="Z77" s="62">
        <v>91.35</v>
      </c>
      <c r="AA77" s="40">
        <v>182.7</v>
      </c>
      <c r="AB77" s="62">
        <v>100</v>
      </c>
      <c r="AC77" s="62">
        <v>182.7</v>
      </c>
      <c r="AD77" s="62">
        <v>100</v>
      </c>
      <c r="AE77" s="62">
        <v>0</v>
      </c>
      <c r="AF77" s="62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59" t="s">
        <v>244</v>
      </c>
      <c r="C78" s="59"/>
      <c r="D78" s="36" t="s">
        <v>117</v>
      </c>
      <c r="E78" s="37" t="s">
        <v>130</v>
      </c>
      <c r="F78" s="37" t="s">
        <v>232</v>
      </c>
      <c r="G78" s="60">
        <v>2569.25</v>
      </c>
      <c r="H78" s="60">
        <v>3</v>
      </c>
      <c r="I78" s="60">
        <v>1</v>
      </c>
      <c r="J78" s="60">
        <v>2</v>
      </c>
      <c r="K78" s="60">
        <v>0</v>
      </c>
      <c r="L78" s="60">
        <v>0</v>
      </c>
      <c r="M78" s="60">
        <v>1</v>
      </c>
      <c r="N78" s="6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60">
        <v>2</v>
      </c>
      <c r="W78" s="61">
        <v>4</v>
      </c>
      <c r="X78" s="61">
        <v>1</v>
      </c>
      <c r="Y78" s="40">
        <v>66.666666666666657</v>
      </c>
      <c r="Z78" s="62">
        <v>2569.25</v>
      </c>
      <c r="AA78" s="40">
        <v>2569.25</v>
      </c>
      <c r="AB78" s="62">
        <v>100</v>
      </c>
      <c r="AC78" s="62">
        <v>2569.25</v>
      </c>
      <c r="AD78" s="62">
        <v>100</v>
      </c>
      <c r="AE78" s="62">
        <v>0</v>
      </c>
      <c r="AF78" s="62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59" t="s">
        <v>244</v>
      </c>
      <c r="C79" s="59"/>
      <c r="D79" s="36" t="s">
        <v>97</v>
      </c>
      <c r="E79" s="37" t="s">
        <v>130</v>
      </c>
      <c r="F79" s="37" t="s">
        <v>212</v>
      </c>
      <c r="G79" s="60">
        <v>12881</v>
      </c>
      <c r="H79" s="60">
        <v>10</v>
      </c>
      <c r="I79" s="60">
        <v>2</v>
      </c>
      <c r="J79" s="60">
        <v>7</v>
      </c>
      <c r="K79" s="60">
        <v>8</v>
      </c>
      <c r="L79" s="60">
        <v>8</v>
      </c>
      <c r="M79" s="60">
        <v>0</v>
      </c>
      <c r="N79" s="60">
        <v>80</v>
      </c>
      <c r="O79" s="40">
        <v>11847.22</v>
      </c>
      <c r="P79" s="40">
        <v>11847.22</v>
      </c>
      <c r="Q79" s="40">
        <v>100</v>
      </c>
      <c r="R79" s="40">
        <v>11847.220000000001</v>
      </c>
      <c r="S79" s="40">
        <v>100.00000000000003</v>
      </c>
      <c r="T79" s="40">
        <v>0</v>
      </c>
      <c r="U79" s="40">
        <v>0</v>
      </c>
      <c r="V79" s="60">
        <v>1</v>
      </c>
      <c r="W79" s="61">
        <v>5</v>
      </c>
      <c r="X79" s="61">
        <v>0</v>
      </c>
      <c r="Y79" s="40">
        <v>10</v>
      </c>
      <c r="Z79" s="62">
        <v>1033.78</v>
      </c>
      <c r="AA79" s="40">
        <v>1033.78</v>
      </c>
      <c r="AB79" s="62">
        <v>100</v>
      </c>
      <c r="AC79" s="62">
        <v>1033.78</v>
      </c>
      <c r="AD79" s="62">
        <v>100</v>
      </c>
      <c r="AE79" s="62">
        <v>0</v>
      </c>
      <c r="AF79" s="62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59" t="s">
        <v>244</v>
      </c>
      <c r="C80" s="59"/>
      <c r="D80" s="36" t="s">
        <v>98</v>
      </c>
      <c r="E80" s="37" t="s">
        <v>121</v>
      </c>
      <c r="F80" s="37" t="s">
        <v>213</v>
      </c>
      <c r="G80" s="60">
        <v>5134.43</v>
      </c>
      <c r="H80" s="60">
        <v>6</v>
      </c>
      <c r="I80" s="60">
        <v>1</v>
      </c>
      <c r="J80" s="60">
        <v>5</v>
      </c>
      <c r="K80" s="60">
        <v>5</v>
      </c>
      <c r="L80" s="60">
        <v>5</v>
      </c>
      <c r="M80" s="60">
        <v>1</v>
      </c>
      <c r="N80" s="60">
        <v>83.333333333333343</v>
      </c>
      <c r="O80" s="40">
        <v>5134.43</v>
      </c>
      <c r="P80" s="40">
        <v>5134.43</v>
      </c>
      <c r="Q80" s="40">
        <v>100</v>
      </c>
      <c r="R80" s="40">
        <v>3195.79</v>
      </c>
      <c r="S80" s="40">
        <v>62.242352120878067</v>
      </c>
      <c r="T80" s="40">
        <v>1938.6400000000003</v>
      </c>
      <c r="U80" s="40">
        <v>37.757647879121933</v>
      </c>
      <c r="V80" s="60">
        <v>0</v>
      </c>
      <c r="W80" s="61">
        <v>3</v>
      </c>
      <c r="X80" s="61">
        <v>0</v>
      </c>
      <c r="Y80" s="40">
        <v>0</v>
      </c>
      <c r="Z80" s="62">
        <v>0</v>
      </c>
      <c r="AA80" s="40">
        <v>1938.6400000000003</v>
      </c>
      <c r="AB80" s="62">
        <v>100</v>
      </c>
      <c r="AC80" s="62">
        <v>1938.64</v>
      </c>
      <c r="AD80" s="62">
        <v>99.999999999999986</v>
      </c>
      <c r="AE80" s="62">
        <v>0</v>
      </c>
      <c r="AF80" s="62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59" t="s">
        <v>244</v>
      </c>
      <c r="C81" s="59"/>
      <c r="D81" s="36" t="s">
        <v>119</v>
      </c>
      <c r="E81" s="37" t="s">
        <v>140</v>
      </c>
      <c r="F81" s="37" t="s">
        <v>234</v>
      </c>
      <c r="G81" s="60">
        <v>2682.95</v>
      </c>
      <c r="H81" s="60">
        <v>1</v>
      </c>
      <c r="I81" s="60">
        <v>0</v>
      </c>
      <c r="J81" s="60">
        <v>1</v>
      </c>
      <c r="K81" s="60">
        <v>0</v>
      </c>
      <c r="L81" s="60">
        <v>0</v>
      </c>
      <c r="M81" s="60">
        <v>0</v>
      </c>
      <c r="N81" s="6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60">
        <v>2</v>
      </c>
      <c r="W81" s="61">
        <v>2</v>
      </c>
      <c r="X81" s="61">
        <v>1</v>
      </c>
      <c r="Y81" s="40">
        <v>200</v>
      </c>
      <c r="Z81" s="62">
        <v>2682.95</v>
      </c>
      <c r="AA81" s="40">
        <v>2682.95</v>
      </c>
      <c r="AB81" s="62">
        <v>100</v>
      </c>
      <c r="AC81" s="62">
        <v>2682.95</v>
      </c>
      <c r="AD81" s="62">
        <v>100</v>
      </c>
      <c r="AE81" s="62">
        <v>0</v>
      </c>
      <c r="AF81" s="62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59" t="s">
        <v>244</v>
      </c>
      <c r="C82" s="59"/>
      <c r="D82" s="36" t="s">
        <v>99</v>
      </c>
      <c r="E82" s="37" t="s">
        <v>120</v>
      </c>
      <c r="F82" s="37" t="s">
        <v>214</v>
      </c>
      <c r="G82" s="60">
        <v>15854.530000000002</v>
      </c>
      <c r="H82" s="60">
        <v>11</v>
      </c>
      <c r="I82" s="60">
        <v>3</v>
      </c>
      <c r="J82" s="60">
        <v>8</v>
      </c>
      <c r="K82" s="60">
        <v>9</v>
      </c>
      <c r="L82" s="60">
        <v>9</v>
      </c>
      <c r="M82" s="60">
        <v>0</v>
      </c>
      <c r="N82" s="60">
        <v>81.818181818181827</v>
      </c>
      <c r="O82" s="40">
        <v>12091.150000000001</v>
      </c>
      <c r="P82" s="40">
        <v>12091.150000000001</v>
      </c>
      <c r="Q82" s="40">
        <v>100</v>
      </c>
      <c r="R82" s="40">
        <v>8327.77</v>
      </c>
      <c r="S82" s="40">
        <v>68.874920913229914</v>
      </c>
      <c r="T82" s="40">
        <v>3763.380000000001</v>
      </c>
      <c r="U82" s="40">
        <v>31.125079086770079</v>
      </c>
      <c r="V82" s="60">
        <v>2</v>
      </c>
      <c r="W82" s="61">
        <v>9</v>
      </c>
      <c r="X82" s="61">
        <v>0</v>
      </c>
      <c r="Y82" s="40">
        <v>18.181818181818183</v>
      </c>
      <c r="Z82" s="62">
        <v>3763.38</v>
      </c>
      <c r="AA82" s="40">
        <v>7526.7600000000011</v>
      </c>
      <c r="AB82" s="62">
        <v>100</v>
      </c>
      <c r="AC82" s="62">
        <v>7526.76</v>
      </c>
      <c r="AD82" s="62">
        <v>99.999999999999986</v>
      </c>
      <c r="AE82" s="62">
        <v>0</v>
      </c>
      <c r="AF82" s="62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59" t="s">
        <v>244</v>
      </c>
      <c r="C83" s="59"/>
      <c r="D83" s="36" t="s">
        <v>100</v>
      </c>
      <c r="E83" s="37" t="s">
        <v>124</v>
      </c>
      <c r="F83" s="37" t="s">
        <v>215</v>
      </c>
      <c r="G83" s="60">
        <v>10834.000000000002</v>
      </c>
      <c r="H83" s="60">
        <v>15</v>
      </c>
      <c r="I83" s="60">
        <v>5</v>
      </c>
      <c r="J83" s="60">
        <v>9</v>
      </c>
      <c r="K83" s="60">
        <v>10</v>
      </c>
      <c r="L83" s="60">
        <v>10</v>
      </c>
      <c r="M83" s="60">
        <v>2</v>
      </c>
      <c r="N83" s="60">
        <v>66.666666666666657</v>
      </c>
      <c r="O83" s="40">
        <v>10392.470000000001</v>
      </c>
      <c r="P83" s="40">
        <v>10392.470000000001</v>
      </c>
      <c r="Q83" s="40">
        <v>100</v>
      </c>
      <c r="R83" s="40">
        <v>9859.59</v>
      </c>
      <c r="S83" s="40">
        <v>94.872441296438666</v>
      </c>
      <c r="T83" s="40">
        <v>532.88000000000102</v>
      </c>
      <c r="U83" s="40">
        <v>5.1275587035613377</v>
      </c>
      <c r="V83" s="60">
        <v>2</v>
      </c>
      <c r="W83" s="61">
        <v>6</v>
      </c>
      <c r="X83" s="61">
        <v>0</v>
      </c>
      <c r="Y83" s="40">
        <v>13.333333333333334</v>
      </c>
      <c r="Z83" s="62">
        <v>441.53</v>
      </c>
      <c r="AA83" s="40">
        <v>974.41000000000099</v>
      </c>
      <c r="AB83" s="62">
        <v>100</v>
      </c>
      <c r="AC83" s="62">
        <v>974.41</v>
      </c>
      <c r="AD83" s="62">
        <v>99.999999999999901</v>
      </c>
      <c r="AE83" s="62">
        <v>1.0231815394945443E-12</v>
      </c>
      <c r="AF83" s="62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59" t="s">
        <v>244</v>
      </c>
      <c r="C84" s="59"/>
      <c r="D84" s="36" t="s">
        <v>101</v>
      </c>
      <c r="E84" s="37" t="s">
        <v>124</v>
      </c>
      <c r="F84" s="37" t="s">
        <v>216</v>
      </c>
      <c r="G84" s="60">
        <v>37733.300000000003</v>
      </c>
      <c r="H84" s="60">
        <v>25</v>
      </c>
      <c r="I84" s="60">
        <v>7</v>
      </c>
      <c r="J84" s="60">
        <v>16</v>
      </c>
      <c r="K84" s="60">
        <v>22</v>
      </c>
      <c r="L84" s="60">
        <v>22</v>
      </c>
      <c r="M84" s="60">
        <v>0</v>
      </c>
      <c r="N84" s="60">
        <v>88</v>
      </c>
      <c r="O84" s="40">
        <v>28780.43</v>
      </c>
      <c r="P84" s="40">
        <v>28780.43</v>
      </c>
      <c r="Q84" s="40">
        <v>100</v>
      </c>
      <c r="R84" s="40">
        <v>18782.61</v>
      </c>
      <c r="S84" s="40">
        <v>65.261742093498952</v>
      </c>
      <c r="T84" s="40">
        <v>9997.82</v>
      </c>
      <c r="U84" s="40">
        <v>34.738257906501048</v>
      </c>
      <c r="V84" s="60">
        <v>2</v>
      </c>
      <c r="W84" s="61">
        <v>14</v>
      </c>
      <c r="X84" s="61">
        <v>1</v>
      </c>
      <c r="Y84" s="40">
        <v>8</v>
      </c>
      <c r="Z84" s="62">
        <v>8952.8700000000008</v>
      </c>
      <c r="AA84" s="40">
        <v>18950.690000000002</v>
      </c>
      <c r="AB84" s="62">
        <v>100</v>
      </c>
      <c r="AC84" s="62">
        <v>18950.689999999999</v>
      </c>
      <c r="AD84" s="62">
        <v>99.999999999999972</v>
      </c>
      <c r="AE84" s="62">
        <v>0</v>
      </c>
      <c r="AF84" s="62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59" t="s">
        <v>244</v>
      </c>
      <c r="C85" s="59"/>
      <c r="D85" s="36" t="s">
        <v>102</v>
      </c>
      <c r="E85" s="37" t="s">
        <v>136</v>
      </c>
      <c r="F85" s="37" t="s">
        <v>217</v>
      </c>
      <c r="G85" s="60">
        <v>31985.440000000002</v>
      </c>
      <c r="H85" s="60">
        <v>14</v>
      </c>
      <c r="I85" s="60">
        <v>6</v>
      </c>
      <c r="J85" s="60">
        <v>8</v>
      </c>
      <c r="K85" s="60">
        <v>11</v>
      </c>
      <c r="L85" s="60">
        <v>13</v>
      </c>
      <c r="M85" s="60">
        <v>2</v>
      </c>
      <c r="N85" s="60">
        <v>78.571428571428569</v>
      </c>
      <c r="O85" s="40">
        <v>23591.18</v>
      </c>
      <c r="P85" s="40">
        <v>23591.18</v>
      </c>
      <c r="Q85" s="40">
        <v>100</v>
      </c>
      <c r="R85" s="40">
        <v>23591.18</v>
      </c>
      <c r="S85" s="40">
        <v>100</v>
      </c>
      <c r="T85" s="40">
        <v>0</v>
      </c>
      <c r="U85" s="40">
        <v>0</v>
      </c>
      <c r="V85" s="60">
        <v>3</v>
      </c>
      <c r="W85" s="61">
        <v>11</v>
      </c>
      <c r="X85" s="61">
        <v>0</v>
      </c>
      <c r="Y85" s="40">
        <v>21.428571428571427</v>
      </c>
      <c r="Z85" s="62">
        <v>8394.26</v>
      </c>
      <c r="AA85" s="40">
        <v>8394.26</v>
      </c>
      <c r="AB85" s="62">
        <v>100</v>
      </c>
      <c r="AC85" s="62">
        <v>8394.26</v>
      </c>
      <c r="AD85" s="62">
        <v>100</v>
      </c>
      <c r="AE85" s="62">
        <v>0</v>
      </c>
      <c r="AF85" s="62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59" t="s">
        <v>244</v>
      </c>
      <c r="C86" s="59"/>
      <c r="D86" s="36" t="s">
        <v>103</v>
      </c>
      <c r="E86" s="37" t="s">
        <v>136</v>
      </c>
      <c r="F86" s="37" t="s">
        <v>218</v>
      </c>
      <c r="G86" s="60">
        <v>17209.36</v>
      </c>
      <c r="H86" s="60">
        <v>12</v>
      </c>
      <c r="I86" s="60">
        <v>5</v>
      </c>
      <c r="J86" s="60">
        <v>7</v>
      </c>
      <c r="K86" s="60">
        <v>11</v>
      </c>
      <c r="L86" s="60">
        <v>11</v>
      </c>
      <c r="M86" s="60">
        <v>0</v>
      </c>
      <c r="N86" s="60">
        <v>91.666666666666657</v>
      </c>
      <c r="O86" s="40">
        <v>11423.86</v>
      </c>
      <c r="P86" s="40">
        <v>11423.86</v>
      </c>
      <c r="Q86" s="40">
        <v>100</v>
      </c>
      <c r="R86" s="40">
        <v>8884.84</v>
      </c>
      <c r="S86" s="40">
        <v>77.774412501553755</v>
      </c>
      <c r="T86" s="40">
        <v>2539.0200000000004</v>
      </c>
      <c r="U86" s="40">
        <v>22.225587498446238</v>
      </c>
      <c r="V86" s="60">
        <v>1</v>
      </c>
      <c r="W86" s="61">
        <v>8</v>
      </c>
      <c r="X86" s="61">
        <v>0</v>
      </c>
      <c r="Y86" s="40">
        <v>8.3333333333333321</v>
      </c>
      <c r="Z86" s="62">
        <v>5785.5</v>
      </c>
      <c r="AA86" s="40">
        <v>8324.52</v>
      </c>
      <c r="AB86" s="62">
        <v>100</v>
      </c>
      <c r="AC86" s="62">
        <v>8324.52</v>
      </c>
      <c r="AD86" s="62">
        <v>100</v>
      </c>
      <c r="AE86" s="62">
        <v>0</v>
      </c>
      <c r="AF86" s="62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59" t="s">
        <v>244</v>
      </c>
      <c r="C87" s="59"/>
      <c r="D87" s="36" t="s">
        <v>104</v>
      </c>
      <c r="E87" s="37" t="s">
        <v>125</v>
      </c>
      <c r="F87" s="37" t="s">
        <v>219</v>
      </c>
      <c r="G87" s="60">
        <v>11207.640000000001</v>
      </c>
      <c r="H87" s="60">
        <v>12</v>
      </c>
      <c r="I87" s="60">
        <v>4</v>
      </c>
      <c r="J87" s="60">
        <v>8</v>
      </c>
      <c r="K87" s="60">
        <v>10</v>
      </c>
      <c r="L87" s="60">
        <v>10</v>
      </c>
      <c r="M87" s="60">
        <v>0</v>
      </c>
      <c r="N87" s="60">
        <v>83.333333333333343</v>
      </c>
      <c r="O87" s="40">
        <v>10040.950000000001</v>
      </c>
      <c r="P87" s="40">
        <v>10040.950000000001</v>
      </c>
      <c r="Q87" s="40">
        <v>100</v>
      </c>
      <c r="R87" s="40">
        <v>215.07</v>
      </c>
      <c r="S87" s="40">
        <v>2.1419288015576212</v>
      </c>
      <c r="T87" s="40">
        <v>9825.880000000001</v>
      </c>
      <c r="U87" s="40">
        <v>97.858071198442389</v>
      </c>
      <c r="V87" s="60">
        <v>0</v>
      </c>
      <c r="W87" s="61">
        <v>8</v>
      </c>
      <c r="X87" s="61">
        <v>0</v>
      </c>
      <c r="Y87" s="40">
        <v>0</v>
      </c>
      <c r="Z87" s="62">
        <v>1166.69</v>
      </c>
      <c r="AA87" s="40">
        <v>10992.570000000002</v>
      </c>
      <c r="AB87" s="62">
        <v>100</v>
      </c>
      <c r="AC87" s="62">
        <v>10992.57</v>
      </c>
      <c r="AD87" s="62">
        <v>99.999999999999986</v>
      </c>
      <c r="AE87" s="62">
        <v>0</v>
      </c>
      <c r="AF87" s="62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59" t="s">
        <v>244</v>
      </c>
      <c r="C88" s="59"/>
      <c r="D88" s="36" t="s">
        <v>105</v>
      </c>
      <c r="E88" s="37" t="s">
        <v>124</v>
      </c>
      <c r="F88" s="37" t="s">
        <v>220</v>
      </c>
      <c r="G88" s="60">
        <v>36148.639999999999</v>
      </c>
      <c r="H88" s="60">
        <v>34</v>
      </c>
      <c r="I88" s="60">
        <v>6</v>
      </c>
      <c r="J88" s="60">
        <v>28</v>
      </c>
      <c r="K88" s="60">
        <v>24</v>
      </c>
      <c r="L88" s="60">
        <v>24</v>
      </c>
      <c r="M88" s="60">
        <v>0</v>
      </c>
      <c r="N88" s="60">
        <v>70.588235294117652</v>
      </c>
      <c r="O88" s="40">
        <v>25458.53</v>
      </c>
      <c r="P88" s="40">
        <v>25458.53</v>
      </c>
      <c r="Q88" s="40">
        <v>100</v>
      </c>
      <c r="R88" s="40">
        <v>25763.03</v>
      </c>
      <c r="S88" s="40">
        <v>101.19606277345943</v>
      </c>
      <c r="T88" s="40">
        <v>-304.5</v>
      </c>
      <c r="U88" s="40">
        <v>-1.196062773459426</v>
      </c>
      <c r="V88" s="60">
        <v>7</v>
      </c>
      <c r="W88" s="61">
        <v>33</v>
      </c>
      <c r="X88" s="61">
        <v>4</v>
      </c>
      <c r="Y88" s="40">
        <v>20.588235294117645</v>
      </c>
      <c r="Z88" s="62">
        <v>10690.11</v>
      </c>
      <c r="AA88" s="40">
        <v>10385.61</v>
      </c>
      <c r="AB88" s="62">
        <v>100</v>
      </c>
      <c r="AC88" s="62">
        <v>10385.61</v>
      </c>
      <c r="AD88" s="62">
        <v>100</v>
      </c>
      <c r="AE88" s="62">
        <v>0</v>
      </c>
      <c r="AF88" s="62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59" t="s">
        <v>244</v>
      </c>
      <c r="C89" s="59"/>
      <c r="D89" s="36" t="s">
        <v>106</v>
      </c>
      <c r="E89" s="37" t="s">
        <v>125</v>
      </c>
      <c r="F89" s="37" t="s">
        <v>221</v>
      </c>
      <c r="G89" s="60">
        <v>32858.699999999997</v>
      </c>
      <c r="H89" s="60">
        <v>22</v>
      </c>
      <c r="I89" s="60">
        <v>5</v>
      </c>
      <c r="J89" s="60">
        <v>15</v>
      </c>
      <c r="K89" s="60">
        <v>16</v>
      </c>
      <c r="L89" s="60">
        <v>16</v>
      </c>
      <c r="M89" s="60">
        <v>2</v>
      </c>
      <c r="N89" s="60">
        <v>72.727272727272734</v>
      </c>
      <c r="O89" s="40">
        <v>24316.61</v>
      </c>
      <c r="P89" s="40">
        <v>24316.61</v>
      </c>
      <c r="Q89" s="40">
        <v>100</v>
      </c>
      <c r="R89" s="40">
        <v>20765.34</v>
      </c>
      <c r="S89" s="40">
        <v>85.39570277271379</v>
      </c>
      <c r="T89" s="40">
        <v>3551.2700000000004</v>
      </c>
      <c r="U89" s="40">
        <v>14.604297227286207</v>
      </c>
      <c r="V89" s="60">
        <v>5</v>
      </c>
      <c r="W89" s="61">
        <v>20</v>
      </c>
      <c r="X89" s="61">
        <v>0</v>
      </c>
      <c r="Y89" s="40">
        <v>22.727272727272727</v>
      </c>
      <c r="Z89" s="62">
        <v>8542.0899999999983</v>
      </c>
      <c r="AA89" s="40">
        <v>12093.359999999999</v>
      </c>
      <c r="AB89" s="62">
        <v>100</v>
      </c>
      <c r="AC89" s="62">
        <v>12093.359999999999</v>
      </c>
      <c r="AD89" s="62">
        <v>100</v>
      </c>
      <c r="AE89" s="62">
        <v>0</v>
      </c>
      <c r="AF89" s="62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59" t="s">
        <v>244</v>
      </c>
      <c r="C90" s="59"/>
      <c r="D90" s="36" t="s">
        <v>107</v>
      </c>
      <c r="E90" s="37" t="s">
        <v>130</v>
      </c>
      <c r="F90" s="37" t="s">
        <v>222</v>
      </c>
      <c r="G90" s="60">
        <v>29606.34</v>
      </c>
      <c r="H90" s="60">
        <v>15</v>
      </c>
      <c r="I90" s="60">
        <v>0</v>
      </c>
      <c r="J90" s="60">
        <v>15</v>
      </c>
      <c r="K90" s="60">
        <v>12</v>
      </c>
      <c r="L90" s="60">
        <v>14</v>
      </c>
      <c r="M90" s="60">
        <v>1</v>
      </c>
      <c r="N90" s="60">
        <v>80</v>
      </c>
      <c r="O90" s="40">
        <v>26993.05</v>
      </c>
      <c r="P90" s="40">
        <v>26993.05</v>
      </c>
      <c r="Q90" s="40">
        <v>100</v>
      </c>
      <c r="R90" s="40">
        <v>26993.049999999996</v>
      </c>
      <c r="S90" s="40">
        <v>99.999999999999986</v>
      </c>
      <c r="T90" s="40">
        <v>0</v>
      </c>
      <c r="U90" s="40">
        <v>0</v>
      </c>
      <c r="V90" s="60">
        <v>1</v>
      </c>
      <c r="W90" s="61">
        <v>14</v>
      </c>
      <c r="X90" s="61">
        <v>0</v>
      </c>
      <c r="Y90" s="40">
        <v>6.666666666666667</v>
      </c>
      <c r="Z90" s="62">
        <v>2613.29</v>
      </c>
      <c r="AA90" s="40">
        <v>2613.29</v>
      </c>
      <c r="AB90" s="62">
        <v>100</v>
      </c>
      <c r="AC90" s="62">
        <v>2613.29</v>
      </c>
      <c r="AD90" s="62">
        <v>100</v>
      </c>
      <c r="AE90" s="62">
        <v>0</v>
      </c>
      <c r="AF90" s="62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59" t="s">
        <v>244</v>
      </c>
      <c r="C91" s="59"/>
      <c r="D91" s="36" t="s">
        <v>108</v>
      </c>
      <c r="E91" s="37" t="s">
        <v>125</v>
      </c>
      <c r="F91" s="37" t="s">
        <v>223</v>
      </c>
      <c r="G91" s="60">
        <v>18960.059999999998</v>
      </c>
      <c r="H91" s="60">
        <v>19</v>
      </c>
      <c r="I91" s="60">
        <v>3</v>
      </c>
      <c r="J91" s="60">
        <v>16</v>
      </c>
      <c r="K91" s="60">
        <v>15</v>
      </c>
      <c r="L91" s="60">
        <v>15</v>
      </c>
      <c r="M91" s="60">
        <v>3</v>
      </c>
      <c r="N91" s="60">
        <v>78.94736842105263</v>
      </c>
      <c r="O91" s="40">
        <v>10495.439999999999</v>
      </c>
      <c r="P91" s="40">
        <v>10495.439999999999</v>
      </c>
      <c r="Q91" s="40">
        <v>100</v>
      </c>
      <c r="R91" s="40">
        <v>10495.439999999999</v>
      </c>
      <c r="S91" s="40">
        <v>100</v>
      </c>
      <c r="T91" s="40">
        <v>0</v>
      </c>
      <c r="U91" s="40">
        <v>0</v>
      </c>
      <c r="V91" s="60">
        <v>4</v>
      </c>
      <c r="W91" s="61">
        <v>8</v>
      </c>
      <c r="X91" s="61">
        <v>1</v>
      </c>
      <c r="Y91" s="40">
        <v>21.052631578947366</v>
      </c>
      <c r="Z91" s="62">
        <v>8464.6200000000008</v>
      </c>
      <c r="AA91" s="40">
        <v>8464.6200000000008</v>
      </c>
      <c r="AB91" s="62">
        <v>100</v>
      </c>
      <c r="AC91" s="62">
        <v>8464.6200000000008</v>
      </c>
      <c r="AD91" s="62">
        <v>100</v>
      </c>
      <c r="AE91" s="62">
        <v>0</v>
      </c>
      <c r="AF91" s="62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59" t="s">
        <v>244</v>
      </c>
      <c r="C92" s="59"/>
      <c r="D92" s="36" t="s">
        <v>109</v>
      </c>
      <c r="E92" s="37" t="s">
        <v>124</v>
      </c>
      <c r="F92" s="37" t="s">
        <v>224</v>
      </c>
      <c r="G92" s="60">
        <v>26510.620000000003</v>
      </c>
      <c r="H92" s="60">
        <v>19</v>
      </c>
      <c r="I92" s="60">
        <v>2</v>
      </c>
      <c r="J92" s="60">
        <v>15</v>
      </c>
      <c r="K92" s="60">
        <v>15</v>
      </c>
      <c r="L92" s="60">
        <v>15</v>
      </c>
      <c r="M92" s="60">
        <v>1</v>
      </c>
      <c r="N92" s="60">
        <v>78.94736842105263</v>
      </c>
      <c r="O92" s="40">
        <v>16538.98</v>
      </c>
      <c r="P92" s="40">
        <v>16538.98</v>
      </c>
      <c r="Q92" s="40">
        <v>100</v>
      </c>
      <c r="R92" s="40">
        <v>16538.98</v>
      </c>
      <c r="S92" s="40">
        <v>100</v>
      </c>
      <c r="T92" s="40">
        <v>0</v>
      </c>
      <c r="U92" s="40">
        <v>0</v>
      </c>
      <c r="V92" s="60">
        <v>3</v>
      </c>
      <c r="W92" s="61">
        <v>14</v>
      </c>
      <c r="X92" s="61">
        <v>0</v>
      </c>
      <c r="Y92" s="40">
        <v>15.789473684210526</v>
      </c>
      <c r="Z92" s="62">
        <v>9971.6400000000012</v>
      </c>
      <c r="AA92" s="40">
        <v>9971.6400000000012</v>
      </c>
      <c r="AB92" s="62">
        <v>100</v>
      </c>
      <c r="AC92" s="62">
        <v>9971.6400000000012</v>
      </c>
      <c r="AD92" s="62">
        <v>100</v>
      </c>
      <c r="AE92" s="62">
        <v>0</v>
      </c>
      <c r="AF92" s="62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59" t="s">
        <v>244</v>
      </c>
      <c r="C93" s="59"/>
      <c r="D93" s="36" t="s">
        <v>110</v>
      </c>
      <c r="E93" s="37" t="s">
        <v>124</v>
      </c>
      <c r="F93" s="37" t="s">
        <v>225</v>
      </c>
      <c r="G93" s="60">
        <v>8953.130000000001</v>
      </c>
      <c r="H93" s="60">
        <v>11</v>
      </c>
      <c r="I93" s="60">
        <v>2</v>
      </c>
      <c r="J93" s="60">
        <v>8</v>
      </c>
      <c r="K93" s="60">
        <v>8</v>
      </c>
      <c r="L93" s="60">
        <v>8</v>
      </c>
      <c r="M93" s="60">
        <v>0</v>
      </c>
      <c r="N93" s="60">
        <v>72.727272727272734</v>
      </c>
      <c r="O93" s="40">
        <v>5909.3700000000008</v>
      </c>
      <c r="P93" s="40">
        <v>5909.3700000000008</v>
      </c>
      <c r="Q93" s="40">
        <v>100</v>
      </c>
      <c r="R93" s="40">
        <v>5909.3700000000008</v>
      </c>
      <c r="S93" s="40">
        <v>100</v>
      </c>
      <c r="T93" s="40">
        <v>0</v>
      </c>
      <c r="U93" s="40">
        <v>0</v>
      </c>
      <c r="V93" s="60">
        <v>1</v>
      </c>
      <c r="W93" s="61">
        <v>5</v>
      </c>
      <c r="X93" s="61">
        <v>2</v>
      </c>
      <c r="Y93" s="40">
        <v>9.0909090909090917</v>
      </c>
      <c r="Z93" s="62">
        <v>3043.76</v>
      </c>
      <c r="AA93" s="40">
        <v>3043.76</v>
      </c>
      <c r="AB93" s="62">
        <v>100</v>
      </c>
      <c r="AC93" s="62">
        <v>3043.76</v>
      </c>
      <c r="AD93" s="62">
        <v>100</v>
      </c>
      <c r="AE93" s="62">
        <v>0</v>
      </c>
      <c r="AF93" s="62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59" t="s">
        <v>244</v>
      </c>
      <c r="C94" s="59"/>
      <c r="D94" s="36" t="s">
        <v>111</v>
      </c>
      <c r="E94" s="37" t="s">
        <v>141</v>
      </c>
      <c r="F94" s="37" t="s">
        <v>226</v>
      </c>
      <c r="G94" s="60">
        <v>41625.370000000003</v>
      </c>
      <c r="H94" s="60">
        <v>34</v>
      </c>
      <c r="I94" s="60">
        <v>5</v>
      </c>
      <c r="J94" s="60">
        <v>28</v>
      </c>
      <c r="K94" s="60">
        <v>28</v>
      </c>
      <c r="L94" s="60">
        <v>28</v>
      </c>
      <c r="M94" s="60">
        <v>2</v>
      </c>
      <c r="N94" s="60">
        <v>82.35294117647058</v>
      </c>
      <c r="O94" s="40">
        <v>38782.550000000003</v>
      </c>
      <c r="P94" s="40">
        <v>38782.550000000003</v>
      </c>
      <c r="Q94" s="40">
        <v>100</v>
      </c>
      <c r="R94" s="40">
        <v>38782.549999999996</v>
      </c>
      <c r="S94" s="40">
        <v>99.999999999999972</v>
      </c>
      <c r="T94" s="40">
        <v>0</v>
      </c>
      <c r="U94" s="40">
        <v>0</v>
      </c>
      <c r="V94" s="60">
        <v>6</v>
      </c>
      <c r="W94" s="61">
        <v>37</v>
      </c>
      <c r="X94" s="61">
        <v>3</v>
      </c>
      <c r="Y94" s="40">
        <v>17.647058823529413</v>
      </c>
      <c r="Z94" s="62">
        <v>2842.8199999999997</v>
      </c>
      <c r="AA94" s="40">
        <v>2842.8199999999997</v>
      </c>
      <c r="AB94" s="62">
        <v>100</v>
      </c>
      <c r="AC94" s="62">
        <v>2842.8199999999997</v>
      </c>
      <c r="AD94" s="62">
        <v>100</v>
      </c>
      <c r="AE94" s="62">
        <v>0</v>
      </c>
      <c r="AF94" s="62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59" t="s">
        <v>244</v>
      </c>
      <c r="C95" s="59"/>
      <c r="D95" s="36" t="s">
        <v>112</v>
      </c>
      <c r="E95" s="37" t="s">
        <v>125</v>
      </c>
      <c r="F95" s="37" t="s">
        <v>227</v>
      </c>
      <c r="G95" s="60">
        <v>26769.56</v>
      </c>
      <c r="H95" s="60">
        <v>25</v>
      </c>
      <c r="I95" s="60">
        <v>6</v>
      </c>
      <c r="J95" s="60">
        <v>19</v>
      </c>
      <c r="K95" s="60">
        <v>19</v>
      </c>
      <c r="L95" s="60">
        <v>19</v>
      </c>
      <c r="M95" s="60">
        <v>5</v>
      </c>
      <c r="N95" s="60">
        <v>76</v>
      </c>
      <c r="O95" s="40">
        <v>21121.99</v>
      </c>
      <c r="P95" s="40">
        <v>21121.99</v>
      </c>
      <c r="Q95" s="40">
        <v>100</v>
      </c>
      <c r="R95" s="40">
        <v>18157.73</v>
      </c>
      <c r="S95" s="40">
        <v>85.966000362655208</v>
      </c>
      <c r="T95" s="40">
        <v>2964.260000000002</v>
      </c>
      <c r="U95" s="40">
        <v>14.033999637344785</v>
      </c>
      <c r="V95" s="60">
        <v>3</v>
      </c>
      <c r="W95" s="61">
        <v>18</v>
      </c>
      <c r="X95" s="61">
        <v>1</v>
      </c>
      <c r="Y95" s="40">
        <v>12</v>
      </c>
      <c r="Z95" s="62">
        <v>5647.57</v>
      </c>
      <c r="AA95" s="40">
        <v>8611.8300000000017</v>
      </c>
      <c r="AB95" s="62">
        <v>100</v>
      </c>
      <c r="AC95" s="62">
        <v>8611.8300000000017</v>
      </c>
      <c r="AD95" s="62">
        <v>100</v>
      </c>
      <c r="AE95" s="62">
        <v>0</v>
      </c>
      <c r="AF95" s="62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59" t="s">
        <v>244</v>
      </c>
      <c r="C96" s="59"/>
      <c r="D96" s="36" t="s">
        <v>113</v>
      </c>
      <c r="E96" s="37" t="s">
        <v>125</v>
      </c>
      <c r="F96" s="37" t="s">
        <v>228</v>
      </c>
      <c r="G96" s="60">
        <v>28620.639999999999</v>
      </c>
      <c r="H96" s="60">
        <v>23</v>
      </c>
      <c r="I96" s="60">
        <v>5</v>
      </c>
      <c r="J96" s="60">
        <v>18</v>
      </c>
      <c r="K96" s="60">
        <v>18</v>
      </c>
      <c r="L96" s="60">
        <v>18</v>
      </c>
      <c r="M96" s="60">
        <v>0</v>
      </c>
      <c r="N96" s="60">
        <v>78.260869565217391</v>
      </c>
      <c r="O96" s="40">
        <v>21391.43</v>
      </c>
      <c r="P96" s="40">
        <v>21391.43</v>
      </c>
      <c r="Q96" s="40">
        <v>100</v>
      </c>
      <c r="R96" s="40">
        <v>21391.43</v>
      </c>
      <c r="S96" s="40">
        <v>100</v>
      </c>
      <c r="T96" s="40">
        <v>0</v>
      </c>
      <c r="U96" s="40">
        <v>0</v>
      </c>
      <c r="V96" s="60">
        <v>4</v>
      </c>
      <c r="W96" s="61">
        <v>19</v>
      </c>
      <c r="X96" s="61">
        <v>2</v>
      </c>
      <c r="Y96" s="40">
        <v>17.391304347826086</v>
      </c>
      <c r="Z96" s="62">
        <v>7229.21</v>
      </c>
      <c r="AA96" s="40">
        <v>7229.21</v>
      </c>
      <c r="AB96" s="62">
        <v>100</v>
      </c>
      <c r="AC96" s="62">
        <v>7229.21</v>
      </c>
      <c r="AD96" s="62">
        <v>100</v>
      </c>
      <c r="AE96" s="62">
        <v>0</v>
      </c>
      <c r="AF96" s="62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59" t="s">
        <v>244</v>
      </c>
      <c r="C97" s="59"/>
      <c r="D97" s="36" t="s">
        <v>114</v>
      </c>
      <c r="E97" s="37" t="s">
        <v>124</v>
      </c>
      <c r="F97" s="37" t="s">
        <v>229</v>
      </c>
      <c r="G97" s="60">
        <v>10848.93</v>
      </c>
      <c r="H97" s="60">
        <v>10</v>
      </c>
      <c r="I97" s="60">
        <v>0</v>
      </c>
      <c r="J97" s="60">
        <v>10</v>
      </c>
      <c r="K97" s="60">
        <v>9</v>
      </c>
      <c r="L97" s="60">
        <v>9</v>
      </c>
      <c r="M97" s="60">
        <v>1</v>
      </c>
      <c r="N97" s="60">
        <v>90</v>
      </c>
      <c r="O97" s="40">
        <v>7105.5900000000011</v>
      </c>
      <c r="P97" s="40">
        <v>7105.5900000000011</v>
      </c>
      <c r="Q97" s="40">
        <v>100</v>
      </c>
      <c r="R97" s="40">
        <v>7105.5900000000011</v>
      </c>
      <c r="S97" s="40">
        <v>100</v>
      </c>
      <c r="T97" s="40">
        <v>0</v>
      </c>
      <c r="U97" s="40">
        <v>0</v>
      </c>
      <c r="V97" s="60">
        <v>1</v>
      </c>
      <c r="W97" s="61">
        <v>9</v>
      </c>
      <c r="X97" s="61">
        <v>0</v>
      </c>
      <c r="Y97" s="40">
        <v>10</v>
      </c>
      <c r="Z97" s="62">
        <v>3743.34</v>
      </c>
      <c r="AA97" s="40">
        <v>3743.34</v>
      </c>
      <c r="AB97" s="62">
        <v>100</v>
      </c>
      <c r="AC97" s="62">
        <v>3743.34</v>
      </c>
      <c r="AD97" s="62">
        <v>100</v>
      </c>
      <c r="AE97" s="62">
        <v>0</v>
      </c>
      <c r="AF97" s="62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59" t="s">
        <v>244</v>
      </c>
      <c r="C98" s="59"/>
      <c r="D98" s="36" t="s">
        <v>115</v>
      </c>
      <c r="E98" s="37" t="s">
        <v>142</v>
      </c>
      <c r="F98" s="37" t="s">
        <v>230</v>
      </c>
      <c r="G98" s="60">
        <v>27937.02</v>
      </c>
      <c r="H98" s="60">
        <v>24</v>
      </c>
      <c r="I98" s="60">
        <v>4</v>
      </c>
      <c r="J98" s="60">
        <v>20</v>
      </c>
      <c r="K98" s="60">
        <v>18</v>
      </c>
      <c r="L98" s="60">
        <v>18</v>
      </c>
      <c r="M98" s="60">
        <v>1</v>
      </c>
      <c r="N98" s="60">
        <v>75</v>
      </c>
      <c r="O98" s="40">
        <v>24019.38</v>
      </c>
      <c r="P98" s="40">
        <v>24019.38</v>
      </c>
      <c r="Q98" s="40">
        <v>100</v>
      </c>
      <c r="R98" s="40">
        <v>24019.38</v>
      </c>
      <c r="S98" s="40">
        <v>100</v>
      </c>
      <c r="T98" s="40">
        <v>0</v>
      </c>
      <c r="U98" s="40">
        <v>0</v>
      </c>
      <c r="V98" s="60">
        <v>3</v>
      </c>
      <c r="W98" s="61">
        <v>17</v>
      </c>
      <c r="X98" s="61">
        <v>0</v>
      </c>
      <c r="Y98" s="40">
        <v>12.5</v>
      </c>
      <c r="Z98" s="62">
        <v>3917.6400000000003</v>
      </c>
      <c r="AA98" s="40">
        <v>3917.6400000000003</v>
      </c>
      <c r="AB98" s="62">
        <v>100</v>
      </c>
      <c r="AC98" s="62">
        <v>3917.6400000000003</v>
      </c>
      <c r="AD98" s="62">
        <v>100</v>
      </c>
      <c r="AE98" s="62">
        <v>0</v>
      </c>
      <c r="AF98" s="62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25" t="s">
        <v>25</v>
      </c>
      <c r="B99" s="126"/>
      <c r="C99" s="126"/>
      <c r="D99" s="126"/>
      <c r="E99" s="126"/>
      <c r="F99" s="127"/>
      <c r="G99" s="63"/>
      <c r="H99" s="64">
        <v>1329</v>
      </c>
      <c r="I99" s="64">
        <v>301</v>
      </c>
      <c r="J99" s="64">
        <v>980</v>
      </c>
      <c r="K99" s="64">
        <v>1060</v>
      </c>
      <c r="L99" s="64">
        <v>1080</v>
      </c>
      <c r="M99" s="64">
        <v>98</v>
      </c>
      <c r="N99" s="40">
        <v>79.75921745673439</v>
      </c>
      <c r="O99" s="65">
        <v>1417749.5399999998</v>
      </c>
      <c r="P99" s="65">
        <v>1417749.5399999998</v>
      </c>
      <c r="Q99" s="40">
        <v>100</v>
      </c>
      <c r="R99" s="65">
        <v>1310860.58</v>
      </c>
      <c r="S99" s="40">
        <v>92.460659870854215</v>
      </c>
      <c r="T99" s="65">
        <v>106888.96000000005</v>
      </c>
      <c r="U99" s="40">
        <v>7.5393401291458053</v>
      </c>
      <c r="V99" s="64">
        <v>183</v>
      </c>
      <c r="W99" s="66">
        <v>990</v>
      </c>
      <c r="X99" s="66">
        <v>71</v>
      </c>
      <c r="Y99" s="40">
        <v>13.769751693002258</v>
      </c>
      <c r="Z99" s="67">
        <v>462064.16000000021</v>
      </c>
      <c r="AA99" s="65">
        <v>568953.11999999988</v>
      </c>
      <c r="AB99" s="62">
        <v>99.999999999999929</v>
      </c>
      <c r="AC99" s="67">
        <v>568953.11999999988</v>
      </c>
      <c r="AD99" s="62">
        <v>100</v>
      </c>
      <c r="AE99" s="67">
        <v>1.0231815394945443E-12</v>
      </c>
      <c r="AF99" s="62">
        <v>1.7983582540061376E-16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278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10135.529999999999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8</v>
      </c>
      <c r="X23" s="43">
        <v>1</v>
      </c>
      <c r="Y23" s="41">
        <v>30</v>
      </c>
      <c r="Z23" s="44">
        <v>7313.7</v>
      </c>
      <c r="AA23" s="41">
        <v>7313.7</v>
      </c>
      <c r="AB23" s="44">
        <v>100</v>
      </c>
      <c r="AC23" s="44">
        <v>7313.7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23908.02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11</v>
      </c>
      <c r="X35" s="43">
        <v>1</v>
      </c>
      <c r="Y35" s="41">
        <v>16.666666666666664</v>
      </c>
      <c r="Z35" s="44">
        <v>7749.4499999999989</v>
      </c>
      <c r="AA35" s="41">
        <v>7749.4499999999989</v>
      </c>
      <c r="AB35" s="44">
        <v>100</v>
      </c>
      <c r="AC35" s="44">
        <v>7749.4500000000007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13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32591.360000000001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42458.19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12</v>
      </c>
      <c r="X50" s="43">
        <v>1</v>
      </c>
      <c r="Y50" s="41">
        <v>25</v>
      </c>
      <c r="Z50" s="44">
        <v>21948.84</v>
      </c>
      <c r="AA50" s="41">
        <v>27250.980000000003</v>
      </c>
      <c r="AB50" s="44">
        <v>100</v>
      </c>
      <c r="AC50" s="44">
        <v>27250.979999999996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5</v>
      </c>
      <c r="W53" s="43">
        <v>21</v>
      </c>
      <c r="X53" s="43">
        <v>2</v>
      </c>
      <c r="Y53" s="41">
        <v>31.25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0</v>
      </c>
      <c r="W56" s="43">
        <v>0</v>
      </c>
      <c r="X56" s="43">
        <v>0</v>
      </c>
      <c r="Y56" s="41">
        <v>0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39444.380000000005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16</v>
      </c>
      <c r="X60" s="43">
        <v>2</v>
      </c>
      <c r="Y60" s="41">
        <v>12.5</v>
      </c>
      <c r="Z60" s="44">
        <v>17442.45</v>
      </c>
      <c r="AA60" s="41">
        <v>18177.5</v>
      </c>
      <c r="AB60" s="44">
        <v>100</v>
      </c>
      <c r="AC60" s="44">
        <v>18177.5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13223.53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6</v>
      </c>
      <c r="X64" s="43">
        <v>0</v>
      </c>
      <c r="Y64" s="41">
        <v>0</v>
      </c>
      <c r="Z64" s="44">
        <v>3346.84</v>
      </c>
      <c r="AA64" s="41">
        <v>3346.84</v>
      </c>
      <c r="AB64" s="44">
        <v>100</v>
      </c>
      <c r="AC64" s="44">
        <v>3346.84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183</v>
      </c>
      <c r="W99" s="47">
        <v>991</v>
      </c>
      <c r="X99" s="47">
        <v>71</v>
      </c>
      <c r="Y99" s="41">
        <v>13.769751693002258</v>
      </c>
      <c r="Z99" s="48">
        <v>465217.35000000027</v>
      </c>
      <c r="AA99" s="46">
        <v>572106.30999999982</v>
      </c>
      <c r="AB99" s="44">
        <v>99.999999999999929</v>
      </c>
      <c r="AC99" s="48">
        <v>572106.30999999982</v>
      </c>
      <c r="AD99" s="44">
        <v>100</v>
      </c>
      <c r="AE99" s="48">
        <v>1.0231815394945443E-12</v>
      </c>
      <c r="AF99" s="44">
        <v>1.7884465205331236E-16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A7" sqref="A7:AF99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279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10135.529999999999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8</v>
      </c>
      <c r="X23" s="43">
        <v>1</v>
      </c>
      <c r="Y23" s="41">
        <v>30</v>
      </c>
      <c r="Z23" s="44">
        <v>7313.7</v>
      </c>
      <c r="AA23" s="41">
        <v>7313.7</v>
      </c>
      <c r="AB23" s="44">
        <v>100</v>
      </c>
      <c r="AC23" s="44">
        <v>7313.7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23908.02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11</v>
      </c>
      <c r="X35" s="43">
        <v>1</v>
      </c>
      <c r="Y35" s="41">
        <v>16.666666666666664</v>
      </c>
      <c r="Z35" s="44">
        <v>7749.4499999999989</v>
      </c>
      <c r="AA35" s="41">
        <v>7749.4499999999989</v>
      </c>
      <c r="AB35" s="44">
        <v>100</v>
      </c>
      <c r="AC35" s="44">
        <v>7749.4500000000007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13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32591.360000000001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42458.19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12</v>
      </c>
      <c r="X50" s="43">
        <v>1</v>
      </c>
      <c r="Y50" s="41">
        <v>25</v>
      </c>
      <c r="Z50" s="44">
        <v>21948.84</v>
      </c>
      <c r="AA50" s="41">
        <v>27250.980000000003</v>
      </c>
      <c r="AB50" s="44">
        <v>100</v>
      </c>
      <c r="AC50" s="44">
        <v>27250.979999999996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5</v>
      </c>
      <c r="W53" s="43">
        <v>21</v>
      </c>
      <c r="X53" s="43">
        <v>2</v>
      </c>
      <c r="Y53" s="41">
        <v>31.25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1</v>
      </c>
      <c r="W56" s="43">
        <v>2</v>
      </c>
      <c r="X56" s="43">
        <v>0</v>
      </c>
      <c r="Y56" s="41">
        <v>11.111111111111111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39444.380000000005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16</v>
      </c>
      <c r="X60" s="43">
        <v>2</v>
      </c>
      <c r="Y60" s="41">
        <v>12.5</v>
      </c>
      <c r="Z60" s="44">
        <v>17442.45</v>
      </c>
      <c r="AA60" s="41">
        <v>18177.5</v>
      </c>
      <c r="AB60" s="44">
        <v>100</v>
      </c>
      <c r="AC60" s="44">
        <v>18177.5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13223.53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6</v>
      </c>
      <c r="X64" s="43">
        <v>0</v>
      </c>
      <c r="Y64" s="41">
        <v>0</v>
      </c>
      <c r="Z64" s="44">
        <v>3346.84</v>
      </c>
      <c r="AA64" s="41">
        <v>3346.84</v>
      </c>
      <c r="AB64" s="44">
        <v>100</v>
      </c>
      <c r="AC64" s="44">
        <v>3346.84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184</v>
      </c>
      <c r="W99" s="47">
        <v>993</v>
      </c>
      <c r="X99" s="47">
        <v>71</v>
      </c>
      <c r="Y99" s="41">
        <v>13.844996237772762</v>
      </c>
      <c r="Z99" s="48">
        <v>465217.35000000027</v>
      </c>
      <c r="AA99" s="46">
        <v>572106.30999999982</v>
      </c>
      <c r="AB99" s="44">
        <v>99.999999999999929</v>
      </c>
      <c r="AC99" s="48">
        <v>572106.30999999982</v>
      </c>
      <c r="AD99" s="44">
        <v>100</v>
      </c>
      <c r="AE99" s="48">
        <v>1.0231815394945443E-12</v>
      </c>
      <c r="AF99" s="44">
        <v>1.7884465205331236E-16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280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10135.529999999999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8</v>
      </c>
      <c r="X23" s="43">
        <v>1</v>
      </c>
      <c r="Y23" s="41">
        <v>30</v>
      </c>
      <c r="Z23" s="44">
        <v>7313.7</v>
      </c>
      <c r="AA23" s="41">
        <v>7313.7</v>
      </c>
      <c r="AB23" s="44">
        <v>100</v>
      </c>
      <c r="AC23" s="44">
        <v>7313.7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23908.02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11</v>
      </c>
      <c r="X35" s="43">
        <v>1</v>
      </c>
      <c r="Y35" s="41">
        <v>16.666666666666664</v>
      </c>
      <c r="Z35" s="44">
        <v>7749.4499999999989</v>
      </c>
      <c r="AA35" s="41">
        <v>7749.4499999999989</v>
      </c>
      <c r="AB35" s="44">
        <v>100</v>
      </c>
      <c r="AC35" s="44">
        <v>7749.4500000000007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13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32591.360000000001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42458.19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12</v>
      </c>
      <c r="X50" s="43">
        <v>1</v>
      </c>
      <c r="Y50" s="41">
        <v>25</v>
      </c>
      <c r="Z50" s="44">
        <v>21948.84</v>
      </c>
      <c r="AA50" s="41">
        <v>27250.980000000003</v>
      </c>
      <c r="AB50" s="44">
        <v>100</v>
      </c>
      <c r="AC50" s="44">
        <v>27250.979999999996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5</v>
      </c>
      <c r="W53" s="43">
        <v>21</v>
      </c>
      <c r="X53" s="43">
        <v>2</v>
      </c>
      <c r="Y53" s="41">
        <v>31.25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1</v>
      </c>
      <c r="W56" s="43">
        <v>2</v>
      </c>
      <c r="X56" s="43">
        <v>0</v>
      </c>
      <c r="Y56" s="41">
        <v>11.111111111111111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39444.380000000005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16</v>
      </c>
      <c r="X60" s="43">
        <v>2</v>
      </c>
      <c r="Y60" s="41">
        <v>12.5</v>
      </c>
      <c r="Z60" s="44">
        <v>17442.45</v>
      </c>
      <c r="AA60" s="41">
        <v>18177.5</v>
      </c>
      <c r="AB60" s="44">
        <v>100</v>
      </c>
      <c r="AC60" s="44">
        <v>18177.5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13223.53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6</v>
      </c>
      <c r="X64" s="43">
        <v>0</v>
      </c>
      <c r="Y64" s="41">
        <v>0</v>
      </c>
      <c r="Z64" s="44">
        <v>3346.84</v>
      </c>
      <c r="AA64" s="41">
        <v>3346.84</v>
      </c>
      <c r="AB64" s="44">
        <v>100</v>
      </c>
      <c r="AC64" s="44">
        <v>3346.84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45025.24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22</v>
      </c>
      <c r="X65" s="43">
        <v>2</v>
      </c>
      <c r="Y65" s="41">
        <v>23.333333333333332</v>
      </c>
      <c r="Z65" s="44">
        <v>15550.539999999999</v>
      </c>
      <c r="AA65" s="41">
        <v>19046.75</v>
      </c>
      <c r="AB65" s="44">
        <v>100</v>
      </c>
      <c r="AC65" s="44">
        <v>19046.75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184</v>
      </c>
      <c r="W99" s="47">
        <v>993</v>
      </c>
      <c r="X99" s="47">
        <v>71</v>
      </c>
      <c r="Y99" s="41">
        <v>13.844996237772762</v>
      </c>
      <c r="Z99" s="48">
        <v>465217.35000000027</v>
      </c>
      <c r="AA99" s="46">
        <v>572106.30999999982</v>
      </c>
      <c r="AB99" s="44">
        <v>99.999999999999929</v>
      </c>
      <c r="AC99" s="48">
        <v>572106.30999999982</v>
      </c>
      <c r="AD99" s="44">
        <v>100</v>
      </c>
      <c r="AE99" s="48">
        <v>1.0231815394945443E-12</v>
      </c>
      <c r="AF99" s="44">
        <v>1.7884465205331236E-16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M12" sqref="M12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281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40824.729999999996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19</v>
      </c>
      <c r="X10" s="43">
        <v>0</v>
      </c>
      <c r="Y10" s="41">
        <v>10.526315789473683</v>
      </c>
      <c r="Z10" s="44">
        <v>7993.02</v>
      </c>
      <c r="AA10" s="41">
        <v>7993.02</v>
      </c>
      <c r="AB10" s="44">
        <v>100</v>
      </c>
      <c r="AC10" s="44">
        <v>7993.02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50298.630000000005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14</v>
      </c>
      <c r="X16" s="43">
        <v>1</v>
      </c>
      <c r="Y16" s="41">
        <v>2.8571428571428572</v>
      </c>
      <c r="Z16" s="44">
        <v>5478.01</v>
      </c>
      <c r="AA16" s="41">
        <v>5478.01</v>
      </c>
      <c r="AB16" s="44">
        <v>100</v>
      </c>
      <c r="AC16" s="44">
        <v>5478.01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20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10135.529999999999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8</v>
      </c>
      <c r="X23" s="43">
        <v>1</v>
      </c>
      <c r="Y23" s="41">
        <v>30</v>
      </c>
      <c r="Z23" s="44">
        <v>7313.7</v>
      </c>
      <c r="AA23" s="41">
        <v>7313.7</v>
      </c>
      <c r="AB23" s="44">
        <v>100</v>
      </c>
      <c r="AC23" s="44">
        <v>7313.7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23908.02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11</v>
      </c>
      <c r="X35" s="43">
        <v>1</v>
      </c>
      <c r="Y35" s="41">
        <v>16.666666666666664</v>
      </c>
      <c r="Z35" s="44">
        <v>7749.4499999999989</v>
      </c>
      <c r="AA35" s="41">
        <v>7749.4499999999989</v>
      </c>
      <c r="AB35" s="44">
        <v>100</v>
      </c>
      <c r="AC35" s="44">
        <v>7749.4500000000007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13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41717.47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15</v>
      </c>
      <c r="X41" s="43">
        <v>1</v>
      </c>
      <c r="Y41" s="41">
        <v>11.538461538461538</v>
      </c>
      <c r="Z41" s="44">
        <v>14548.75</v>
      </c>
      <c r="AA41" s="41">
        <v>14548.75</v>
      </c>
      <c r="AB41" s="44">
        <v>100</v>
      </c>
      <c r="AC41" s="44">
        <v>14548.75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32591.360000000001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42458.19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12</v>
      </c>
      <c r="X50" s="43">
        <v>1</v>
      </c>
      <c r="Y50" s="41">
        <v>25</v>
      </c>
      <c r="Z50" s="44">
        <v>21948.84</v>
      </c>
      <c r="AA50" s="41">
        <v>27250.980000000003</v>
      </c>
      <c r="AB50" s="44">
        <v>100</v>
      </c>
      <c r="AC50" s="44">
        <v>27250.979999999996</v>
      </c>
      <c r="AD50" s="44">
        <v>99.999999999999972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5</v>
      </c>
      <c r="W53" s="43">
        <v>21</v>
      </c>
      <c r="X53" s="43">
        <v>2</v>
      </c>
      <c r="Y53" s="41">
        <v>31.25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1</v>
      </c>
      <c r="W56" s="43">
        <v>2</v>
      </c>
      <c r="X56" s="43">
        <v>0</v>
      </c>
      <c r="Y56" s="41">
        <v>11.111111111111111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39444.380000000005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16</v>
      </c>
      <c r="X60" s="43">
        <v>2</v>
      </c>
      <c r="Y60" s="41">
        <v>12.5</v>
      </c>
      <c r="Z60" s="44">
        <v>17442.45</v>
      </c>
      <c r="AA60" s="41">
        <v>18177.5</v>
      </c>
      <c r="AB60" s="44">
        <v>100</v>
      </c>
      <c r="AC60" s="44">
        <v>18177.5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13223.53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6</v>
      </c>
      <c r="X64" s="43">
        <v>0</v>
      </c>
      <c r="Y64" s="41">
        <v>0</v>
      </c>
      <c r="Z64" s="44">
        <v>3346.84</v>
      </c>
      <c r="AA64" s="41">
        <v>3346.84</v>
      </c>
      <c r="AB64" s="44">
        <v>100</v>
      </c>
      <c r="AC64" s="44">
        <v>3346.84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45351.82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23</v>
      </c>
      <c r="X65" s="43">
        <v>2</v>
      </c>
      <c r="Y65" s="41">
        <v>23.333333333333332</v>
      </c>
      <c r="Z65" s="44">
        <v>15877.119999999999</v>
      </c>
      <c r="AA65" s="41">
        <v>19373.330000000002</v>
      </c>
      <c r="AB65" s="44">
        <v>100</v>
      </c>
      <c r="AC65" s="44">
        <v>19046.75</v>
      </c>
      <c r="AD65" s="44">
        <v>98.314280508307021</v>
      </c>
      <c r="AE65" s="44">
        <v>326.58000000000175</v>
      </c>
      <c r="AF65" s="44">
        <v>1.6857194916929701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184</v>
      </c>
      <c r="W99" s="47">
        <v>994</v>
      </c>
      <c r="X99" s="47">
        <v>71</v>
      </c>
      <c r="Y99" s="41">
        <v>13.844996237772762</v>
      </c>
      <c r="Z99" s="48">
        <v>465543.93000000028</v>
      </c>
      <c r="AA99" s="46">
        <v>572432.8899999999</v>
      </c>
      <c r="AB99" s="44">
        <v>99.999999999999929</v>
      </c>
      <c r="AC99" s="48">
        <v>572106.30999999982</v>
      </c>
      <c r="AD99" s="44">
        <v>99.942948770815718</v>
      </c>
      <c r="AE99" s="48">
        <v>326.58000000000277</v>
      </c>
      <c r="AF99" s="44">
        <v>5.7051229184263474E-2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4:Q4"/>
    <mergeCell ref="R4:S4"/>
    <mergeCell ref="P3:U3"/>
    <mergeCell ref="V3:Z3"/>
    <mergeCell ref="AA3:AF3"/>
    <mergeCell ref="AC4:AD4"/>
    <mergeCell ref="AE4:AF4"/>
    <mergeCell ref="V4:V5"/>
    <mergeCell ref="W4:W5"/>
    <mergeCell ref="X4:X5"/>
    <mergeCell ref="Y4:Y5"/>
    <mergeCell ref="Z4:Z5"/>
    <mergeCell ref="AA4:AB4"/>
    <mergeCell ref="T4:U4"/>
    <mergeCell ref="H4:H5"/>
    <mergeCell ref="A99:F99"/>
    <mergeCell ref="M4:M5"/>
    <mergeCell ref="N4:N5"/>
    <mergeCell ref="O4:O5"/>
    <mergeCell ref="I4:I5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A7" sqref="A7:AF99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282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59" t="s">
        <v>244</v>
      </c>
      <c r="C7" s="59"/>
      <c r="D7" s="36" t="s">
        <v>28</v>
      </c>
      <c r="E7" s="37" t="s">
        <v>120</v>
      </c>
      <c r="F7" s="37" t="s">
        <v>143</v>
      </c>
      <c r="G7" s="60">
        <v>18682.5</v>
      </c>
      <c r="H7" s="60">
        <v>14</v>
      </c>
      <c r="I7" s="60">
        <v>3</v>
      </c>
      <c r="J7" s="60">
        <v>6</v>
      </c>
      <c r="K7" s="60">
        <v>12</v>
      </c>
      <c r="L7" s="60">
        <v>12</v>
      </c>
      <c r="M7" s="60">
        <v>1</v>
      </c>
      <c r="N7" s="60">
        <v>85.714285714285708</v>
      </c>
      <c r="O7" s="40">
        <v>17648.77</v>
      </c>
      <c r="P7" s="40">
        <v>17648.77</v>
      </c>
      <c r="Q7" s="40">
        <v>100</v>
      </c>
      <c r="R7" s="40">
        <v>17648.77</v>
      </c>
      <c r="S7" s="40">
        <v>100</v>
      </c>
      <c r="T7" s="40">
        <v>0</v>
      </c>
      <c r="U7" s="40">
        <v>0</v>
      </c>
      <c r="V7" s="60">
        <v>2</v>
      </c>
      <c r="W7" s="61">
        <v>9</v>
      </c>
      <c r="X7" s="61">
        <v>0</v>
      </c>
      <c r="Y7" s="40">
        <v>14.285714285714285</v>
      </c>
      <c r="Z7" s="62">
        <v>1033.73</v>
      </c>
      <c r="AA7" s="40">
        <v>1033.73</v>
      </c>
      <c r="AB7" s="62">
        <v>100</v>
      </c>
      <c r="AC7" s="62">
        <v>1033.73</v>
      </c>
      <c r="AD7" s="62">
        <v>100</v>
      </c>
      <c r="AE7" s="62">
        <v>0</v>
      </c>
      <c r="AF7" s="62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59" t="s">
        <v>244</v>
      </c>
      <c r="C8" s="59"/>
      <c r="D8" s="36" t="s">
        <v>29</v>
      </c>
      <c r="E8" s="37" t="s">
        <v>121</v>
      </c>
      <c r="F8" s="37" t="s">
        <v>144</v>
      </c>
      <c r="G8" s="60">
        <v>21196.9</v>
      </c>
      <c r="H8" s="60">
        <v>13</v>
      </c>
      <c r="I8" s="60">
        <v>4</v>
      </c>
      <c r="J8" s="60">
        <v>9</v>
      </c>
      <c r="K8" s="60">
        <v>11</v>
      </c>
      <c r="L8" s="60">
        <v>11</v>
      </c>
      <c r="M8" s="60">
        <v>1</v>
      </c>
      <c r="N8" s="60">
        <v>84.615384615384613</v>
      </c>
      <c r="O8" s="40">
        <v>17355.38</v>
      </c>
      <c r="P8" s="40">
        <v>17355.38</v>
      </c>
      <c r="Q8" s="40">
        <v>100</v>
      </c>
      <c r="R8" s="40">
        <v>17355.38</v>
      </c>
      <c r="S8" s="40">
        <v>100</v>
      </c>
      <c r="T8" s="40">
        <v>0</v>
      </c>
      <c r="U8" s="40">
        <v>0</v>
      </c>
      <c r="V8" s="60">
        <v>2</v>
      </c>
      <c r="W8" s="61">
        <v>10</v>
      </c>
      <c r="X8" s="61">
        <v>0</v>
      </c>
      <c r="Y8" s="40">
        <v>15.384615384615385</v>
      </c>
      <c r="Z8" s="62">
        <v>3841.52</v>
      </c>
      <c r="AA8" s="40">
        <v>3841.52</v>
      </c>
      <c r="AB8" s="62">
        <v>100</v>
      </c>
      <c r="AC8" s="62">
        <v>3841.52</v>
      </c>
      <c r="AD8" s="62">
        <v>100</v>
      </c>
      <c r="AE8" s="62">
        <v>0</v>
      </c>
      <c r="AF8" s="62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59" t="s">
        <v>244</v>
      </c>
      <c r="C9" s="59"/>
      <c r="D9" s="36" t="s">
        <v>116</v>
      </c>
      <c r="E9" s="37" t="s">
        <v>124</v>
      </c>
      <c r="F9" s="37" t="s">
        <v>231</v>
      </c>
      <c r="G9" s="60">
        <v>14014.400000000001</v>
      </c>
      <c r="H9" s="60">
        <v>4</v>
      </c>
      <c r="I9" s="60">
        <v>0</v>
      </c>
      <c r="J9" s="60">
        <v>4</v>
      </c>
      <c r="K9" s="60">
        <v>0</v>
      </c>
      <c r="L9" s="60">
        <v>0</v>
      </c>
      <c r="M9" s="60">
        <v>1</v>
      </c>
      <c r="N9" s="60">
        <v>0</v>
      </c>
      <c r="O9" s="40">
        <v>4194.87</v>
      </c>
      <c r="P9" s="40">
        <v>4194.87</v>
      </c>
      <c r="Q9" s="40">
        <v>100</v>
      </c>
      <c r="R9" s="40">
        <v>0</v>
      </c>
      <c r="S9" s="40">
        <v>0</v>
      </c>
      <c r="T9" s="40">
        <v>4194.87</v>
      </c>
      <c r="U9" s="40">
        <v>100</v>
      </c>
      <c r="V9" s="60">
        <v>4</v>
      </c>
      <c r="W9" s="61">
        <v>8</v>
      </c>
      <c r="X9" s="61">
        <v>3</v>
      </c>
      <c r="Y9" s="40">
        <v>100</v>
      </c>
      <c r="Z9" s="62">
        <v>9819.5300000000007</v>
      </c>
      <c r="AA9" s="40">
        <v>14014.400000000001</v>
      </c>
      <c r="AB9" s="62">
        <v>100</v>
      </c>
      <c r="AC9" s="62">
        <v>14014.399999999998</v>
      </c>
      <c r="AD9" s="62">
        <v>99.999999999999972</v>
      </c>
      <c r="AE9" s="62">
        <v>0</v>
      </c>
      <c r="AF9" s="62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59" t="s">
        <v>244</v>
      </c>
      <c r="C10" s="59"/>
      <c r="D10" s="36" t="s">
        <v>30</v>
      </c>
      <c r="E10" s="37" t="s">
        <v>122</v>
      </c>
      <c r="F10" s="37" t="s">
        <v>145</v>
      </c>
      <c r="G10" s="60">
        <v>41126.19</v>
      </c>
      <c r="H10" s="60">
        <v>19</v>
      </c>
      <c r="I10" s="60">
        <v>2</v>
      </c>
      <c r="J10" s="60">
        <v>17</v>
      </c>
      <c r="K10" s="60">
        <v>17</v>
      </c>
      <c r="L10" s="60">
        <v>17</v>
      </c>
      <c r="M10" s="60">
        <v>1</v>
      </c>
      <c r="N10" s="60">
        <v>89.473684210526315</v>
      </c>
      <c r="O10" s="40">
        <v>32831.71</v>
      </c>
      <c r="P10" s="40">
        <v>32831.71</v>
      </c>
      <c r="Q10" s="40">
        <v>100</v>
      </c>
      <c r="R10" s="40">
        <v>32831.71</v>
      </c>
      <c r="S10" s="40">
        <v>100</v>
      </c>
      <c r="T10" s="40">
        <v>0</v>
      </c>
      <c r="U10" s="40">
        <v>0</v>
      </c>
      <c r="V10" s="60">
        <v>2</v>
      </c>
      <c r="W10" s="61">
        <v>20</v>
      </c>
      <c r="X10" s="61">
        <v>0</v>
      </c>
      <c r="Y10" s="40">
        <v>10.526315789473683</v>
      </c>
      <c r="Z10" s="62">
        <v>8294.48</v>
      </c>
      <c r="AA10" s="40">
        <v>8294.48</v>
      </c>
      <c r="AB10" s="62">
        <v>100</v>
      </c>
      <c r="AC10" s="62">
        <v>8294.48</v>
      </c>
      <c r="AD10" s="62">
        <v>100</v>
      </c>
      <c r="AE10" s="62">
        <v>0</v>
      </c>
      <c r="AF10" s="62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59" t="s">
        <v>244</v>
      </c>
      <c r="C11" s="59"/>
      <c r="D11" s="36" t="s">
        <v>32</v>
      </c>
      <c r="E11" s="37" t="s">
        <v>124</v>
      </c>
      <c r="F11" s="37" t="s">
        <v>147</v>
      </c>
      <c r="G11" s="60">
        <v>10964.12</v>
      </c>
      <c r="H11" s="60">
        <v>10</v>
      </c>
      <c r="I11" s="60">
        <v>3</v>
      </c>
      <c r="J11" s="60">
        <v>6</v>
      </c>
      <c r="K11" s="60">
        <v>8</v>
      </c>
      <c r="L11" s="60">
        <v>8</v>
      </c>
      <c r="M11" s="60">
        <v>1</v>
      </c>
      <c r="N11" s="60">
        <v>80</v>
      </c>
      <c r="O11" s="40">
        <v>10725.08</v>
      </c>
      <c r="P11" s="40">
        <v>10725.08</v>
      </c>
      <c r="Q11" s="40">
        <v>100</v>
      </c>
      <c r="R11" s="40">
        <v>6615.71</v>
      </c>
      <c r="S11" s="40">
        <v>61.684481607596396</v>
      </c>
      <c r="T11" s="40">
        <v>4109.37</v>
      </c>
      <c r="U11" s="40">
        <v>38.315518392403597</v>
      </c>
      <c r="V11" s="60">
        <v>1</v>
      </c>
      <c r="W11" s="61">
        <v>3</v>
      </c>
      <c r="X11" s="61">
        <v>1</v>
      </c>
      <c r="Y11" s="40">
        <v>10</v>
      </c>
      <c r="Z11" s="62">
        <v>239.04000000000002</v>
      </c>
      <c r="AA11" s="40">
        <v>4348.41</v>
      </c>
      <c r="AB11" s="62">
        <v>100</v>
      </c>
      <c r="AC11" s="62">
        <v>4348.41</v>
      </c>
      <c r="AD11" s="62">
        <v>100</v>
      </c>
      <c r="AE11" s="62">
        <v>0</v>
      </c>
      <c r="AF11" s="62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59" t="s">
        <v>244</v>
      </c>
      <c r="C12" s="59"/>
      <c r="D12" s="36" t="s">
        <v>31</v>
      </c>
      <c r="E12" s="37" t="s">
        <v>123</v>
      </c>
      <c r="F12" s="37" t="s">
        <v>146</v>
      </c>
      <c r="G12" s="60">
        <v>683.3</v>
      </c>
      <c r="H12" s="60">
        <v>3</v>
      </c>
      <c r="I12" s="60">
        <v>0</v>
      </c>
      <c r="J12" s="60">
        <v>3</v>
      </c>
      <c r="K12" s="60">
        <v>2</v>
      </c>
      <c r="L12" s="60">
        <v>2</v>
      </c>
      <c r="M12" s="60">
        <v>1</v>
      </c>
      <c r="N12" s="60">
        <v>66.666666666666657</v>
      </c>
      <c r="O12" s="40">
        <v>683.3</v>
      </c>
      <c r="P12" s="40">
        <v>683.3</v>
      </c>
      <c r="Q12" s="40">
        <v>100</v>
      </c>
      <c r="R12" s="40">
        <v>683.3</v>
      </c>
      <c r="S12" s="40">
        <v>100</v>
      </c>
      <c r="T12" s="40">
        <v>0</v>
      </c>
      <c r="U12" s="40">
        <v>0</v>
      </c>
      <c r="V12" s="60">
        <v>0</v>
      </c>
      <c r="W12" s="61">
        <v>0</v>
      </c>
      <c r="X12" s="61">
        <v>0</v>
      </c>
      <c r="Y12" s="40">
        <v>0</v>
      </c>
      <c r="Z12" s="62">
        <v>0</v>
      </c>
      <c r="AA12" s="40">
        <v>0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59" t="s">
        <v>244</v>
      </c>
      <c r="C13" s="59"/>
      <c r="D13" s="36" t="s">
        <v>33</v>
      </c>
      <c r="E13" s="37" t="s">
        <v>124</v>
      </c>
      <c r="F13" s="37" t="s">
        <v>148</v>
      </c>
      <c r="G13" s="60">
        <v>30597.57</v>
      </c>
      <c r="H13" s="60">
        <v>20</v>
      </c>
      <c r="I13" s="60">
        <v>9</v>
      </c>
      <c r="J13" s="60">
        <v>10</v>
      </c>
      <c r="K13" s="60">
        <v>16</v>
      </c>
      <c r="L13" s="60">
        <v>16</v>
      </c>
      <c r="M13" s="60">
        <v>1</v>
      </c>
      <c r="N13" s="60">
        <v>80</v>
      </c>
      <c r="O13" s="40">
        <v>26690.21</v>
      </c>
      <c r="P13" s="40">
        <v>26690.21</v>
      </c>
      <c r="Q13" s="40">
        <v>100</v>
      </c>
      <c r="R13" s="40">
        <v>26690.21</v>
      </c>
      <c r="S13" s="40">
        <v>100</v>
      </c>
      <c r="T13" s="40">
        <v>0</v>
      </c>
      <c r="U13" s="40">
        <v>0</v>
      </c>
      <c r="V13" s="60">
        <v>2</v>
      </c>
      <c r="W13" s="61">
        <v>9</v>
      </c>
      <c r="X13" s="61">
        <v>0</v>
      </c>
      <c r="Y13" s="40">
        <v>10</v>
      </c>
      <c r="Z13" s="62">
        <v>3907.3599999999997</v>
      </c>
      <c r="AA13" s="40">
        <v>3907.3599999999997</v>
      </c>
      <c r="AB13" s="62">
        <v>100</v>
      </c>
      <c r="AC13" s="62">
        <v>3907.3599999999997</v>
      </c>
      <c r="AD13" s="62">
        <v>100</v>
      </c>
      <c r="AE13" s="62">
        <v>0</v>
      </c>
      <c r="AF13" s="62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59" t="s">
        <v>244</v>
      </c>
      <c r="C14" s="59"/>
      <c r="D14" s="36" t="s">
        <v>34</v>
      </c>
      <c r="E14" s="37" t="s">
        <v>125</v>
      </c>
      <c r="F14" s="37" t="s">
        <v>149</v>
      </c>
      <c r="G14" s="60">
        <v>57726.119999999995</v>
      </c>
      <c r="H14" s="60">
        <v>30</v>
      </c>
      <c r="I14" s="60">
        <v>14</v>
      </c>
      <c r="J14" s="60">
        <v>16</v>
      </c>
      <c r="K14" s="60">
        <v>27</v>
      </c>
      <c r="L14" s="60">
        <v>27</v>
      </c>
      <c r="M14" s="60">
        <v>5</v>
      </c>
      <c r="N14" s="60">
        <v>90</v>
      </c>
      <c r="O14" s="40">
        <v>44732.36</v>
      </c>
      <c r="P14" s="40">
        <v>44732.36</v>
      </c>
      <c r="Q14" s="40">
        <v>100</v>
      </c>
      <c r="R14" s="40">
        <v>40428.949999999997</v>
      </c>
      <c r="S14" s="40">
        <v>90.379649095196399</v>
      </c>
      <c r="T14" s="40">
        <v>4303.4100000000035</v>
      </c>
      <c r="U14" s="40">
        <v>9.6203509048035993</v>
      </c>
      <c r="V14" s="60">
        <v>0</v>
      </c>
      <c r="W14" s="61">
        <v>17</v>
      </c>
      <c r="X14" s="61">
        <v>2</v>
      </c>
      <c r="Y14" s="40">
        <v>0</v>
      </c>
      <c r="Z14" s="62">
        <v>12993.759999999998</v>
      </c>
      <c r="AA14" s="40">
        <v>17297.170000000002</v>
      </c>
      <c r="AB14" s="62">
        <v>100</v>
      </c>
      <c r="AC14" s="62">
        <v>17297.170000000002</v>
      </c>
      <c r="AD14" s="62">
        <v>100</v>
      </c>
      <c r="AE14" s="62">
        <v>0</v>
      </c>
      <c r="AF14" s="62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59" t="s">
        <v>244</v>
      </c>
      <c r="C15" s="59"/>
      <c r="D15" s="36" t="s">
        <v>35</v>
      </c>
      <c r="E15" s="37" t="s">
        <v>125</v>
      </c>
      <c r="F15" s="37" t="s">
        <v>150</v>
      </c>
      <c r="G15" s="60">
        <v>5731.5</v>
      </c>
      <c r="H15" s="60">
        <v>6</v>
      </c>
      <c r="I15" s="60">
        <v>0</v>
      </c>
      <c r="J15" s="60">
        <v>6</v>
      </c>
      <c r="K15" s="60">
        <v>4</v>
      </c>
      <c r="L15" s="60">
        <v>4</v>
      </c>
      <c r="M15" s="60">
        <v>0</v>
      </c>
      <c r="N15" s="60">
        <v>66.666666666666657</v>
      </c>
      <c r="O15" s="40">
        <v>5731.5</v>
      </c>
      <c r="P15" s="40">
        <v>5731.5</v>
      </c>
      <c r="Q15" s="40">
        <v>100</v>
      </c>
      <c r="R15" s="40">
        <v>4659.66</v>
      </c>
      <c r="S15" s="40">
        <v>81.299136351740373</v>
      </c>
      <c r="T15" s="40">
        <v>1071.8400000000001</v>
      </c>
      <c r="U15" s="40">
        <v>18.70086364825962</v>
      </c>
      <c r="V15" s="60">
        <v>1</v>
      </c>
      <c r="W15" s="61">
        <v>5</v>
      </c>
      <c r="X15" s="61">
        <v>0</v>
      </c>
      <c r="Y15" s="40">
        <v>16.666666666666664</v>
      </c>
      <c r="Z15" s="62">
        <v>0</v>
      </c>
      <c r="AA15" s="40">
        <v>1071.8400000000001</v>
      </c>
      <c r="AB15" s="62">
        <v>100</v>
      </c>
      <c r="AC15" s="62">
        <v>1071.8399999999999</v>
      </c>
      <c r="AD15" s="62">
        <v>99.999999999999972</v>
      </c>
      <c r="AE15" s="62">
        <v>0</v>
      </c>
      <c r="AF15" s="62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59" t="s">
        <v>244</v>
      </c>
      <c r="C16" s="59"/>
      <c r="D16" s="36" t="s">
        <v>36</v>
      </c>
      <c r="E16" s="37" t="s">
        <v>124</v>
      </c>
      <c r="F16" s="37" t="s">
        <v>151</v>
      </c>
      <c r="G16" s="60">
        <v>50298.630000000005</v>
      </c>
      <c r="H16" s="60">
        <v>35</v>
      </c>
      <c r="I16" s="60">
        <v>14</v>
      </c>
      <c r="J16" s="60">
        <v>19</v>
      </c>
      <c r="K16" s="60">
        <v>34</v>
      </c>
      <c r="L16" s="60">
        <v>36</v>
      </c>
      <c r="M16" s="60">
        <v>0</v>
      </c>
      <c r="N16" s="60">
        <v>97.142857142857139</v>
      </c>
      <c r="O16" s="40">
        <v>44820.62</v>
      </c>
      <c r="P16" s="40">
        <v>44820.62</v>
      </c>
      <c r="Q16" s="40">
        <v>100</v>
      </c>
      <c r="R16" s="40">
        <v>44820.62</v>
      </c>
      <c r="S16" s="40">
        <v>100</v>
      </c>
      <c r="T16" s="40">
        <v>0</v>
      </c>
      <c r="U16" s="40">
        <v>0</v>
      </c>
      <c r="V16" s="60">
        <v>1</v>
      </c>
      <c r="W16" s="61">
        <v>14</v>
      </c>
      <c r="X16" s="61">
        <v>1</v>
      </c>
      <c r="Y16" s="40">
        <v>2.8571428571428572</v>
      </c>
      <c r="Z16" s="62">
        <v>5478.01</v>
      </c>
      <c r="AA16" s="40">
        <v>5478.01</v>
      </c>
      <c r="AB16" s="62">
        <v>100</v>
      </c>
      <c r="AC16" s="62">
        <v>5478.01</v>
      </c>
      <c r="AD16" s="62">
        <v>100</v>
      </c>
      <c r="AE16" s="62">
        <v>0</v>
      </c>
      <c r="AF16" s="62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59" t="s">
        <v>244</v>
      </c>
      <c r="C17" s="59"/>
      <c r="D17" s="36" t="s">
        <v>37</v>
      </c>
      <c r="E17" s="37" t="s">
        <v>121</v>
      </c>
      <c r="F17" s="37" t="s">
        <v>152</v>
      </c>
      <c r="G17" s="60">
        <v>16531.990000000002</v>
      </c>
      <c r="H17" s="60">
        <v>11</v>
      </c>
      <c r="I17" s="60">
        <v>2</v>
      </c>
      <c r="J17" s="60">
        <v>9</v>
      </c>
      <c r="K17" s="60">
        <v>5</v>
      </c>
      <c r="L17" s="60">
        <v>5</v>
      </c>
      <c r="M17" s="60">
        <v>0</v>
      </c>
      <c r="N17" s="60">
        <v>45.454545454545453</v>
      </c>
      <c r="O17" s="40">
        <v>14981.960000000001</v>
      </c>
      <c r="P17" s="40">
        <v>14981.960000000001</v>
      </c>
      <c r="Q17" s="40">
        <v>100</v>
      </c>
      <c r="R17" s="40">
        <v>14981.960000000001</v>
      </c>
      <c r="S17" s="40">
        <v>100</v>
      </c>
      <c r="T17" s="40">
        <v>0</v>
      </c>
      <c r="U17" s="40">
        <v>0</v>
      </c>
      <c r="V17" s="60">
        <v>6</v>
      </c>
      <c r="W17" s="61">
        <v>13</v>
      </c>
      <c r="X17" s="61">
        <v>0</v>
      </c>
      <c r="Y17" s="40">
        <v>54.54545454545454</v>
      </c>
      <c r="Z17" s="62">
        <v>1550.03</v>
      </c>
      <c r="AA17" s="40">
        <v>1550.03</v>
      </c>
      <c r="AB17" s="62">
        <v>100</v>
      </c>
      <c r="AC17" s="62">
        <v>1550.03</v>
      </c>
      <c r="AD17" s="62">
        <v>100</v>
      </c>
      <c r="AE17" s="62">
        <v>0</v>
      </c>
      <c r="AF17" s="62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59" t="s">
        <v>244</v>
      </c>
      <c r="C18" s="59"/>
      <c r="D18" s="36" t="s">
        <v>38</v>
      </c>
      <c r="E18" s="37" t="s">
        <v>125</v>
      </c>
      <c r="F18" s="37" t="s">
        <v>153</v>
      </c>
      <c r="G18" s="60">
        <v>8719.7300000000014</v>
      </c>
      <c r="H18" s="60">
        <v>9</v>
      </c>
      <c r="I18" s="60">
        <v>0</v>
      </c>
      <c r="J18" s="60">
        <v>9</v>
      </c>
      <c r="K18" s="60">
        <v>7</v>
      </c>
      <c r="L18" s="60">
        <v>7</v>
      </c>
      <c r="M18" s="60">
        <v>1</v>
      </c>
      <c r="N18" s="60">
        <v>77.777777777777786</v>
      </c>
      <c r="O18" s="40">
        <v>8384.7800000000007</v>
      </c>
      <c r="P18" s="40">
        <v>8384.7800000000007</v>
      </c>
      <c r="Q18" s="40">
        <v>100</v>
      </c>
      <c r="R18" s="40">
        <v>7650.33</v>
      </c>
      <c r="S18" s="40">
        <v>91.240676559194156</v>
      </c>
      <c r="T18" s="40">
        <v>734.45000000000073</v>
      </c>
      <c r="U18" s="40">
        <v>8.7593234408058489</v>
      </c>
      <c r="V18" s="60">
        <v>1</v>
      </c>
      <c r="W18" s="61">
        <v>9</v>
      </c>
      <c r="X18" s="61">
        <v>0</v>
      </c>
      <c r="Y18" s="40">
        <v>11.111111111111111</v>
      </c>
      <c r="Z18" s="62">
        <v>334.95</v>
      </c>
      <c r="AA18" s="40">
        <v>1069.4000000000008</v>
      </c>
      <c r="AB18" s="62">
        <v>100</v>
      </c>
      <c r="AC18" s="62">
        <v>1069.4000000000001</v>
      </c>
      <c r="AD18" s="62">
        <v>99.999999999999929</v>
      </c>
      <c r="AE18" s="62">
        <v>0</v>
      </c>
      <c r="AF18" s="62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59" t="s">
        <v>244</v>
      </c>
      <c r="C19" s="59"/>
      <c r="D19" s="36" t="s">
        <v>39</v>
      </c>
      <c r="E19" s="37" t="s">
        <v>126</v>
      </c>
      <c r="F19" s="37" t="s">
        <v>154</v>
      </c>
      <c r="G19" s="60">
        <v>10431.41</v>
      </c>
      <c r="H19" s="60">
        <v>7</v>
      </c>
      <c r="I19" s="60">
        <v>0</v>
      </c>
      <c r="J19" s="60">
        <v>7</v>
      </c>
      <c r="K19" s="60">
        <v>7</v>
      </c>
      <c r="L19" s="60">
        <v>7</v>
      </c>
      <c r="M19" s="60">
        <v>1</v>
      </c>
      <c r="N19" s="60">
        <v>100</v>
      </c>
      <c r="O19" s="40">
        <v>7748.75</v>
      </c>
      <c r="P19" s="40">
        <v>7748.75</v>
      </c>
      <c r="Q19" s="40">
        <v>100</v>
      </c>
      <c r="R19" s="40">
        <v>7060.58</v>
      </c>
      <c r="S19" s="40">
        <v>91.118954670108081</v>
      </c>
      <c r="T19" s="40">
        <v>688.17000000000007</v>
      </c>
      <c r="U19" s="40">
        <v>8.8810453298919185</v>
      </c>
      <c r="V19" s="60">
        <v>0</v>
      </c>
      <c r="W19" s="61">
        <v>9</v>
      </c>
      <c r="X19" s="61">
        <v>0</v>
      </c>
      <c r="Y19" s="40">
        <v>0</v>
      </c>
      <c r="Z19" s="62">
        <v>2682.66</v>
      </c>
      <c r="AA19" s="40">
        <v>3370.83</v>
      </c>
      <c r="AB19" s="62">
        <v>100</v>
      </c>
      <c r="AC19" s="62">
        <v>3370.83</v>
      </c>
      <c r="AD19" s="62">
        <v>100</v>
      </c>
      <c r="AE19" s="62">
        <v>0</v>
      </c>
      <c r="AF19" s="62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59" t="s">
        <v>244</v>
      </c>
      <c r="C20" s="59"/>
      <c r="D20" s="36" t="s">
        <v>40</v>
      </c>
      <c r="E20" s="37" t="s">
        <v>124</v>
      </c>
      <c r="F20" s="37" t="s">
        <v>155</v>
      </c>
      <c r="G20" s="60">
        <v>58474.099999999991</v>
      </c>
      <c r="H20" s="60">
        <v>36</v>
      </c>
      <c r="I20" s="60">
        <v>8</v>
      </c>
      <c r="J20" s="60">
        <v>27</v>
      </c>
      <c r="K20" s="60">
        <v>34</v>
      </c>
      <c r="L20" s="60">
        <v>36</v>
      </c>
      <c r="M20" s="60">
        <v>4</v>
      </c>
      <c r="N20" s="60">
        <v>94.444444444444443</v>
      </c>
      <c r="O20" s="40">
        <v>49515.969999999994</v>
      </c>
      <c r="P20" s="40">
        <v>49515.969999999994</v>
      </c>
      <c r="Q20" s="40">
        <v>100</v>
      </c>
      <c r="R20" s="40">
        <v>46086.909999999996</v>
      </c>
      <c r="S20" s="40">
        <v>93.074840298998481</v>
      </c>
      <c r="T20" s="40">
        <v>3429.0599999999977</v>
      </c>
      <c r="U20" s="40">
        <v>6.9251597010015109</v>
      </c>
      <c r="V20" s="60">
        <v>2</v>
      </c>
      <c r="W20" s="61">
        <v>31</v>
      </c>
      <c r="X20" s="61">
        <v>0</v>
      </c>
      <c r="Y20" s="40">
        <v>5.5555555555555554</v>
      </c>
      <c r="Z20" s="62">
        <v>8958.1299999999992</v>
      </c>
      <c r="AA20" s="40">
        <v>12387.189999999997</v>
      </c>
      <c r="AB20" s="62">
        <v>100</v>
      </c>
      <c r="AC20" s="62">
        <v>12387.189999999999</v>
      </c>
      <c r="AD20" s="62">
        <v>100.00000000000003</v>
      </c>
      <c r="AE20" s="62">
        <v>0</v>
      </c>
      <c r="AF20" s="62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59" t="s">
        <v>244</v>
      </c>
      <c r="C21" s="59"/>
      <c r="D21" s="36" t="s">
        <v>42</v>
      </c>
      <c r="E21" s="37" t="s">
        <v>127</v>
      </c>
      <c r="F21" s="37" t="s">
        <v>157</v>
      </c>
      <c r="G21" s="60">
        <v>24549.63</v>
      </c>
      <c r="H21" s="60">
        <v>21</v>
      </c>
      <c r="I21" s="60">
        <v>1</v>
      </c>
      <c r="J21" s="60">
        <v>20</v>
      </c>
      <c r="K21" s="60">
        <v>13</v>
      </c>
      <c r="L21" s="60">
        <v>13</v>
      </c>
      <c r="M21" s="60">
        <v>1</v>
      </c>
      <c r="N21" s="60">
        <v>61.904761904761905</v>
      </c>
      <c r="O21" s="40">
        <v>13314.79</v>
      </c>
      <c r="P21" s="40">
        <v>13314.79</v>
      </c>
      <c r="Q21" s="40">
        <v>100</v>
      </c>
      <c r="R21" s="40">
        <v>12760.369999999999</v>
      </c>
      <c r="S21" s="40">
        <v>95.836058999052923</v>
      </c>
      <c r="T21" s="40">
        <v>554.42000000000189</v>
      </c>
      <c r="U21" s="40">
        <v>4.163941000947081</v>
      </c>
      <c r="V21" s="60">
        <v>6</v>
      </c>
      <c r="W21" s="61">
        <v>20</v>
      </c>
      <c r="X21" s="61">
        <v>1</v>
      </c>
      <c r="Y21" s="40">
        <v>28.571428571428569</v>
      </c>
      <c r="Z21" s="62">
        <v>11234.84</v>
      </c>
      <c r="AA21" s="40">
        <v>11789.260000000002</v>
      </c>
      <c r="AB21" s="62">
        <v>100</v>
      </c>
      <c r="AC21" s="62">
        <v>11789.260000000002</v>
      </c>
      <c r="AD21" s="62">
        <v>100</v>
      </c>
      <c r="AE21" s="62">
        <v>0</v>
      </c>
      <c r="AF21" s="62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59" t="s">
        <v>244</v>
      </c>
      <c r="C22" s="59"/>
      <c r="D22" s="36" t="s">
        <v>41</v>
      </c>
      <c r="E22" s="37" t="s">
        <v>127</v>
      </c>
      <c r="F22" s="37" t="s">
        <v>156</v>
      </c>
      <c r="G22" s="60">
        <v>2748.38</v>
      </c>
      <c r="H22" s="60">
        <v>4</v>
      </c>
      <c r="I22" s="60">
        <v>0</v>
      </c>
      <c r="J22" s="60">
        <v>4</v>
      </c>
      <c r="K22" s="60">
        <v>2</v>
      </c>
      <c r="L22" s="60">
        <v>2</v>
      </c>
      <c r="M22" s="60">
        <v>2</v>
      </c>
      <c r="N22" s="60">
        <v>50</v>
      </c>
      <c r="O22" s="40">
        <v>2748.38</v>
      </c>
      <c r="P22" s="40">
        <v>2748.38</v>
      </c>
      <c r="Q22" s="40">
        <v>100</v>
      </c>
      <c r="R22" s="40">
        <v>2748.38</v>
      </c>
      <c r="S22" s="40">
        <v>100</v>
      </c>
      <c r="T22" s="40">
        <v>0</v>
      </c>
      <c r="U22" s="40">
        <v>0</v>
      </c>
      <c r="V22" s="60">
        <v>0</v>
      </c>
      <c r="W22" s="61">
        <v>1</v>
      </c>
      <c r="X22" s="61">
        <v>0</v>
      </c>
      <c r="Y22" s="40">
        <v>0</v>
      </c>
      <c r="Z22" s="62">
        <v>0</v>
      </c>
      <c r="AA22" s="40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59" t="s">
        <v>244</v>
      </c>
      <c r="C23" s="59"/>
      <c r="D23" s="36" t="s">
        <v>43</v>
      </c>
      <c r="E23" s="37" t="s">
        <v>124</v>
      </c>
      <c r="F23" s="37" t="s">
        <v>158</v>
      </c>
      <c r="G23" s="60">
        <v>10135.529999999999</v>
      </c>
      <c r="H23" s="60">
        <v>10</v>
      </c>
      <c r="I23" s="60">
        <v>2</v>
      </c>
      <c r="J23" s="60">
        <v>8</v>
      </c>
      <c r="K23" s="60">
        <v>5</v>
      </c>
      <c r="L23" s="60">
        <v>5</v>
      </c>
      <c r="M23" s="60">
        <v>0</v>
      </c>
      <c r="N23" s="60">
        <v>50</v>
      </c>
      <c r="O23" s="40">
        <v>2821.83</v>
      </c>
      <c r="P23" s="40">
        <v>2821.83</v>
      </c>
      <c r="Q23" s="40">
        <v>100</v>
      </c>
      <c r="R23" s="40">
        <v>2821.83</v>
      </c>
      <c r="S23" s="40">
        <v>100</v>
      </c>
      <c r="T23" s="40">
        <v>0</v>
      </c>
      <c r="U23" s="40">
        <v>0</v>
      </c>
      <c r="V23" s="60">
        <v>3</v>
      </c>
      <c r="W23" s="61">
        <v>8</v>
      </c>
      <c r="X23" s="61">
        <v>1</v>
      </c>
      <c r="Y23" s="40">
        <v>30</v>
      </c>
      <c r="Z23" s="62">
        <v>7313.7</v>
      </c>
      <c r="AA23" s="40">
        <v>7313.7</v>
      </c>
      <c r="AB23" s="62">
        <v>100</v>
      </c>
      <c r="AC23" s="62">
        <v>7313.7</v>
      </c>
      <c r="AD23" s="62">
        <v>100</v>
      </c>
      <c r="AE23" s="62">
        <v>0</v>
      </c>
      <c r="AF23" s="62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59" t="s">
        <v>244</v>
      </c>
      <c r="C24" s="59"/>
      <c r="D24" s="36" t="s">
        <v>44</v>
      </c>
      <c r="E24" s="37" t="s">
        <v>124</v>
      </c>
      <c r="F24" s="37" t="s">
        <v>159</v>
      </c>
      <c r="G24" s="60">
        <v>11121.21</v>
      </c>
      <c r="H24" s="60">
        <v>8</v>
      </c>
      <c r="I24" s="60">
        <v>2</v>
      </c>
      <c r="J24" s="60">
        <v>6</v>
      </c>
      <c r="K24" s="60">
        <v>5</v>
      </c>
      <c r="L24" s="60">
        <v>5</v>
      </c>
      <c r="M24" s="60">
        <v>1</v>
      </c>
      <c r="N24" s="60">
        <v>62.5</v>
      </c>
      <c r="O24" s="40">
        <v>4470.47</v>
      </c>
      <c r="P24" s="40">
        <v>4470.47</v>
      </c>
      <c r="Q24" s="40">
        <v>100</v>
      </c>
      <c r="R24" s="40">
        <v>4470.47</v>
      </c>
      <c r="S24" s="40">
        <v>100</v>
      </c>
      <c r="T24" s="40">
        <v>0</v>
      </c>
      <c r="U24" s="40">
        <v>0</v>
      </c>
      <c r="V24" s="60">
        <v>3</v>
      </c>
      <c r="W24" s="61">
        <v>10</v>
      </c>
      <c r="X24" s="61">
        <v>2</v>
      </c>
      <c r="Y24" s="40">
        <v>37.5</v>
      </c>
      <c r="Z24" s="62">
        <v>6650.74</v>
      </c>
      <c r="AA24" s="40">
        <v>6650.74</v>
      </c>
      <c r="AB24" s="62">
        <v>100</v>
      </c>
      <c r="AC24" s="62">
        <v>6650.74</v>
      </c>
      <c r="AD24" s="62">
        <v>100</v>
      </c>
      <c r="AE24" s="62">
        <v>0</v>
      </c>
      <c r="AF24" s="62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59" t="s">
        <v>244</v>
      </c>
      <c r="C25" s="59"/>
      <c r="D25" s="36" t="s">
        <v>45</v>
      </c>
      <c r="E25" s="37" t="s">
        <v>124</v>
      </c>
      <c r="F25" s="37" t="s">
        <v>160</v>
      </c>
      <c r="G25" s="60">
        <v>17191.120000000003</v>
      </c>
      <c r="H25" s="60">
        <v>9</v>
      </c>
      <c r="I25" s="60">
        <v>2</v>
      </c>
      <c r="J25" s="60">
        <v>7</v>
      </c>
      <c r="K25" s="60">
        <v>7</v>
      </c>
      <c r="L25" s="60">
        <v>7</v>
      </c>
      <c r="M25" s="60">
        <v>0</v>
      </c>
      <c r="N25" s="60">
        <v>77.777777777777786</v>
      </c>
      <c r="O25" s="40">
        <v>7927.77</v>
      </c>
      <c r="P25" s="40">
        <v>7927.77</v>
      </c>
      <c r="Q25" s="40">
        <v>100</v>
      </c>
      <c r="R25" s="40">
        <v>6572.83</v>
      </c>
      <c r="S25" s="40">
        <v>82.908939083752415</v>
      </c>
      <c r="T25" s="40">
        <v>1354.9400000000005</v>
      </c>
      <c r="U25" s="40">
        <v>17.091060916247574</v>
      </c>
      <c r="V25" s="60">
        <v>1</v>
      </c>
      <c r="W25" s="61">
        <v>8</v>
      </c>
      <c r="X25" s="61">
        <v>0</v>
      </c>
      <c r="Y25" s="40">
        <v>11.111111111111111</v>
      </c>
      <c r="Z25" s="62">
        <v>9263.35</v>
      </c>
      <c r="AA25" s="40">
        <v>10618.29</v>
      </c>
      <c r="AB25" s="62">
        <v>100</v>
      </c>
      <c r="AC25" s="62">
        <v>10618.29</v>
      </c>
      <c r="AD25" s="62">
        <v>100</v>
      </c>
      <c r="AE25" s="62">
        <v>0</v>
      </c>
      <c r="AF25" s="62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59" t="s">
        <v>244</v>
      </c>
      <c r="C26" s="59"/>
      <c r="D26" s="36" t="s">
        <v>46</v>
      </c>
      <c r="E26" s="37" t="s">
        <v>128</v>
      </c>
      <c r="F26" s="37" t="s">
        <v>161</v>
      </c>
      <c r="G26" s="60">
        <v>26707.09</v>
      </c>
      <c r="H26" s="60">
        <v>17</v>
      </c>
      <c r="I26" s="60">
        <v>0</v>
      </c>
      <c r="J26" s="60">
        <v>17</v>
      </c>
      <c r="K26" s="60">
        <v>15</v>
      </c>
      <c r="L26" s="60">
        <v>15</v>
      </c>
      <c r="M26" s="60">
        <v>0</v>
      </c>
      <c r="N26" s="60">
        <v>88.235294117647058</v>
      </c>
      <c r="O26" s="40">
        <v>21296.61</v>
      </c>
      <c r="P26" s="40">
        <v>21296.61</v>
      </c>
      <c r="Q26" s="40">
        <v>100</v>
      </c>
      <c r="R26" s="40">
        <v>17319.839999999997</v>
      </c>
      <c r="S26" s="40">
        <v>81.326746369492582</v>
      </c>
      <c r="T26" s="40">
        <v>3976.7700000000041</v>
      </c>
      <c r="U26" s="40">
        <v>18.673253630507407</v>
      </c>
      <c r="V26" s="60">
        <v>2</v>
      </c>
      <c r="W26" s="61">
        <v>16</v>
      </c>
      <c r="X26" s="61">
        <v>0</v>
      </c>
      <c r="Y26" s="40">
        <v>11.76470588235294</v>
      </c>
      <c r="Z26" s="62">
        <v>5410.48</v>
      </c>
      <c r="AA26" s="40">
        <v>9387.2500000000036</v>
      </c>
      <c r="AB26" s="62">
        <v>100</v>
      </c>
      <c r="AC26" s="62">
        <v>9387.25</v>
      </c>
      <c r="AD26" s="62">
        <v>99.999999999999972</v>
      </c>
      <c r="AE26" s="62">
        <v>0</v>
      </c>
      <c r="AF26" s="62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59" t="s">
        <v>244</v>
      </c>
      <c r="C27" s="59"/>
      <c r="D27" s="36" t="s">
        <v>47</v>
      </c>
      <c r="E27" s="37" t="s">
        <v>124</v>
      </c>
      <c r="F27" s="37" t="s">
        <v>162</v>
      </c>
      <c r="G27" s="60">
        <v>15232.61</v>
      </c>
      <c r="H27" s="60">
        <v>9</v>
      </c>
      <c r="I27" s="60">
        <v>2</v>
      </c>
      <c r="J27" s="60">
        <v>7</v>
      </c>
      <c r="K27" s="60">
        <v>9</v>
      </c>
      <c r="L27" s="60">
        <v>9</v>
      </c>
      <c r="M27" s="60">
        <v>2</v>
      </c>
      <c r="N27" s="60">
        <v>100</v>
      </c>
      <c r="O27" s="40">
        <v>13793.66</v>
      </c>
      <c r="P27" s="40">
        <v>13793.66</v>
      </c>
      <c r="Q27" s="40">
        <v>100</v>
      </c>
      <c r="R27" s="40">
        <v>13793.66</v>
      </c>
      <c r="S27" s="40">
        <v>100</v>
      </c>
      <c r="T27" s="40">
        <v>0</v>
      </c>
      <c r="U27" s="40">
        <v>0</v>
      </c>
      <c r="V27" s="60">
        <v>0</v>
      </c>
      <c r="W27" s="61">
        <v>4</v>
      </c>
      <c r="X27" s="61">
        <v>0</v>
      </c>
      <c r="Y27" s="40">
        <v>0</v>
      </c>
      <c r="Z27" s="62">
        <v>1438.95</v>
      </c>
      <c r="AA27" s="40">
        <v>1438.95</v>
      </c>
      <c r="AB27" s="62">
        <v>100</v>
      </c>
      <c r="AC27" s="62">
        <v>1438.95</v>
      </c>
      <c r="AD27" s="62">
        <v>100</v>
      </c>
      <c r="AE27" s="62">
        <v>0</v>
      </c>
      <c r="AF27" s="62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59" t="s">
        <v>244</v>
      </c>
      <c r="C28" s="59"/>
      <c r="D28" s="36" t="s">
        <v>48</v>
      </c>
      <c r="E28" s="37" t="s">
        <v>129</v>
      </c>
      <c r="F28" s="37" t="s">
        <v>163</v>
      </c>
      <c r="G28" s="60">
        <v>19627.7</v>
      </c>
      <c r="H28" s="60">
        <v>21</v>
      </c>
      <c r="I28" s="60">
        <v>3</v>
      </c>
      <c r="J28" s="60">
        <v>18</v>
      </c>
      <c r="K28" s="60">
        <v>20</v>
      </c>
      <c r="L28" s="60">
        <v>20</v>
      </c>
      <c r="M28" s="60">
        <v>2</v>
      </c>
      <c r="N28" s="60">
        <v>95.238095238095227</v>
      </c>
      <c r="O28" s="40">
        <v>18139.88</v>
      </c>
      <c r="P28" s="40">
        <v>18139.88</v>
      </c>
      <c r="Q28" s="40">
        <v>100</v>
      </c>
      <c r="R28" s="40">
        <v>16884.419999999998</v>
      </c>
      <c r="S28" s="40">
        <v>93.079006035321058</v>
      </c>
      <c r="T28" s="40">
        <v>1255.4600000000028</v>
      </c>
      <c r="U28" s="40">
        <v>6.920993964678944</v>
      </c>
      <c r="V28" s="60">
        <v>1</v>
      </c>
      <c r="W28" s="61">
        <v>16</v>
      </c>
      <c r="X28" s="61">
        <v>0</v>
      </c>
      <c r="Y28" s="40">
        <v>4.7619047619047619</v>
      </c>
      <c r="Z28" s="62">
        <v>1487.82</v>
      </c>
      <c r="AA28" s="40">
        <v>2743.2800000000025</v>
      </c>
      <c r="AB28" s="62">
        <v>100</v>
      </c>
      <c r="AC28" s="62">
        <v>2743.2799999999997</v>
      </c>
      <c r="AD28" s="62">
        <v>99.999999999999901</v>
      </c>
      <c r="AE28" s="62">
        <v>0</v>
      </c>
      <c r="AF28" s="62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59" t="s">
        <v>244</v>
      </c>
      <c r="C29" s="59"/>
      <c r="D29" s="36" t="s">
        <v>49</v>
      </c>
      <c r="E29" s="37" t="s">
        <v>120</v>
      </c>
      <c r="F29" s="37" t="s">
        <v>164</v>
      </c>
      <c r="G29" s="60">
        <v>14412.779999999999</v>
      </c>
      <c r="H29" s="60">
        <v>11</v>
      </c>
      <c r="I29" s="60">
        <v>6</v>
      </c>
      <c r="J29" s="60">
        <v>5</v>
      </c>
      <c r="K29" s="60">
        <v>10</v>
      </c>
      <c r="L29" s="60">
        <v>10</v>
      </c>
      <c r="M29" s="60">
        <v>1</v>
      </c>
      <c r="N29" s="60">
        <v>90.909090909090907</v>
      </c>
      <c r="O29" s="40">
        <v>12730.749999999998</v>
      </c>
      <c r="P29" s="40">
        <v>12730.749999999998</v>
      </c>
      <c r="Q29" s="40">
        <v>100</v>
      </c>
      <c r="R29" s="40">
        <v>9620.1899999999987</v>
      </c>
      <c r="S29" s="40">
        <v>75.566561278793472</v>
      </c>
      <c r="T29" s="40">
        <v>3110.5599999999995</v>
      </c>
      <c r="U29" s="40">
        <v>24.433438721206528</v>
      </c>
      <c r="V29" s="60">
        <v>1</v>
      </c>
      <c r="W29" s="61">
        <v>8</v>
      </c>
      <c r="X29" s="61">
        <v>2</v>
      </c>
      <c r="Y29" s="40">
        <v>9.0909090909090917</v>
      </c>
      <c r="Z29" s="62">
        <v>1682.0300000000007</v>
      </c>
      <c r="AA29" s="40">
        <v>4792.59</v>
      </c>
      <c r="AB29" s="62">
        <v>100</v>
      </c>
      <c r="AC29" s="62">
        <v>4792.59</v>
      </c>
      <c r="AD29" s="62">
        <v>100</v>
      </c>
      <c r="AE29" s="62">
        <v>0</v>
      </c>
      <c r="AF29" s="62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59" t="s">
        <v>244</v>
      </c>
      <c r="C30" s="59"/>
      <c r="D30" s="36" t="s">
        <v>50</v>
      </c>
      <c r="E30" s="37" t="s">
        <v>122</v>
      </c>
      <c r="F30" s="37" t="s">
        <v>165</v>
      </c>
      <c r="G30" s="60">
        <v>12457.580000000002</v>
      </c>
      <c r="H30" s="60">
        <v>11</v>
      </c>
      <c r="I30" s="60">
        <v>2</v>
      </c>
      <c r="J30" s="60">
        <v>8</v>
      </c>
      <c r="K30" s="60">
        <v>10</v>
      </c>
      <c r="L30" s="60">
        <v>10</v>
      </c>
      <c r="M30" s="60">
        <v>1</v>
      </c>
      <c r="N30" s="60">
        <v>90.909090909090907</v>
      </c>
      <c r="O30" s="40">
        <v>12457.580000000002</v>
      </c>
      <c r="P30" s="40">
        <v>12457.580000000002</v>
      </c>
      <c r="Q30" s="40">
        <v>100</v>
      </c>
      <c r="R30" s="40">
        <v>12457.580000000002</v>
      </c>
      <c r="S30" s="40">
        <v>100</v>
      </c>
      <c r="T30" s="40">
        <v>0</v>
      </c>
      <c r="U30" s="40">
        <v>0</v>
      </c>
      <c r="V30" s="60">
        <v>0</v>
      </c>
      <c r="W30" s="61">
        <v>7</v>
      </c>
      <c r="X30" s="61">
        <v>0</v>
      </c>
      <c r="Y30" s="40">
        <v>0</v>
      </c>
      <c r="Z30" s="62">
        <v>0</v>
      </c>
      <c r="AA30" s="40">
        <v>0</v>
      </c>
      <c r="AB30" s="62">
        <v>0</v>
      </c>
      <c r="AC30" s="62">
        <v>0</v>
      </c>
      <c r="AD30" s="62">
        <v>0</v>
      </c>
      <c r="AE30" s="62">
        <v>0</v>
      </c>
      <c r="AF30" s="62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59" t="s">
        <v>244</v>
      </c>
      <c r="C31" s="59"/>
      <c r="D31" s="36" t="s">
        <v>51</v>
      </c>
      <c r="E31" s="37" t="s">
        <v>125</v>
      </c>
      <c r="F31" s="37" t="s">
        <v>166</v>
      </c>
      <c r="G31" s="60">
        <v>2617.37</v>
      </c>
      <c r="H31" s="60">
        <v>3</v>
      </c>
      <c r="I31" s="60">
        <v>0</v>
      </c>
      <c r="J31" s="60">
        <v>3</v>
      </c>
      <c r="K31" s="60">
        <v>0</v>
      </c>
      <c r="L31" s="60">
        <v>0</v>
      </c>
      <c r="M31" s="60">
        <v>0</v>
      </c>
      <c r="N31" s="6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60">
        <v>0</v>
      </c>
      <c r="W31" s="61">
        <v>1</v>
      </c>
      <c r="X31" s="61">
        <v>2</v>
      </c>
      <c r="Y31" s="40">
        <v>0</v>
      </c>
      <c r="Z31" s="62">
        <v>2617.37</v>
      </c>
      <c r="AA31" s="40">
        <v>2617.37</v>
      </c>
      <c r="AB31" s="62">
        <v>100</v>
      </c>
      <c r="AC31" s="62">
        <v>2617.37</v>
      </c>
      <c r="AD31" s="62">
        <v>100</v>
      </c>
      <c r="AE31" s="62">
        <v>0</v>
      </c>
      <c r="AF31" s="62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59" t="s">
        <v>244</v>
      </c>
      <c r="C32" s="59"/>
      <c r="D32" s="36" t="s">
        <v>52</v>
      </c>
      <c r="E32" s="37" t="s">
        <v>124</v>
      </c>
      <c r="F32" s="37" t="s">
        <v>167</v>
      </c>
      <c r="G32" s="60">
        <v>6389.4600000000009</v>
      </c>
      <c r="H32" s="60">
        <v>8</v>
      </c>
      <c r="I32" s="60">
        <v>1</v>
      </c>
      <c r="J32" s="60">
        <v>6</v>
      </c>
      <c r="K32" s="60">
        <v>4</v>
      </c>
      <c r="L32" s="60">
        <v>4</v>
      </c>
      <c r="M32" s="60">
        <v>1</v>
      </c>
      <c r="N32" s="60">
        <v>50</v>
      </c>
      <c r="O32" s="40">
        <v>2981.6600000000003</v>
      </c>
      <c r="P32" s="40">
        <v>2981.6600000000003</v>
      </c>
      <c r="Q32" s="40">
        <v>100</v>
      </c>
      <c r="R32" s="40">
        <v>2981.6600000000003</v>
      </c>
      <c r="S32" s="40">
        <v>100</v>
      </c>
      <c r="T32" s="40">
        <v>0</v>
      </c>
      <c r="U32" s="40">
        <v>0</v>
      </c>
      <c r="V32" s="60">
        <v>6</v>
      </c>
      <c r="W32" s="61">
        <v>8</v>
      </c>
      <c r="X32" s="61">
        <v>0</v>
      </c>
      <c r="Y32" s="40">
        <v>75</v>
      </c>
      <c r="Z32" s="62">
        <v>3407.8</v>
      </c>
      <c r="AA32" s="40">
        <v>3407.8</v>
      </c>
      <c r="AB32" s="62">
        <v>100</v>
      </c>
      <c r="AC32" s="62">
        <v>3407.8</v>
      </c>
      <c r="AD32" s="62">
        <v>100</v>
      </c>
      <c r="AE32" s="62">
        <v>0</v>
      </c>
      <c r="AF32" s="62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59" t="s">
        <v>244</v>
      </c>
      <c r="C33" s="59"/>
      <c r="D33" s="36" t="s">
        <v>53</v>
      </c>
      <c r="E33" s="37" t="s">
        <v>130</v>
      </c>
      <c r="F33" s="37" t="s">
        <v>168</v>
      </c>
      <c r="G33" s="60">
        <v>8577.48</v>
      </c>
      <c r="H33" s="60">
        <v>11</v>
      </c>
      <c r="I33" s="60">
        <v>1</v>
      </c>
      <c r="J33" s="60">
        <v>10</v>
      </c>
      <c r="K33" s="60">
        <v>7</v>
      </c>
      <c r="L33" s="60">
        <v>7</v>
      </c>
      <c r="M33" s="60">
        <v>2</v>
      </c>
      <c r="N33" s="60">
        <v>63.636363636363633</v>
      </c>
      <c r="O33" s="40">
        <v>7486.82</v>
      </c>
      <c r="P33" s="40">
        <v>7486.82</v>
      </c>
      <c r="Q33" s="40">
        <v>100</v>
      </c>
      <c r="R33" s="40">
        <v>7486.82</v>
      </c>
      <c r="S33" s="40">
        <v>100</v>
      </c>
      <c r="T33" s="40">
        <v>0</v>
      </c>
      <c r="U33" s="40">
        <v>0</v>
      </c>
      <c r="V33" s="60">
        <v>3</v>
      </c>
      <c r="W33" s="61">
        <v>10</v>
      </c>
      <c r="X33" s="61">
        <v>1</v>
      </c>
      <c r="Y33" s="40">
        <v>27.27272727272727</v>
      </c>
      <c r="Z33" s="62">
        <v>1090.6599999999999</v>
      </c>
      <c r="AA33" s="40">
        <v>1090.6599999999999</v>
      </c>
      <c r="AB33" s="62">
        <v>100</v>
      </c>
      <c r="AC33" s="62">
        <v>1090.6599999999999</v>
      </c>
      <c r="AD33" s="62">
        <v>100</v>
      </c>
      <c r="AE33" s="62">
        <v>0</v>
      </c>
      <c r="AF33" s="62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59" t="s">
        <v>244</v>
      </c>
      <c r="C34" s="59"/>
      <c r="D34" s="36" t="s">
        <v>54</v>
      </c>
      <c r="E34" s="37" t="s">
        <v>128</v>
      </c>
      <c r="F34" s="37" t="s">
        <v>169</v>
      </c>
      <c r="G34" s="60">
        <v>29727.77</v>
      </c>
      <c r="H34" s="60">
        <v>15</v>
      </c>
      <c r="I34" s="60">
        <v>3</v>
      </c>
      <c r="J34" s="60">
        <v>12</v>
      </c>
      <c r="K34" s="60">
        <v>15</v>
      </c>
      <c r="L34" s="60">
        <v>17</v>
      </c>
      <c r="M34" s="60">
        <v>0</v>
      </c>
      <c r="N34" s="60">
        <v>100</v>
      </c>
      <c r="O34" s="40">
        <v>25268.97</v>
      </c>
      <c r="P34" s="40">
        <v>25268.969999999998</v>
      </c>
      <c r="Q34" s="40">
        <v>99.999999999999986</v>
      </c>
      <c r="R34" s="40">
        <v>25268.97</v>
      </c>
      <c r="S34" s="40">
        <v>100.00000000000003</v>
      </c>
      <c r="T34" s="40">
        <v>0</v>
      </c>
      <c r="U34" s="40">
        <v>0</v>
      </c>
      <c r="V34" s="60">
        <v>2</v>
      </c>
      <c r="W34" s="61">
        <v>14</v>
      </c>
      <c r="X34" s="61">
        <v>0</v>
      </c>
      <c r="Y34" s="40">
        <v>13.333333333333334</v>
      </c>
      <c r="Z34" s="62">
        <v>4458.8</v>
      </c>
      <c r="AA34" s="40">
        <v>4458.8</v>
      </c>
      <c r="AB34" s="62">
        <v>100</v>
      </c>
      <c r="AC34" s="62">
        <v>4458.8</v>
      </c>
      <c r="AD34" s="62">
        <v>100</v>
      </c>
      <c r="AE34" s="62">
        <v>0</v>
      </c>
      <c r="AF34" s="62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59" t="s">
        <v>244</v>
      </c>
      <c r="C35" s="59"/>
      <c r="D35" s="36" t="s">
        <v>55</v>
      </c>
      <c r="E35" s="37" t="s">
        <v>127</v>
      </c>
      <c r="F35" s="37" t="s">
        <v>170</v>
      </c>
      <c r="G35" s="60">
        <v>23908.02</v>
      </c>
      <c r="H35" s="60">
        <v>12</v>
      </c>
      <c r="I35" s="60">
        <v>1</v>
      </c>
      <c r="J35" s="60">
        <v>11</v>
      </c>
      <c r="K35" s="60">
        <v>9</v>
      </c>
      <c r="L35" s="60">
        <v>9</v>
      </c>
      <c r="M35" s="60">
        <v>1</v>
      </c>
      <c r="N35" s="60">
        <v>75</v>
      </c>
      <c r="O35" s="40">
        <v>16158.570000000002</v>
      </c>
      <c r="P35" s="40">
        <v>16158.570000000002</v>
      </c>
      <c r="Q35" s="40">
        <v>100</v>
      </c>
      <c r="R35" s="40">
        <v>16158.570000000002</v>
      </c>
      <c r="S35" s="40">
        <v>100</v>
      </c>
      <c r="T35" s="40">
        <v>0</v>
      </c>
      <c r="U35" s="40">
        <v>0</v>
      </c>
      <c r="V35" s="60">
        <v>2</v>
      </c>
      <c r="W35" s="61">
        <v>11</v>
      </c>
      <c r="X35" s="61">
        <v>1</v>
      </c>
      <c r="Y35" s="40">
        <v>16.666666666666664</v>
      </c>
      <c r="Z35" s="62">
        <v>7749.4499999999989</v>
      </c>
      <c r="AA35" s="40">
        <v>7749.4499999999989</v>
      </c>
      <c r="AB35" s="62">
        <v>100</v>
      </c>
      <c r="AC35" s="62">
        <v>7749.4500000000007</v>
      </c>
      <c r="AD35" s="62">
        <v>100.00000000000003</v>
      </c>
      <c r="AE35" s="62">
        <v>0</v>
      </c>
      <c r="AF35" s="62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59" t="s">
        <v>244</v>
      </c>
      <c r="C36" s="59"/>
      <c r="D36" s="36" t="s">
        <v>56</v>
      </c>
      <c r="E36" s="37" t="s">
        <v>131</v>
      </c>
      <c r="F36" s="37" t="s">
        <v>171</v>
      </c>
      <c r="G36" s="60">
        <v>2492.34</v>
      </c>
      <c r="H36" s="60">
        <v>7</v>
      </c>
      <c r="I36" s="60">
        <v>3</v>
      </c>
      <c r="J36" s="60">
        <v>3</v>
      </c>
      <c r="K36" s="60">
        <v>0</v>
      </c>
      <c r="L36" s="60">
        <v>0</v>
      </c>
      <c r="M36" s="60">
        <v>2</v>
      </c>
      <c r="N36" s="60">
        <v>0</v>
      </c>
      <c r="O36" s="40">
        <v>2492.34</v>
      </c>
      <c r="P36" s="40">
        <v>2492.34</v>
      </c>
      <c r="Q36" s="40">
        <v>100</v>
      </c>
      <c r="R36" s="40">
        <v>2492.34</v>
      </c>
      <c r="S36" s="40">
        <v>100</v>
      </c>
      <c r="T36" s="40">
        <v>0</v>
      </c>
      <c r="U36" s="40">
        <v>0</v>
      </c>
      <c r="V36" s="60">
        <v>6</v>
      </c>
      <c r="W36" s="61">
        <v>6</v>
      </c>
      <c r="X36" s="61">
        <v>0</v>
      </c>
      <c r="Y36" s="40">
        <v>85.714285714285708</v>
      </c>
      <c r="Z36" s="62">
        <v>0</v>
      </c>
      <c r="AA36" s="40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59" t="s">
        <v>244</v>
      </c>
      <c r="C37" s="59"/>
      <c r="D37" s="36" t="s">
        <v>58</v>
      </c>
      <c r="E37" s="37" t="s">
        <v>124</v>
      </c>
      <c r="F37" s="37" t="s">
        <v>173</v>
      </c>
      <c r="G37" s="60">
        <v>12917.2</v>
      </c>
      <c r="H37" s="60">
        <v>9</v>
      </c>
      <c r="I37" s="60">
        <v>3</v>
      </c>
      <c r="J37" s="60">
        <v>6</v>
      </c>
      <c r="K37" s="60">
        <v>5</v>
      </c>
      <c r="L37" s="60">
        <v>5</v>
      </c>
      <c r="M37" s="60">
        <v>0</v>
      </c>
      <c r="N37" s="60">
        <v>55.555555555555557</v>
      </c>
      <c r="O37" s="40">
        <v>3019.75</v>
      </c>
      <c r="P37" s="40">
        <v>3019.75</v>
      </c>
      <c r="Q37" s="40">
        <v>100</v>
      </c>
      <c r="R37" s="40">
        <v>3019.75</v>
      </c>
      <c r="S37" s="40">
        <v>100</v>
      </c>
      <c r="T37" s="40">
        <v>0</v>
      </c>
      <c r="U37" s="40">
        <v>0</v>
      </c>
      <c r="V37" s="60">
        <v>4</v>
      </c>
      <c r="W37" s="61">
        <v>9</v>
      </c>
      <c r="X37" s="61">
        <v>0</v>
      </c>
      <c r="Y37" s="40">
        <v>44.444444444444443</v>
      </c>
      <c r="Z37" s="62">
        <v>9897.4500000000007</v>
      </c>
      <c r="AA37" s="40">
        <v>9897.4500000000007</v>
      </c>
      <c r="AB37" s="62">
        <v>100</v>
      </c>
      <c r="AC37" s="62">
        <v>9897.4500000000007</v>
      </c>
      <c r="AD37" s="62">
        <v>100</v>
      </c>
      <c r="AE37" s="62">
        <v>0</v>
      </c>
      <c r="AF37" s="62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59" t="s">
        <v>244</v>
      </c>
      <c r="C38" s="59"/>
      <c r="D38" s="36" t="s">
        <v>57</v>
      </c>
      <c r="E38" s="37" t="s">
        <v>124</v>
      </c>
      <c r="F38" s="37" t="s">
        <v>172</v>
      </c>
      <c r="G38" s="60">
        <v>0</v>
      </c>
      <c r="H38" s="60">
        <v>2</v>
      </c>
      <c r="I38" s="60">
        <v>1</v>
      </c>
      <c r="J38" s="60">
        <v>1</v>
      </c>
      <c r="K38" s="60">
        <v>0</v>
      </c>
      <c r="L38" s="60">
        <v>0</v>
      </c>
      <c r="M38" s="60">
        <v>0</v>
      </c>
      <c r="N38" s="6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60">
        <v>0</v>
      </c>
      <c r="W38" s="61">
        <v>0</v>
      </c>
      <c r="X38" s="61">
        <v>0</v>
      </c>
      <c r="Y38" s="40">
        <v>0</v>
      </c>
      <c r="Z38" s="62">
        <v>0</v>
      </c>
      <c r="AA38" s="40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59" t="s">
        <v>244</v>
      </c>
      <c r="C39" s="59"/>
      <c r="D39" s="36" t="s">
        <v>59</v>
      </c>
      <c r="E39" s="37" t="s">
        <v>127</v>
      </c>
      <c r="F39" s="37" t="s">
        <v>174</v>
      </c>
      <c r="G39" s="60">
        <v>30740.18</v>
      </c>
      <c r="H39" s="60">
        <v>20</v>
      </c>
      <c r="I39" s="60">
        <v>2</v>
      </c>
      <c r="J39" s="60">
        <v>18</v>
      </c>
      <c r="K39" s="60">
        <v>16</v>
      </c>
      <c r="L39" s="60">
        <v>16</v>
      </c>
      <c r="M39" s="60">
        <v>1</v>
      </c>
      <c r="N39" s="60">
        <v>80</v>
      </c>
      <c r="O39" s="40">
        <v>19435.18</v>
      </c>
      <c r="P39" s="40">
        <v>19435.18</v>
      </c>
      <c r="Q39" s="40">
        <v>100</v>
      </c>
      <c r="R39" s="40">
        <v>17383.59</v>
      </c>
      <c r="S39" s="40">
        <v>89.443936202288839</v>
      </c>
      <c r="T39" s="40">
        <v>2051.59</v>
      </c>
      <c r="U39" s="40">
        <v>10.556063797711161</v>
      </c>
      <c r="V39" s="60">
        <v>2</v>
      </c>
      <c r="W39" s="61">
        <v>13</v>
      </c>
      <c r="X39" s="61">
        <v>2</v>
      </c>
      <c r="Y39" s="40">
        <v>10</v>
      </c>
      <c r="Z39" s="62">
        <v>11305</v>
      </c>
      <c r="AA39" s="40">
        <v>13356.59</v>
      </c>
      <c r="AB39" s="62">
        <v>100</v>
      </c>
      <c r="AC39" s="62">
        <v>13356.59</v>
      </c>
      <c r="AD39" s="62">
        <v>100</v>
      </c>
      <c r="AE39" s="62">
        <v>0</v>
      </c>
      <c r="AF39" s="62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59" t="s">
        <v>244</v>
      </c>
      <c r="C40" s="59"/>
      <c r="D40" s="36" t="s">
        <v>60</v>
      </c>
      <c r="E40" s="37" t="s">
        <v>124</v>
      </c>
      <c r="F40" s="37" t="s">
        <v>175</v>
      </c>
      <c r="G40" s="60">
        <v>24308.38</v>
      </c>
      <c r="H40" s="60">
        <v>17</v>
      </c>
      <c r="I40" s="60">
        <v>6</v>
      </c>
      <c r="J40" s="60">
        <v>9</v>
      </c>
      <c r="K40" s="60">
        <v>15</v>
      </c>
      <c r="L40" s="60">
        <v>15</v>
      </c>
      <c r="M40" s="60">
        <v>0</v>
      </c>
      <c r="N40" s="60">
        <v>88.235294117647058</v>
      </c>
      <c r="O40" s="40">
        <v>15098.460000000001</v>
      </c>
      <c r="P40" s="40">
        <v>15098.460000000001</v>
      </c>
      <c r="Q40" s="40">
        <v>100</v>
      </c>
      <c r="R40" s="40">
        <v>14854.859999999999</v>
      </c>
      <c r="S40" s="40">
        <v>98.386590420479962</v>
      </c>
      <c r="T40" s="40">
        <v>243.60000000000218</v>
      </c>
      <c r="U40" s="40">
        <v>1.6134095795200447</v>
      </c>
      <c r="V40" s="60">
        <v>1</v>
      </c>
      <c r="W40" s="61">
        <v>10</v>
      </c>
      <c r="X40" s="61">
        <v>1</v>
      </c>
      <c r="Y40" s="40">
        <v>5.8823529411764701</v>
      </c>
      <c r="Z40" s="62">
        <v>9209.92</v>
      </c>
      <c r="AA40" s="40">
        <v>9453.5200000000023</v>
      </c>
      <c r="AB40" s="62">
        <v>100</v>
      </c>
      <c r="AC40" s="62">
        <v>9453.52</v>
      </c>
      <c r="AD40" s="62">
        <v>99.999999999999972</v>
      </c>
      <c r="AE40" s="62">
        <v>0</v>
      </c>
      <c r="AF40" s="62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59" t="s">
        <v>244</v>
      </c>
      <c r="C41" s="59"/>
      <c r="D41" s="36" t="s">
        <v>61</v>
      </c>
      <c r="E41" s="37" t="s">
        <v>124</v>
      </c>
      <c r="F41" s="37" t="s">
        <v>176</v>
      </c>
      <c r="G41" s="60">
        <v>41717.47</v>
      </c>
      <c r="H41" s="60">
        <v>26</v>
      </c>
      <c r="I41" s="60">
        <v>8</v>
      </c>
      <c r="J41" s="60">
        <v>15</v>
      </c>
      <c r="K41" s="60">
        <v>22</v>
      </c>
      <c r="L41" s="60">
        <v>22</v>
      </c>
      <c r="M41" s="60">
        <v>0</v>
      </c>
      <c r="N41" s="60">
        <v>84.615384615384613</v>
      </c>
      <c r="O41" s="40">
        <v>27168.720000000001</v>
      </c>
      <c r="P41" s="40">
        <v>27168.720000000001</v>
      </c>
      <c r="Q41" s="40">
        <v>100</v>
      </c>
      <c r="R41" s="40">
        <v>27168.720000000001</v>
      </c>
      <c r="S41" s="40">
        <v>100</v>
      </c>
      <c r="T41" s="40">
        <v>0</v>
      </c>
      <c r="U41" s="40">
        <v>0</v>
      </c>
      <c r="V41" s="60">
        <v>3</v>
      </c>
      <c r="W41" s="61">
        <v>15</v>
      </c>
      <c r="X41" s="61">
        <v>1</v>
      </c>
      <c r="Y41" s="40">
        <v>11.538461538461538</v>
      </c>
      <c r="Z41" s="62">
        <v>14548.75</v>
      </c>
      <c r="AA41" s="40">
        <v>14548.75</v>
      </c>
      <c r="AB41" s="62">
        <v>100</v>
      </c>
      <c r="AC41" s="62">
        <v>14548.75</v>
      </c>
      <c r="AD41" s="62">
        <v>100</v>
      </c>
      <c r="AE41" s="62">
        <v>0</v>
      </c>
      <c r="AF41" s="62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59" t="s">
        <v>244</v>
      </c>
      <c r="C42" s="59"/>
      <c r="D42" s="36" t="s">
        <v>62</v>
      </c>
      <c r="E42" s="37" t="s">
        <v>132</v>
      </c>
      <c r="F42" s="37" t="s">
        <v>177</v>
      </c>
      <c r="G42" s="60">
        <v>11214.71</v>
      </c>
      <c r="H42" s="60">
        <v>10</v>
      </c>
      <c r="I42" s="60">
        <v>4</v>
      </c>
      <c r="J42" s="60">
        <v>6</v>
      </c>
      <c r="K42" s="60">
        <v>10</v>
      </c>
      <c r="L42" s="60">
        <v>10</v>
      </c>
      <c r="M42" s="60">
        <v>0</v>
      </c>
      <c r="N42" s="60">
        <v>100</v>
      </c>
      <c r="O42" s="40">
        <v>9538.17</v>
      </c>
      <c r="P42" s="40">
        <v>9538.17</v>
      </c>
      <c r="Q42" s="40">
        <v>100</v>
      </c>
      <c r="R42" s="40">
        <v>8030.89</v>
      </c>
      <c r="S42" s="40">
        <v>84.197387968551624</v>
      </c>
      <c r="T42" s="40">
        <v>1507.2799999999997</v>
      </c>
      <c r="U42" s="40">
        <v>15.802612031448376</v>
      </c>
      <c r="V42" s="60">
        <v>0</v>
      </c>
      <c r="W42" s="61">
        <v>6</v>
      </c>
      <c r="X42" s="61">
        <v>1</v>
      </c>
      <c r="Y42" s="40">
        <v>0</v>
      </c>
      <c r="Z42" s="62">
        <v>1676.54</v>
      </c>
      <c r="AA42" s="40">
        <v>3183.8199999999997</v>
      </c>
      <c r="AB42" s="62">
        <v>100</v>
      </c>
      <c r="AC42" s="62">
        <v>3183.82</v>
      </c>
      <c r="AD42" s="62">
        <v>100.00000000000003</v>
      </c>
      <c r="AE42" s="62">
        <v>0</v>
      </c>
      <c r="AF42" s="62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59" t="s">
        <v>244</v>
      </c>
      <c r="C43" s="59"/>
      <c r="D43" s="36" t="s">
        <v>63</v>
      </c>
      <c r="E43" s="37" t="s">
        <v>124</v>
      </c>
      <c r="F43" s="37" t="s">
        <v>178</v>
      </c>
      <c r="G43" s="60">
        <v>17726.22</v>
      </c>
      <c r="H43" s="60">
        <v>15</v>
      </c>
      <c r="I43" s="60">
        <v>3</v>
      </c>
      <c r="J43" s="60">
        <v>12</v>
      </c>
      <c r="K43" s="60">
        <v>12</v>
      </c>
      <c r="L43" s="60">
        <v>12</v>
      </c>
      <c r="M43" s="60">
        <v>1</v>
      </c>
      <c r="N43" s="60">
        <v>80</v>
      </c>
      <c r="O43" s="40">
        <v>15784.42</v>
      </c>
      <c r="P43" s="40">
        <v>15784.42</v>
      </c>
      <c r="Q43" s="40">
        <v>100</v>
      </c>
      <c r="R43" s="40">
        <v>15784.419999999998</v>
      </c>
      <c r="S43" s="40">
        <v>99.999999999999986</v>
      </c>
      <c r="T43" s="40">
        <v>0</v>
      </c>
      <c r="U43" s="40">
        <v>0</v>
      </c>
      <c r="V43" s="60">
        <v>3</v>
      </c>
      <c r="W43" s="61">
        <v>11</v>
      </c>
      <c r="X43" s="61">
        <v>0</v>
      </c>
      <c r="Y43" s="40">
        <v>20</v>
      </c>
      <c r="Z43" s="62">
        <v>1941.8000000000002</v>
      </c>
      <c r="AA43" s="40">
        <v>1941.8000000000002</v>
      </c>
      <c r="AB43" s="62">
        <v>100</v>
      </c>
      <c r="AC43" s="62">
        <v>1941.8000000000002</v>
      </c>
      <c r="AD43" s="62">
        <v>100</v>
      </c>
      <c r="AE43" s="62">
        <v>0</v>
      </c>
      <c r="AF43" s="62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59" t="s">
        <v>244</v>
      </c>
      <c r="C44" s="59"/>
      <c r="D44" s="36" t="s">
        <v>65</v>
      </c>
      <c r="E44" s="37" t="s">
        <v>124</v>
      </c>
      <c r="F44" s="37" t="s">
        <v>180</v>
      </c>
      <c r="G44" s="60">
        <v>0</v>
      </c>
      <c r="H44" s="60">
        <v>2</v>
      </c>
      <c r="I44" s="60">
        <v>0</v>
      </c>
      <c r="J44" s="60">
        <v>2</v>
      </c>
      <c r="K44" s="60">
        <v>0</v>
      </c>
      <c r="L44" s="60">
        <v>0</v>
      </c>
      <c r="M44" s="60">
        <v>1</v>
      </c>
      <c r="N44" s="6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60">
        <v>0</v>
      </c>
      <c r="W44" s="61">
        <v>0</v>
      </c>
      <c r="X44" s="61">
        <v>0</v>
      </c>
      <c r="Y44" s="40">
        <v>0</v>
      </c>
      <c r="Z44" s="62">
        <v>0</v>
      </c>
      <c r="AA44" s="40">
        <v>0</v>
      </c>
      <c r="AB44" s="62">
        <v>0</v>
      </c>
      <c r="AC44" s="62">
        <v>0</v>
      </c>
      <c r="AD44" s="62">
        <v>0</v>
      </c>
      <c r="AE44" s="62">
        <v>0</v>
      </c>
      <c r="AF44" s="62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59" t="s">
        <v>244</v>
      </c>
      <c r="C45" s="59"/>
      <c r="D45" s="36" t="s">
        <v>64</v>
      </c>
      <c r="E45" s="37" t="s">
        <v>124</v>
      </c>
      <c r="F45" s="37" t="s">
        <v>179</v>
      </c>
      <c r="G45" s="60">
        <v>624.23</v>
      </c>
      <c r="H45" s="60">
        <v>2</v>
      </c>
      <c r="I45" s="60">
        <v>1</v>
      </c>
      <c r="J45" s="60">
        <v>1</v>
      </c>
      <c r="K45" s="60">
        <v>2</v>
      </c>
      <c r="L45" s="60">
        <v>2</v>
      </c>
      <c r="M45" s="60">
        <v>1</v>
      </c>
      <c r="N45" s="60">
        <v>100</v>
      </c>
      <c r="O45" s="40">
        <v>624.23</v>
      </c>
      <c r="P45" s="40">
        <v>624.23</v>
      </c>
      <c r="Q45" s="40">
        <v>100</v>
      </c>
      <c r="R45" s="40">
        <v>624.23</v>
      </c>
      <c r="S45" s="40">
        <v>100</v>
      </c>
      <c r="T45" s="40">
        <v>0</v>
      </c>
      <c r="U45" s="40">
        <v>0</v>
      </c>
      <c r="V45" s="60">
        <v>0</v>
      </c>
      <c r="W45" s="61">
        <v>0</v>
      </c>
      <c r="X45" s="61">
        <v>0</v>
      </c>
      <c r="Y45" s="40">
        <v>0</v>
      </c>
      <c r="Z45" s="62">
        <v>0</v>
      </c>
      <c r="AA45" s="40">
        <v>0</v>
      </c>
      <c r="AB45" s="62">
        <v>0</v>
      </c>
      <c r="AC45" s="62">
        <v>0</v>
      </c>
      <c r="AD45" s="62">
        <v>0</v>
      </c>
      <c r="AE45" s="62">
        <v>0</v>
      </c>
      <c r="AF45" s="62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59" t="s">
        <v>244</v>
      </c>
      <c r="C46" s="59"/>
      <c r="D46" s="36" t="s">
        <v>66</v>
      </c>
      <c r="E46" s="37" t="s">
        <v>126</v>
      </c>
      <c r="F46" s="37" t="s">
        <v>181</v>
      </c>
      <c r="G46" s="60">
        <v>21706.97</v>
      </c>
      <c r="H46" s="60">
        <v>14</v>
      </c>
      <c r="I46" s="60">
        <v>2</v>
      </c>
      <c r="J46" s="60">
        <v>12</v>
      </c>
      <c r="K46" s="60">
        <v>13</v>
      </c>
      <c r="L46" s="60">
        <v>13</v>
      </c>
      <c r="M46" s="60">
        <v>3</v>
      </c>
      <c r="N46" s="60">
        <v>92.857142857142861</v>
      </c>
      <c r="O46" s="40">
        <v>9181.1</v>
      </c>
      <c r="P46" s="40">
        <v>9181.1</v>
      </c>
      <c r="Q46" s="40">
        <v>100</v>
      </c>
      <c r="R46" s="40">
        <v>9181.1</v>
      </c>
      <c r="S46" s="40">
        <v>100</v>
      </c>
      <c r="T46" s="40">
        <v>0</v>
      </c>
      <c r="U46" s="40">
        <v>0</v>
      </c>
      <c r="V46" s="60">
        <v>0</v>
      </c>
      <c r="W46" s="61">
        <v>13</v>
      </c>
      <c r="X46" s="61">
        <v>1</v>
      </c>
      <c r="Y46" s="40">
        <v>0</v>
      </c>
      <c r="Z46" s="62">
        <v>12525.87</v>
      </c>
      <c r="AA46" s="40">
        <v>12525.87</v>
      </c>
      <c r="AB46" s="62">
        <v>100</v>
      </c>
      <c r="AC46" s="62">
        <v>12525.87</v>
      </c>
      <c r="AD46" s="62">
        <v>100</v>
      </c>
      <c r="AE46" s="62">
        <v>0</v>
      </c>
      <c r="AF46" s="62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59" t="s">
        <v>244</v>
      </c>
      <c r="C47" s="59"/>
      <c r="D47" s="36" t="s">
        <v>67</v>
      </c>
      <c r="E47" s="37" t="s">
        <v>133</v>
      </c>
      <c r="F47" s="37" t="s">
        <v>182</v>
      </c>
      <c r="G47" s="60">
        <v>88646.87</v>
      </c>
      <c r="H47" s="60">
        <v>34</v>
      </c>
      <c r="I47" s="60">
        <v>11</v>
      </c>
      <c r="J47" s="60">
        <v>23</v>
      </c>
      <c r="K47" s="60">
        <v>30</v>
      </c>
      <c r="L47" s="60">
        <v>30</v>
      </c>
      <c r="M47" s="60">
        <v>1</v>
      </c>
      <c r="N47" s="60">
        <v>88.235294117647058</v>
      </c>
      <c r="O47" s="40">
        <v>68842.7</v>
      </c>
      <c r="P47" s="40">
        <v>68842.7</v>
      </c>
      <c r="Q47" s="40">
        <v>100</v>
      </c>
      <c r="R47" s="40">
        <v>56055.509999999995</v>
      </c>
      <c r="S47" s="40">
        <v>81.425496094720273</v>
      </c>
      <c r="T47" s="40">
        <v>12787.190000000002</v>
      </c>
      <c r="U47" s="40">
        <v>18.57450390527972</v>
      </c>
      <c r="V47" s="60">
        <v>3</v>
      </c>
      <c r="W47" s="61">
        <v>36</v>
      </c>
      <c r="X47" s="61">
        <v>2</v>
      </c>
      <c r="Y47" s="40">
        <v>8.8235294117647065</v>
      </c>
      <c r="Z47" s="62">
        <v>19804.169999999998</v>
      </c>
      <c r="AA47" s="40">
        <v>32591.360000000001</v>
      </c>
      <c r="AB47" s="62">
        <v>100</v>
      </c>
      <c r="AC47" s="62">
        <v>32591.360000000001</v>
      </c>
      <c r="AD47" s="62">
        <v>100</v>
      </c>
      <c r="AE47" s="62">
        <v>0</v>
      </c>
      <c r="AF47" s="62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59" t="s">
        <v>244</v>
      </c>
      <c r="C48" s="59"/>
      <c r="D48" s="36" t="s">
        <v>68</v>
      </c>
      <c r="E48" s="37" t="s">
        <v>125</v>
      </c>
      <c r="F48" s="37" t="s">
        <v>183</v>
      </c>
      <c r="G48" s="60">
        <v>13438.82</v>
      </c>
      <c r="H48" s="60">
        <v>16</v>
      </c>
      <c r="I48" s="60">
        <v>6</v>
      </c>
      <c r="J48" s="60">
        <v>9</v>
      </c>
      <c r="K48" s="60">
        <v>11</v>
      </c>
      <c r="L48" s="60">
        <v>11</v>
      </c>
      <c r="M48" s="60">
        <v>1</v>
      </c>
      <c r="N48" s="60">
        <v>68.75</v>
      </c>
      <c r="O48" s="40">
        <v>13438.82</v>
      </c>
      <c r="P48" s="40">
        <v>13438.82</v>
      </c>
      <c r="Q48" s="40">
        <v>100</v>
      </c>
      <c r="R48" s="40">
        <v>13438.82</v>
      </c>
      <c r="S48" s="40">
        <v>100</v>
      </c>
      <c r="T48" s="40">
        <v>0</v>
      </c>
      <c r="U48" s="40">
        <v>0</v>
      </c>
      <c r="V48" s="60">
        <v>0</v>
      </c>
      <c r="W48" s="61">
        <v>5</v>
      </c>
      <c r="X48" s="61">
        <v>0</v>
      </c>
      <c r="Y48" s="40">
        <v>0</v>
      </c>
      <c r="Z48" s="62">
        <v>0</v>
      </c>
      <c r="AA48" s="40">
        <v>0</v>
      </c>
      <c r="AB48" s="62">
        <v>0</v>
      </c>
      <c r="AC48" s="62">
        <v>0</v>
      </c>
      <c r="AD48" s="62">
        <v>0</v>
      </c>
      <c r="AE48" s="62">
        <v>0</v>
      </c>
      <c r="AF48" s="62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59" t="s">
        <v>244</v>
      </c>
      <c r="C49" s="59"/>
      <c r="D49" s="36" t="s">
        <v>69</v>
      </c>
      <c r="E49" s="37" t="s">
        <v>128</v>
      </c>
      <c r="F49" s="37" t="s">
        <v>184</v>
      </c>
      <c r="G49" s="60">
        <v>24562.880000000001</v>
      </c>
      <c r="H49" s="60">
        <v>16</v>
      </c>
      <c r="I49" s="60">
        <v>2</v>
      </c>
      <c r="J49" s="60">
        <v>14</v>
      </c>
      <c r="K49" s="60">
        <v>11</v>
      </c>
      <c r="L49" s="60">
        <v>11</v>
      </c>
      <c r="M49" s="60">
        <v>1</v>
      </c>
      <c r="N49" s="60">
        <v>68.75</v>
      </c>
      <c r="O49" s="40">
        <v>20641.310000000001</v>
      </c>
      <c r="P49" s="40">
        <v>20641.310000000001</v>
      </c>
      <c r="Q49" s="40">
        <v>100</v>
      </c>
      <c r="R49" s="40">
        <v>20641.309999999998</v>
      </c>
      <c r="S49" s="40">
        <v>99.999999999999972</v>
      </c>
      <c r="T49" s="40">
        <v>0</v>
      </c>
      <c r="U49" s="40">
        <v>0</v>
      </c>
      <c r="V49" s="60">
        <v>3</v>
      </c>
      <c r="W49" s="61">
        <v>16</v>
      </c>
      <c r="X49" s="61">
        <v>4</v>
      </c>
      <c r="Y49" s="40">
        <v>18.75</v>
      </c>
      <c r="Z49" s="62">
        <v>3921.57</v>
      </c>
      <c r="AA49" s="40">
        <v>3921.57</v>
      </c>
      <c r="AB49" s="62">
        <v>100</v>
      </c>
      <c r="AC49" s="62">
        <v>3921.57</v>
      </c>
      <c r="AD49" s="62">
        <v>100</v>
      </c>
      <c r="AE49" s="62">
        <v>0</v>
      </c>
      <c r="AF49" s="62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59" t="s">
        <v>244</v>
      </c>
      <c r="C50" s="59"/>
      <c r="D50" s="36" t="s">
        <v>70</v>
      </c>
      <c r="E50" s="37" t="s">
        <v>134</v>
      </c>
      <c r="F50" s="37" t="s">
        <v>185</v>
      </c>
      <c r="G50" s="60">
        <v>42458.19</v>
      </c>
      <c r="H50" s="60">
        <v>12</v>
      </c>
      <c r="I50" s="60">
        <v>2</v>
      </c>
      <c r="J50" s="60">
        <v>10</v>
      </c>
      <c r="K50" s="60">
        <v>9</v>
      </c>
      <c r="L50" s="60">
        <v>9</v>
      </c>
      <c r="M50" s="60">
        <v>1</v>
      </c>
      <c r="N50" s="60">
        <v>75</v>
      </c>
      <c r="O50" s="40">
        <v>20509.350000000002</v>
      </c>
      <c r="P50" s="40">
        <v>20509.350000000002</v>
      </c>
      <c r="Q50" s="40">
        <v>100</v>
      </c>
      <c r="R50" s="40">
        <v>15207.210000000001</v>
      </c>
      <c r="S50" s="40">
        <v>74.14769361291313</v>
      </c>
      <c r="T50" s="40">
        <v>5302.1400000000012</v>
      </c>
      <c r="U50" s="40">
        <v>25.85230638708687</v>
      </c>
      <c r="V50" s="60">
        <v>3</v>
      </c>
      <c r="W50" s="61">
        <v>12</v>
      </c>
      <c r="X50" s="61">
        <v>1</v>
      </c>
      <c r="Y50" s="40">
        <v>25</v>
      </c>
      <c r="Z50" s="62">
        <v>21948.84</v>
      </c>
      <c r="AA50" s="40">
        <v>27250.980000000003</v>
      </c>
      <c r="AB50" s="62">
        <v>100</v>
      </c>
      <c r="AC50" s="62">
        <v>27250.979999999996</v>
      </c>
      <c r="AD50" s="62">
        <v>99.999999999999972</v>
      </c>
      <c r="AE50" s="62">
        <v>0</v>
      </c>
      <c r="AF50" s="62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59" t="s">
        <v>244</v>
      </c>
      <c r="C51" s="59"/>
      <c r="D51" s="36" t="s">
        <v>71</v>
      </c>
      <c r="E51" s="37" t="s">
        <v>121</v>
      </c>
      <c r="F51" s="37" t="s">
        <v>186</v>
      </c>
      <c r="G51" s="60">
        <v>10515.779999999999</v>
      </c>
      <c r="H51" s="60">
        <v>10</v>
      </c>
      <c r="I51" s="60">
        <v>2</v>
      </c>
      <c r="J51" s="60">
        <v>8</v>
      </c>
      <c r="K51" s="60">
        <v>7</v>
      </c>
      <c r="L51" s="60">
        <v>7</v>
      </c>
      <c r="M51" s="60">
        <v>0</v>
      </c>
      <c r="N51" s="60">
        <v>70</v>
      </c>
      <c r="O51" s="40">
        <v>9576.4699999999993</v>
      </c>
      <c r="P51" s="40">
        <v>9576.4699999999993</v>
      </c>
      <c r="Q51" s="40">
        <v>100</v>
      </c>
      <c r="R51" s="40">
        <v>9576.4699999999993</v>
      </c>
      <c r="S51" s="40">
        <v>100</v>
      </c>
      <c r="T51" s="40">
        <v>0</v>
      </c>
      <c r="U51" s="40">
        <v>0</v>
      </c>
      <c r="V51" s="60">
        <v>2</v>
      </c>
      <c r="W51" s="61">
        <v>7</v>
      </c>
      <c r="X51" s="61">
        <v>0</v>
      </c>
      <c r="Y51" s="40">
        <v>20</v>
      </c>
      <c r="Z51" s="62">
        <v>939.31</v>
      </c>
      <c r="AA51" s="40">
        <v>939.31</v>
      </c>
      <c r="AB51" s="62">
        <v>100</v>
      </c>
      <c r="AC51" s="62">
        <v>939.31</v>
      </c>
      <c r="AD51" s="62">
        <v>100</v>
      </c>
      <c r="AE51" s="62">
        <v>0</v>
      </c>
      <c r="AF51" s="62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59" t="s">
        <v>244</v>
      </c>
      <c r="C52" s="59"/>
      <c r="D52" s="36" t="s">
        <v>72</v>
      </c>
      <c r="E52" s="37" t="s">
        <v>124</v>
      </c>
      <c r="F52" s="37" t="s">
        <v>187</v>
      </c>
      <c r="G52" s="60">
        <v>33319.729999999996</v>
      </c>
      <c r="H52" s="60">
        <v>24</v>
      </c>
      <c r="I52" s="60">
        <v>10</v>
      </c>
      <c r="J52" s="60">
        <v>12</v>
      </c>
      <c r="K52" s="60">
        <v>22</v>
      </c>
      <c r="L52" s="60">
        <v>22</v>
      </c>
      <c r="M52" s="60">
        <v>2</v>
      </c>
      <c r="N52" s="60">
        <v>91.666666666666657</v>
      </c>
      <c r="O52" s="40">
        <v>21145.85</v>
      </c>
      <c r="P52" s="40">
        <v>21145.85</v>
      </c>
      <c r="Q52" s="40">
        <v>100</v>
      </c>
      <c r="R52" s="40">
        <v>20743.91</v>
      </c>
      <c r="S52" s="40">
        <v>98.099201498166309</v>
      </c>
      <c r="T52" s="40">
        <v>401.93999999999869</v>
      </c>
      <c r="U52" s="40">
        <v>1.9007985018336873</v>
      </c>
      <c r="V52" s="60">
        <v>2</v>
      </c>
      <c r="W52" s="61">
        <v>21</v>
      </c>
      <c r="X52" s="61">
        <v>7</v>
      </c>
      <c r="Y52" s="40">
        <v>8.3333333333333321</v>
      </c>
      <c r="Z52" s="62">
        <v>12173.88</v>
      </c>
      <c r="AA52" s="40">
        <v>12575.819999999998</v>
      </c>
      <c r="AB52" s="62">
        <v>100</v>
      </c>
      <c r="AC52" s="62">
        <v>12575.819999999998</v>
      </c>
      <c r="AD52" s="62">
        <v>100</v>
      </c>
      <c r="AE52" s="62">
        <v>0</v>
      </c>
      <c r="AF52" s="62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59" t="s">
        <v>244</v>
      </c>
      <c r="C53" s="59"/>
      <c r="D53" s="36" t="s">
        <v>73</v>
      </c>
      <c r="E53" s="37" t="s">
        <v>125</v>
      </c>
      <c r="F53" s="37" t="s">
        <v>188</v>
      </c>
      <c r="G53" s="60">
        <v>20961.98</v>
      </c>
      <c r="H53" s="60">
        <v>16</v>
      </c>
      <c r="I53" s="60">
        <v>0</v>
      </c>
      <c r="J53" s="60">
        <v>16</v>
      </c>
      <c r="K53" s="60">
        <v>13</v>
      </c>
      <c r="L53" s="60">
        <v>13</v>
      </c>
      <c r="M53" s="60">
        <v>0</v>
      </c>
      <c r="N53" s="60">
        <v>81.25</v>
      </c>
      <c r="O53" s="40">
        <v>14149.42</v>
      </c>
      <c r="P53" s="40">
        <v>14149.42</v>
      </c>
      <c r="Q53" s="40">
        <v>100</v>
      </c>
      <c r="R53" s="40">
        <v>14149.42</v>
      </c>
      <c r="S53" s="40">
        <v>100</v>
      </c>
      <c r="T53" s="40">
        <v>0</v>
      </c>
      <c r="U53" s="40">
        <v>0</v>
      </c>
      <c r="V53" s="60">
        <v>5</v>
      </c>
      <c r="W53" s="61">
        <v>21</v>
      </c>
      <c r="X53" s="61">
        <v>2</v>
      </c>
      <c r="Y53" s="40">
        <v>31.25</v>
      </c>
      <c r="Z53" s="62">
        <v>6812.56</v>
      </c>
      <c r="AA53" s="40">
        <v>6812.56</v>
      </c>
      <c r="AB53" s="62">
        <v>100</v>
      </c>
      <c r="AC53" s="62">
        <v>6812.56</v>
      </c>
      <c r="AD53" s="62">
        <v>100</v>
      </c>
      <c r="AE53" s="62">
        <v>0</v>
      </c>
      <c r="AF53" s="62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59" t="s">
        <v>244</v>
      </c>
      <c r="C54" s="59"/>
      <c r="D54" s="36" t="s">
        <v>74</v>
      </c>
      <c r="E54" s="37" t="s">
        <v>124</v>
      </c>
      <c r="F54" s="37" t="s">
        <v>189</v>
      </c>
      <c r="G54" s="60">
        <v>21542.019999999997</v>
      </c>
      <c r="H54" s="60">
        <v>15</v>
      </c>
      <c r="I54" s="60">
        <v>2</v>
      </c>
      <c r="J54" s="60">
        <v>12</v>
      </c>
      <c r="K54" s="60">
        <v>11</v>
      </c>
      <c r="L54" s="60">
        <v>11</v>
      </c>
      <c r="M54" s="60">
        <v>3</v>
      </c>
      <c r="N54" s="60">
        <v>73.333333333333329</v>
      </c>
      <c r="O54" s="40">
        <v>19513.129999999997</v>
      </c>
      <c r="P54" s="40">
        <v>19513.129999999997</v>
      </c>
      <c r="Q54" s="40">
        <v>100</v>
      </c>
      <c r="R54" s="40">
        <v>19513.129999999997</v>
      </c>
      <c r="S54" s="40">
        <v>100</v>
      </c>
      <c r="T54" s="40">
        <v>0</v>
      </c>
      <c r="U54" s="40">
        <v>0</v>
      </c>
      <c r="V54" s="60">
        <v>2</v>
      </c>
      <c r="W54" s="61">
        <v>8</v>
      </c>
      <c r="X54" s="61">
        <v>0</v>
      </c>
      <c r="Y54" s="40">
        <v>13.333333333333334</v>
      </c>
      <c r="Z54" s="62">
        <v>2028.8899999999999</v>
      </c>
      <c r="AA54" s="40">
        <v>2028.8899999999999</v>
      </c>
      <c r="AB54" s="62">
        <v>100</v>
      </c>
      <c r="AC54" s="62">
        <v>2028.8899999999999</v>
      </c>
      <c r="AD54" s="62">
        <v>100</v>
      </c>
      <c r="AE54" s="62">
        <v>0</v>
      </c>
      <c r="AF54" s="62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59" t="s">
        <v>244</v>
      </c>
      <c r="C55" s="59"/>
      <c r="D55" s="36" t="s">
        <v>75</v>
      </c>
      <c r="E55" s="37" t="s">
        <v>125</v>
      </c>
      <c r="F55" s="37" t="s">
        <v>190</v>
      </c>
      <c r="G55" s="60">
        <v>7872.8899999999994</v>
      </c>
      <c r="H55" s="60">
        <v>18</v>
      </c>
      <c r="I55" s="60">
        <v>5</v>
      </c>
      <c r="J55" s="60">
        <v>13</v>
      </c>
      <c r="K55" s="60">
        <v>14</v>
      </c>
      <c r="L55" s="60">
        <v>14</v>
      </c>
      <c r="M55" s="60">
        <v>9</v>
      </c>
      <c r="N55" s="60">
        <v>77.777777777777786</v>
      </c>
      <c r="O55" s="40">
        <v>7872.8899999999994</v>
      </c>
      <c r="P55" s="40">
        <v>7872.8899999999994</v>
      </c>
      <c r="Q55" s="40">
        <v>100</v>
      </c>
      <c r="R55" s="40">
        <v>7872.8899999999994</v>
      </c>
      <c r="S55" s="40">
        <v>100</v>
      </c>
      <c r="T55" s="40">
        <v>0</v>
      </c>
      <c r="U55" s="40">
        <v>0</v>
      </c>
      <c r="V55" s="60">
        <v>0</v>
      </c>
      <c r="W55" s="61">
        <v>3</v>
      </c>
      <c r="X55" s="61">
        <v>0</v>
      </c>
      <c r="Y55" s="40">
        <v>0</v>
      </c>
      <c r="Z55" s="62">
        <v>0</v>
      </c>
      <c r="AA55" s="40">
        <v>0</v>
      </c>
      <c r="AB55" s="62">
        <v>0</v>
      </c>
      <c r="AC55" s="62">
        <v>0</v>
      </c>
      <c r="AD55" s="62">
        <v>0</v>
      </c>
      <c r="AE55" s="62">
        <v>0</v>
      </c>
      <c r="AF55" s="62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59" t="s">
        <v>244</v>
      </c>
      <c r="C56" s="59"/>
      <c r="D56" s="36" t="s">
        <v>76</v>
      </c>
      <c r="E56" s="37" t="s">
        <v>135</v>
      </c>
      <c r="F56" s="37" t="s">
        <v>191</v>
      </c>
      <c r="G56" s="60">
        <v>901.85</v>
      </c>
      <c r="H56" s="60">
        <v>9</v>
      </c>
      <c r="I56" s="60">
        <v>3</v>
      </c>
      <c r="J56" s="60">
        <v>5</v>
      </c>
      <c r="K56" s="60">
        <v>2</v>
      </c>
      <c r="L56" s="60">
        <v>2</v>
      </c>
      <c r="M56" s="60">
        <v>0</v>
      </c>
      <c r="N56" s="60">
        <v>22.222222222222221</v>
      </c>
      <c r="O56" s="40">
        <v>901.85</v>
      </c>
      <c r="P56" s="40">
        <v>901.85</v>
      </c>
      <c r="Q56" s="40">
        <v>100</v>
      </c>
      <c r="R56" s="40">
        <v>901.85</v>
      </c>
      <c r="S56" s="40">
        <v>100</v>
      </c>
      <c r="T56" s="40">
        <v>0</v>
      </c>
      <c r="U56" s="40">
        <v>0</v>
      </c>
      <c r="V56" s="60">
        <v>1</v>
      </c>
      <c r="W56" s="61">
        <v>2</v>
      </c>
      <c r="X56" s="61">
        <v>0</v>
      </c>
      <c r="Y56" s="40">
        <v>11.111111111111111</v>
      </c>
      <c r="Z56" s="62">
        <v>0</v>
      </c>
      <c r="AA56" s="40">
        <v>0</v>
      </c>
      <c r="AB56" s="62">
        <v>0</v>
      </c>
      <c r="AC56" s="62">
        <v>0</v>
      </c>
      <c r="AD56" s="62">
        <v>0</v>
      </c>
      <c r="AE56" s="62">
        <v>0</v>
      </c>
      <c r="AF56" s="62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59" t="s">
        <v>244</v>
      </c>
      <c r="C57" s="59"/>
      <c r="D57" s="36" t="s">
        <v>77</v>
      </c>
      <c r="E57" s="37" t="s">
        <v>136</v>
      </c>
      <c r="F57" s="37" t="s">
        <v>192</v>
      </c>
      <c r="G57" s="60">
        <v>25703.99</v>
      </c>
      <c r="H57" s="60">
        <v>17</v>
      </c>
      <c r="I57" s="60">
        <v>1</v>
      </c>
      <c r="J57" s="60">
        <v>16</v>
      </c>
      <c r="K57" s="60">
        <v>14</v>
      </c>
      <c r="L57" s="60">
        <v>14</v>
      </c>
      <c r="M57" s="60">
        <v>0</v>
      </c>
      <c r="N57" s="60">
        <v>82.35294117647058</v>
      </c>
      <c r="O57" s="40">
        <v>22560.63</v>
      </c>
      <c r="P57" s="40">
        <v>22560.63</v>
      </c>
      <c r="Q57" s="40">
        <v>100</v>
      </c>
      <c r="R57" s="40">
        <v>22560.63</v>
      </c>
      <c r="S57" s="40">
        <v>100</v>
      </c>
      <c r="T57" s="40">
        <v>0</v>
      </c>
      <c r="U57" s="40">
        <v>0</v>
      </c>
      <c r="V57" s="60">
        <v>1</v>
      </c>
      <c r="W57" s="61">
        <v>14</v>
      </c>
      <c r="X57" s="61">
        <v>0</v>
      </c>
      <c r="Y57" s="40">
        <v>5.8823529411764701</v>
      </c>
      <c r="Z57" s="62">
        <v>3143.36</v>
      </c>
      <c r="AA57" s="40">
        <v>3143.36</v>
      </c>
      <c r="AB57" s="62">
        <v>100</v>
      </c>
      <c r="AC57" s="62">
        <v>3143.36</v>
      </c>
      <c r="AD57" s="62">
        <v>100</v>
      </c>
      <c r="AE57" s="62">
        <v>0</v>
      </c>
      <c r="AF57" s="62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59" t="s">
        <v>244</v>
      </c>
      <c r="C58" s="59"/>
      <c r="D58" s="36" t="s">
        <v>78</v>
      </c>
      <c r="E58" s="37" t="s">
        <v>124</v>
      </c>
      <c r="F58" s="37" t="s">
        <v>193</v>
      </c>
      <c r="G58" s="60">
        <v>6865.01</v>
      </c>
      <c r="H58" s="60">
        <v>9</v>
      </c>
      <c r="I58" s="60">
        <v>3</v>
      </c>
      <c r="J58" s="60">
        <v>6</v>
      </c>
      <c r="K58" s="60">
        <v>8</v>
      </c>
      <c r="L58" s="60">
        <v>8</v>
      </c>
      <c r="M58" s="60">
        <v>0</v>
      </c>
      <c r="N58" s="60">
        <v>88.888888888888886</v>
      </c>
      <c r="O58" s="40">
        <v>5829.1</v>
      </c>
      <c r="P58" s="40">
        <v>5829.1</v>
      </c>
      <c r="Q58" s="40">
        <v>100</v>
      </c>
      <c r="R58" s="40">
        <v>5829.1</v>
      </c>
      <c r="S58" s="40">
        <v>100</v>
      </c>
      <c r="T58" s="40">
        <v>0</v>
      </c>
      <c r="U58" s="40">
        <v>0</v>
      </c>
      <c r="V58" s="60">
        <v>1</v>
      </c>
      <c r="W58" s="61">
        <v>4</v>
      </c>
      <c r="X58" s="61">
        <v>0</v>
      </c>
      <c r="Y58" s="40">
        <v>11.111111111111111</v>
      </c>
      <c r="Z58" s="62">
        <v>1035.9100000000001</v>
      </c>
      <c r="AA58" s="40">
        <v>1035.9100000000001</v>
      </c>
      <c r="AB58" s="62">
        <v>100</v>
      </c>
      <c r="AC58" s="62">
        <v>1035.9100000000001</v>
      </c>
      <c r="AD58" s="62">
        <v>100</v>
      </c>
      <c r="AE58" s="62">
        <v>0</v>
      </c>
      <c r="AF58" s="62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59" t="s">
        <v>244</v>
      </c>
      <c r="C59" s="59"/>
      <c r="D59" s="36" t="s">
        <v>79</v>
      </c>
      <c r="E59" s="37" t="s">
        <v>137</v>
      </c>
      <c r="F59" s="37" t="s">
        <v>194</v>
      </c>
      <c r="G59" s="60">
        <v>22481.79</v>
      </c>
      <c r="H59" s="60">
        <v>19</v>
      </c>
      <c r="I59" s="60">
        <v>5</v>
      </c>
      <c r="J59" s="60">
        <v>14</v>
      </c>
      <c r="K59" s="60">
        <v>15</v>
      </c>
      <c r="L59" s="60">
        <v>15</v>
      </c>
      <c r="M59" s="60">
        <v>0</v>
      </c>
      <c r="N59" s="60">
        <v>78.94736842105263</v>
      </c>
      <c r="O59" s="40">
        <v>20164.23</v>
      </c>
      <c r="P59" s="40">
        <v>20164.23</v>
      </c>
      <c r="Q59" s="40">
        <v>100</v>
      </c>
      <c r="R59" s="40">
        <v>19473.62</v>
      </c>
      <c r="S59" s="40">
        <v>96.575073781642047</v>
      </c>
      <c r="T59" s="40">
        <v>690.61000000000058</v>
      </c>
      <c r="U59" s="40">
        <v>3.4249262183579563</v>
      </c>
      <c r="V59" s="60">
        <v>3</v>
      </c>
      <c r="W59" s="61">
        <v>14</v>
      </c>
      <c r="X59" s="61">
        <v>0</v>
      </c>
      <c r="Y59" s="40">
        <v>15.789473684210526</v>
      </c>
      <c r="Z59" s="62">
        <v>2317.56</v>
      </c>
      <c r="AA59" s="40">
        <v>3008.1700000000005</v>
      </c>
      <c r="AB59" s="62">
        <v>100</v>
      </c>
      <c r="AC59" s="62">
        <v>3008.1700000000005</v>
      </c>
      <c r="AD59" s="62">
        <v>100</v>
      </c>
      <c r="AE59" s="62">
        <v>0</v>
      </c>
      <c r="AF59" s="62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59" t="s">
        <v>244</v>
      </c>
      <c r="C60" s="59"/>
      <c r="D60" s="36" t="s">
        <v>80</v>
      </c>
      <c r="E60" s="37" t="s">
        <v>124</v>
      </c>
      <c r="F60" s="37" t="s">
        <v>195</v>
      </c>
      <c r="G60" s="60">
        <v>39444.380000000005</v>
      </c>
      <c r="H60" s="60">
        <v>16</v>
      </c>
      <c r="I60" s="60">
        <v>3</v>
      </c>
      <c r="J60" s="60">
        <v>12</v>
      </c>
      <c r="K60" s="60">
        <v>14</v>
      </c>
      <c r="L60" s="60">
        <v>14</v>
      </c>
      <c r="M60" s="60">
        <v>0</v>
      </c>
      <c r="N60" s="60">
        <v>87.5</v>
      </c>
      <c r="O60" s="40">
        <v>22001.93</v>
      </c>
      <c r="P60" s="40">
        <v>22001.93</v>
      </c>
      <c r="Q60" s="40">
        <v>100</v>
      </c>
      <c r="R60" s="40">
        <v>21266.880000000001</v>
      </c>
      <c r="S60" s="40">
        <v>96.659156719433241</v>
      </c>
      <c r="T60" s="40">
        <v>735.04999999999927</v>
      </c>
      <c r="U60" s="40">
        <v>3.3408432805667472</v>
      </c>
      <c r="V60" s="60">
        <v>2</v>
      </c>
      <c r="W60" s="61">
        <v>16</v>
      </c>
      <c r="X60" s="61">
        <v>2</v>
      </c>
      <c r="Y60" s="40">
        <v>12.5</v>
      </c>
      <c r="Z60" s="62">
        <v>17442.45</v>
      </c>
      <c r="AA60" s="40">
        <v>18177.5</v>
      </c>
      <c r="AB60" s="62">
        <v>100</v>
      </c>
      <c r="AC60" s="62">
        <v>18177.5</v>
      </c>
      <c r="AD60" s="62">
        <v>100</v>
      </c>
      <c r="AE60" s="62">
        <v>0</v>
      </c>
      <c r="AF60" s="62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59" t="s">
        <v>244</v>
      </c>
      <c r="C61" s="59"/>
      <c r="D61" s="36" t="s">
        <v>81</v>
      </c>
      <c r="E61" s="37" t="s">
        <v>130</v>
      </c>
      <c r="F61" s="37" t="s">
        <v>196</v>
      </c>
      <c r="G61" s="60">
        <v>21524.930000000004</v>
      </c>
      <c r="H61" s="60">
        <v>16</v>
      </c>
      <c r="I61" s="60">
        <v>0</v>
      </c>
      <c r="J61" s="60">
        <v>16</v>
      </c>
      <c r="K61" s="60">
        <v>16</v>
      </c>
      <c r="L61" s="60">
        <v>20</v>
      </c>
      <c r="M61" s="60">
        <v>3</v>
      </c>
      <c r="N61" s="60">
        <v>100</v>
      </c>
      <c r="O61" s="40">
        <v>18787.050000000003</v>
      </c>
      <c r="P61" s="40">
        <v>18787.050000000003</v>
      </c>
      <c r="Q61" s="40">
        <v>100</v>
      </c>
      <c r="R61" s="40">
        <v>16766.02</v>
      </c>
      <c r="S61" s="40">
        <v>89.242430291078151</v>
      </c>
      <c r="T61" s="40">
        <v>2021.0300000000025</v>
      </c>
      <c r="U61" s="40">
        <v>10.757569708921849</v>
      </c>
      <c r="V61" s="60">
        <v>0</v>
      </c>
      <c r="W61" s="61">
        <v>8</v>
      </c>
      <c r="X61" s="61">
        <v>0</v>
      </c>
      <c r="Y61" s="40">
        <v>0</v>
      </c>
      <c r="Z61" s="62">
        <v>2737.88</v>
      </c>
      <c r="AA61" s="40">
        <v>4758.9100000000026</v>
      </c>
      <c r="AB61" s="62">
        <v>100</v>
      </c>
      <c r="AC61" s="62">
        <v>4758.91</v>
      </c>
      <c r="AD61" s="62">
        <v>99.999999999999943</v>
      </c>
      <c r="AE61" s="62">
        <v>0</v>
      </c>
      <c r="AF61" s="62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59" t="s">
        <v>244</v>
      </c>
      <c r="C62" s="59"/>
      <c r="D62" s="36" t="s">
        <v>82</v>
      </c>
      <c r="E62" s="37" t="s">
        <v>124</v>
      </c>
      <c r="F62" s="37" t="s">
        <v>197</v>
      </c>
      <c r="G62" s="60">
        <v>14304.879999999997</v>
      </c>
      <c r="H62" s="60">
        <v>5</v>
      </c>
      <c r="I62" s="60">
        <v>0</v>
      </c>
      <c r="J62" s="60">
        <v>5</v>
      </c>
      <c r="K62" s="60">
        <v>5</v>
      </c>
      <c r="L62" s="60">
        <v>7</v>
      </c>
      <c r="M62" s="60">
        <v>0</v>
      </c>
      <c r="N62" s="60">
        <v>100</v>
      </c>
      <c r="O62" s="40">
        <v>9793.4999999999982</v>
      </c>
      <c r="P62" s="40">
        <v>9793.4999999999982</v>
      </c>
      <c r="Q62" s="40">
        <v>100</v>
      </c>
      <c r="R62" s="40">
        <v>8150.7699999999986</v>
      </c>
      <c r="S62" s="40">
        <v>83.226323581967634</v>
      </c>
      <c r="T62" s="40">
        <v>1642.7299999999996</v>
      </c>
      <c r="U62" s="40">
        <v>16.77367641803237</v>
      </c>
      <c r="V62" s="60">
        <v>0</v>
      </c>
      <c r="W62" s="61">
        <v>7</v>
      </c>
      <c r="X62" s="61">
        <v>0</v>
      </c>
      <c r="Y62" s="40">
        <v>0</v>
      </c>
      <c r="Z62" s="62">
        <v>4511.38</v>
      </c>
      <c r="AA62" s="40">
        <v>6154.11</v>
      </c>
      <c r="AB62" s="62">
        <v>100</v>
      </c>
      <c r="AC62" s="62">
        <v>6154.11</v>
      </c>
      <c r="AD62" s="62">
        <v>100</v>
      </c>
      <c r="AE62" s="62">
        <v>0</v>
      </c>
      <c r="AF62" s="62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59" t="s">
        <v>244</v>
      </c>
      <c r="C63" s="59"/>
      <c r="D63" s="36" t="s">
        <v>83</v>
      </c>
      <c r="E63" s="37" t="s">
        <v>124</v>
      </c>
      <c r="F63" s="37" t="s">
        <v>198</v>
      </c>
      <c r="G63" s="60">
        <v>21596.7</v>
      </c>
      <c r="H63" s="60">
        <v>14</v>
      </c>
      <c r="I63" s="60">
        <v>1</v>
      </c>
      <c r="J63" s="60">
        <v>12</v>
      </c>
      <c r="K63" s="60">
        <v>12</v>
      </c>
      <c r="L63" s="60">
        <v>12</v>
      </c>
      <c r="M63" s="60">
        <v>1</v>
      </c>
      <c r="N63" s="60">
        <v>85.714285714285708</v>
      </c>
      <c r="O63" s="40">
        <v>15259.9</v>
      </c>
      <c r="P63" s="40">
        <v>15259.9</v>
      </c>
      <c r="Q63" s="40">
        <v>100</v>
      </c>
      <c r="R63" s="40">
        <v>15259.900000000001</v>
      </c>
      <c r="S63" s="40">
        <v>100.00000000000003</v>
      </c>
      <c r="T63" s="40">
        <v>0</v>
      </c>
      <c r="U63" s="40">
        <v>0</v>
      </c>
      <c r="V63" s="60">
        <v>3</v>
      </c>
      <c r="W63" s="61">
        <v>13</v>
      </c>
      <c r="X63" s="61">
        <v>2</v>
      </c>
      <c r="Y63" s="40">
        <v>21.428571428571427</v>
      </c>
      <c r="Z63" s="62">
        <v>6336.8</v>
      </c>
      <c r="AA63" s="40">
        <v>6336.8</v>
      </c>
      <c r="AB63" s="62">
        <v>100</v>
      </c>
      <c r="AC63" s="62">
        <v>6336.8</v>
      </c>
      <c r="AD63" s="62">
        <v>100</v>
      </c>
      <c r="AE63" s="62">
        <v>0</v>
      </c>
      <c r="AF63" s="62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59" t="s">
        <v>244</v>
      </c>
      <c r="C64" s="59"/>
      <c r="D64" s="36" t="s">
        <v>84</v>
      </c>
      <c r="E64" s="37" t="s">
        <v>125</v>
      </c>
      <c r="F64" s="37" t="s">
        <v>199</v>
      </c>
      <c r="G64" s="60">
        <v>13223.53</v>
      </c>
      <c r="H64" s="60">
        <v>15</v>
      </c>
      <c r="I64" s="60">
        <v>4</v>
      </c>
      <c r="J64" s="60">
        <v>10</v>
      </c>
      <c r="K64" s="60">
        <v>15</v>
      </c>
      <c r="L64" s="60">
        <v>15</v>
      </c>
      <c r="M64" s="60">
        <v>2</v>
      </c>
      <c r="N64" s="60">
        <v>100</v>
      </c>
      <c r="O64" s="40">
        <v>9876.69</v>
      </c>
      <c r="P64" s="40">
        <v>9876.69</v>
      </c>
      <c r="Q64" s="40">
        <v>100</v>
      </c>
      <c r="R64" s="40">
        <v>9876.69</v>
      </c>
      <c r="S64" s="40">
        <v>100</v>
      </c>
      <c r="T64" s="40">
        <v>0</v>
      </c>
      <c r="U64" s="40">
        <v>0</v>
      </c>
      <c r="V64" s="60">
        <v>0</v>
      </c>
      <c r="W64" s="61">
        <v>6</v>
      </c>
      <c r="X64" s="61">
        <v>0</v>
      </c>
      <c r="Y64" s="40">
        <v>0</v>
      </c>
      <c r="Z64" s="62">
        <v>3346.84</v>
      </c>
      <c r="AA64" s="40">
        <v>3346.84</v>
      </c>
      <c r="AB64" s="62">
        <v>100</v>
      </c>
      <c r="AC64" s="62">
        <v>3346.84</v>
      </c>
      <c r="AD64" s="62">
        <v>100</v>
      </c>
      <c r="AE64" s="62">
        <v>0</v>
      </c>
      <c r="AF64" s="62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59" t="s">
        <v>244</v>
      </c>
      <c r="C65" s="59"/>
      <c r="D65" s="36" t="s">
        <v>85</v>
      </c>
      <c r="E65" s="37" t="s">
        <v>124</v>
      </c>
      <c r="F65" s="37" t="s">
        <v>200</v>
      </c>
      <c r="G65" s="60">
        <v>45351.82</v>
      </c>
      <c r="H65" s="60">
        <v>30</v>
      </c>
      <c r="I65" s="60">
        <v>11</v>
      </c>
      <c r="J65" s="60">
        <v>17</v>
      </c>
      <c r="K65" s="60">
        <v>23</v>
      </c>
      <c r="L65" s="60">
        <v>23</v>
      </c>
      <c r="M65" s="60">
        <v>1</v>
      </c>
      <c r="N65" s="60">
        <v>76.666666666666671</v>
      </c>
      <c r="O65" s="40">
        <v>29474.7</v>
      </c>
      <c r="P65" s="40">
        <v>29474.7</v>
      </c>
      <c r="Q65" s="40">
        <v>100</v>
      </c>
      <c r="R65" s="40">
        <v>25978.489999999998</v>
      </c>
      <c r="S65" s="40">
        <v>88.138267734701287</v>
      </c>
      <c r="T65" s="40">
        <v>3496.2100000000028</v>
      </c>
      <c r="U65" s="40">
        <v>11.861732265298723</v>
      </c>
      <c r="V65" s="60">
        <v>7</v>
      </c>
      <c r="W65" s="61">
        <v>23</v>
      </c>
      <c r="X65" s="61">
        <v>2</v>
      </c>
      <c r="Y65" s="40">
        <v>23.333333333333332</v>
      </c>
      <c r="Z65" s="62">
        <v>15877.119999999999</v>
      </c>
      <c r="AA65" s="40">
        <v>19373.330000000002</v>
      </c>
      <c r="AB65" s="62">
        <v>100</v>
      </c>
      <c r="AC65" s="62">
        <v>19373.330000000002</v>
      </c>
      <c r="AD65" s="62">
        <v>100</v>
      </c>
      <c r="AE65" s="62">
        <v>0</v>
      </c>
      <c r="AF65" s="62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59" t="s">
        <v>244</v>
      </c>
      <c r="C66" s="59"/>
      <c r="D66" s="36" t="s">
        <v>86</v>
      </c>
      <c r="E66" s="37" t="s">
        <v>138</v>
      </c>
      <c r="F66" s="37" t="s">
        <v>201</v>
      </c>
      <c r="G66" s="60">
        <v>35547.24</v>
      </c>
      <c r="H66" s="60">
        <v>22</v>
      </c>
      <c r="I66" s="60">
        <v>8</v>
      </c>
      <c r="J66" s="60">
        <v>14</v>
      </c>
      <c r="K66" s="60">
        <v>22</v>
      </c>
      <c r="L66" s="60">
        <v>22</v>
      </c>
      <c r="M66" s="60">
        <v>0</v>
      </c>
      <c r="N66" s="60">
        <v>100</v>
      </c>
      <c r="O66" s="40">
        <v>31860.29</v>
      </c>
      <c r="P66" s="40">
        <v>31860.29</v>
      </c>
      <c r="Q66" s="40">
        <v>100</v>
      </c>
      <c r="R66" s="40">
        <v>31860.29</v>
      </c>
      <c r="S66" s="40">
        <v>100</v>
      </c>
      <c r="T66" s="40">
        <v>0</v>
      </c>
      <c r="U66" s="40">
        <v>0</v>
      </c>
      <c r="V66" s="60">
        <v>0</v>
      </c>
      <c r="W66" s="61">
        <v>17</v>
      </c>
      <c r="X66" s="61">
        <v>0</v>
      </c>
      <c r="Y66" s="40">
        <v>0</v>
      </c>
      <c r="Z66" s="62">
        <v>3686.95</v>
      </c>
      <c r="AA66" s="40">
        <v>3686.95</v>
      </c>
      <c r="AB66" s="62">
        <v>100</v>
      </c>
      <c r="AC66" s="62">
        <v>3686.95</v>
      </c>
      <c r="AD66" s="62">
        <v>100</v>
      </c>
      <c r="AE66" s="62">
        <v>0</v>
      </c>
      <c r="AF66" s="62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59" t="s">
        <v>244</v>
      </c>
      <c r="C67" s="59"/>
      <c r="D67" s="36" t="s">
        <v>87</v>
      </c>
      <c r="E67" s="37" t="s">
        <v>135</v>
      </c>
      <c r="F67" s="37" t="s">
        <v>202</v>
      </c>
      <c r="G67" s="60">
        <v>7894.5199999999995</v>
      </c>
      <c r="H67" s="60">
        <v>9</v>
      </c>
      <c r="I67" s="60">
        <v>2</v>
      </c>
      <c r="J67" s="60">
        <v>6</v>
      </c>
      <c r="K67" s="60">
        <v>9</v>
      </c>
      <c r="L67" s="60">
        <v>9</v>
      </c>
      <c r="M67" s="60">
        <v>1</v>
      </c>
      <c r="N67" s="60">
        <v>100</v>
      </c>
      <c r="O67" s="40">
        <v>7417.12</v>
      </c>
      <c r="P67" s="40">
        <v>7417.12</v>
      </c>
      <c r="Q67" s="40">
        <v>100</v>
      </c>
      <c r="R67" s="40">
        <v>6062.96</v>
      </c>
      <c r="S67" s="40">
        <v>81.742778868347827</v>
      </c>
      <c r="T67" s="40">
        <v>1354.1599999999999</v>
      </c>
      <c r="U67" s="40">
        <v>18.257221131652177</v>
      </c>
      <c r="V67" s="60">
        <v>0</v>
      </c>
      <c r="W67" s="61">
        <v>4</v>
      </c>
      <c r="X67" s="61">
        <v>0</v>
      </c>
      <c r="Y67" s="40">
        <v>0</v>
      </c>
      <c r="Z67" s="62">
        <v>477.4</v>
      </c>
      <c r="AA67" s="40">
        <v>1831.56</v>
      </c>
      <c r="AB67" s="62">
        <v>100</v>
      </c>
      <c r="AC67" s="62">
        <v>1831.56</v>
      </c>
      <c r="AD67" s="62">
        <v>100</v>
      </c>
      <c r="AE67" s="62">
        <v>0</v>
      </c>
      <c r="AF67" s="62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59" t="s">
        <v>244</v>
      </c>
      <c r="C68" s="59"/>
      <c r="D68" s="36" t="s">
        <v>88</v>
      </c>
      <c r="E68" s="37" t="s">
        <v>120</v>
      </c>
      <c r="F68" s="37" t="s">
        <v>203</v>
      </c>
      <c r="G68" s="60">
        <v>34958.36</v>
      </c>
      <c r="H68" s="60">
        <v>21</v>
      </c>
      <c r="I68" s="60">
        <v>4</v>
      </c>
      <c r="J68" s="60">
        <v>15</v>
      </c>
      <c r="K68" s="60">
        <v>13</v>
      </c>
      <c r="L68" s="60">
        <v>13</v>
      </c>
      <c r="M68" s="60">
        <v>1</v>
      </c>
      <c r="N68" s="60">
        <v>61.904761904761905</v>
      </c>
      <c r="O68" s="40">
        <v>24949.09</v>
      </c>
      <c r="P68" s="40">
        <v>24949.09</v>
      </c>
      <c r="Q68" s="40">
        <v>100</v>
      </c>
      <c r="R68" s="40">
        <v>24949.09</v>
      </c>
      <c r="S68" s="40">
        <v>100</v>
      </c>
      <c r="T68" s="40">
        <v>0</v>
      </c>
      <c r="U68" s="40">
        <v>0</v>
      </c>
      <c r="V68" s="60">
        <v>5</v>
      </c>
      <c r="W68" s="61">
        <v>17</v>
      </c>
      <c r="X68" s="61">
        <v>3</v>
      </c>
      <c r="Y68" s="40">
        <v>23.809523809523807</v>
      </c>
      <c r="Z68" s="62">
        <v>10009.27</v>
      </c>
      <c r="AA68" s="40">
        <v>10009.27</v>
      </c>
      <c r="AB68" s="62">
        <v>100</v>
      </c>
      <c r="AC68" s="62">
        <v>10009.27</v>
      </c>
      <c r="AD68" s="62">
        <v>100</v>
      </c>
      <c r="AE68" s="62">
        <v>0</v>
      </c>
      <c r="AF68" s="62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59" t="s">
        <v>244</v>
      </c>
      <c r="C69" s="59"/>
      <c r="D69" s="36" t="s">
        <v>89</v>
      </c>
      <c r="E69" s="37" t="s">
        <v>139</v>
      </c>
      <c r="F69" s="37" t="s">
        <v>204</v>
      </c>
      <c r="G69" s="60">
        <v>32898.509999999995</v>
      </c>
      <c r="H69" s="60">
        <v>26</v>
      </c>
      <c r="I69" s="60">
        <v>1</v>
      </c>
      <c r="J69" s="60">
        <v>25</v>
      </c>
      <c r="K69" s="60">
        <v>24</v>
      </c>
      <c r="L69" s="60">
        <v>24</v>
      </c>
      <c r="M69" s="60">
        <v>0</v>
      </c>
      <c r="N69" s="60">
        <v>92.307692307692307</v>
      </c>
      <c r="O69" s="40">
        <v>24297.279999999999</v>
      </c>
      <c r="P69" s="40">
        <v>24297.279999999999</v>
      </c>
      <c r="Q69" s="40">
        <v>100</v>
      </c>
      <c r="R69" s="40">
        <v>23737.410000000003</v>
      </c>
      <c r="S69" s="40">
        <v>97.695750306207131</v>
      </c>
      <c r="T69" s="40">
        <v>559.86999999999534</v>
      </c>
      <c r="U69" s="40">
        <v>2.3042496937928663</v>
      </c>
      <c r="V69" s="60">
        <v>0</v>
      </c>
      <c r="W69" s="61">
        <v>17</v>
      </c>
      <c r="X69" s="61">
        <v>5</v>
      </c>
      <c r="Y69" s="40">
        <v>0</v>
      </c>
      <c r="Z69" s="62">
        <v>8601.23</v>
      </c>
      <c r="AA69" s="40">
        <v>9161.0999999999949</v>
      </c>
      <c r="AB69" s="62">
        <v>100</v>
      </c>
      <c r="AC69" s="62">
        <v>9161.0999999999967</v>
      </c>
      <c r="AD69" s="62">
        <v>100.00000000000003</v>
      </c>
      <c r="AE69" s="62">
        <v>0</v>
      </c>
      <c r="AF69" s="62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59" t="s">
        <v>244</v>
      </c>
      <c r="C70" s="59"/>
      <c r="D70" s="36" t="s">
        <v>90</v>
      </c>
      <c r="E70" s="37" t="s">
        <v>140</v>
      </c>
      <c r="F70" s="37" t="s">
        <v>205</v>
      </c>
      <c r="G70" s="60">
        <v>24207.66</v>
      </c>
      <c r="H70" s="60">
        <v>11</v>
      </c>
      <c r="I70" s="60">
        <v>6</v>
      </c>
      <c r="J70" s="60">
        <v>5</v>
      </c>
      <c r="K70" s="60">
        <v>7</v>
      </c>
      <c r="L70" s="60">
        <v>7</v>
      </c>
      <c r="M70" s="60">
        <v>0</v>
      </c>
      <c r="N70" s="60">
        <v>63.636363636363633</v>
      </c>
      <c r="O70" s="40">
        <v>17054.46</v>
      </c>
      <c r="P70" s="40">
        <v>17054.46</v>
      </c>
      <c r="Q70" s="40">
        <v>100</v>
      </c>
      <c r="R70" s="40">
        <v>10610.75</v>
      </c>
      <c r="S70" s="40">
        <v>62.216862920315272</v>
      </c>
      <c r="T70" s="40">
        <v>6443.7099999999991</v>
      </c>
      <c r="U70" s="40">
        <v>37.783137079684728</v>
      </c>
      <c r="V70" s="60">
        <v>4</v>
      </c>
      <c r="W70" s="61">
        <v>8</v>
      </c>
      <c r="X70" s="61">
        <v>0</v>
      </c>
      <c r="Y70" s="40">
        <v>36.363636363636367</v>
      </c>
      <c r="Z70" s="62">
        <v>7153.2</v>
      </c>
      <c r="AA70" s="40">
        <v>13596.91</v>
      </c>
      <c r="AB70" s="62">
        <v>100</v>
      </c>
      <c r="AC70" s="62">
        <v>13596.91</v>
      </c>
      <c r="AD70" s="62">
        <v>100</v>
      </c>
      <c r="AE70" s="62">
        <v>0</v>
      </c>
      <c r="AF70" s="62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59" t="s">
        <v>244</v>
      </c>
      <c r="C71" s="59"/>
      <c r="D71" s="36" t="s">
        <v>91</v>
      </c>
      <c r="E71" s="37" t="s">
        <v>124</v>
      </c>
      <c r="F71" s="37" t="s">
        <v>206</v>
      </c>
      <c r="G71" s="60">
        <v>12631.03</v>
      </c>
      <c r="H71" s="60">
        <v>17</v>
      </c>
      <c r="I71" s="60">
        <v>5</v>
      </c>
      <c r="J71" s="60">
        <v>11</v>
      </c>
      <c r="K71" s="60">
        <v>16</v>
      </c>
      <c r="L71" s="60">
        <v>16</v>
      </c>
      <c r="M71" s="60">
        <v>4</v>
      </c>
      <c r="N71" s="60">
        <v>94.117647058823522</v>
      </c>
      <c r="O71" s="40">
        <v>10032.36</v>
      </c>
      <c r="P71" s="40">
        <v>10032.36</v>
      </c>
      <c r="Q71" s="40">
        <v>100</v>
      </c>
      <c r="R71" s="40">
        <v>9666.9600000000009</v>
      </c>
      <c r="S71" s="40">
        <v>96.35778620384437</v>
      </c>
      <c r="T71" s="40">
        <v>365.39999999999964</v>
      </c>
      <c r="U71" s="40">
        <v>3.6422137961556365</v>
      </c>
      <c r="V71" s="60">
        <v>0</v>
      </c>
      <c r="W71" s="61">
        <v>9</v>
      </c>
      <c r="X71" s="61">
        <v>1</v>
      </c>
      <c r="Y71" s="40">
        <v>0</v>
      </c>
      <c r="Z71" s="62">
        <v>2598.67</v>
      </c>
      <c r="AA71" s="40">
        <v>2964.0699999999997</v>
      </c>
      <c r="AB71" s="62">
        <v>100</v>
      </c>
      <c r="AC71" s="62">
        <v>2964.0699999999997</v>
      </c>
      <c r="AD71" s="62">
        <v>100</v>
      </c>
      <c r="AE71" s="62">
        <v>0</v>
      </c>
      <c r="AF71" s="62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59" t="s">
        <v>244</v>
      </c>
      <c r="C72" s="59"/>
      <c r="D72" s="36" t="s">
        <v>92</v>
      </c>
      <c r="E72" s="37" t="s">
        <v>120</v>
      </c>
      <c r="F72" s="37" t="s">
        <v>207</v>
      </c>
      <c r="G72" s="60">
        <v>11782.519999999999</v>
      </c>
      <c r="H72" s="60">
        <v>8</v>
      </c>
      <c r="I72" s="60">
        <v>1</v>
      </c>
      <c r="J72" s="60">
        <v>6</v>
      </c>
      <c r="K72" s="60">
        <v>6</v>
      </c>
      <c r="L72" s="60">
        <v>6</v>
      </c>
      <c r="M72" s="60">
        <v>0</v>
      </c>
      <c r="N72" s="60">
        <v>75</v>
      </c>
      <c r="O72" s="40">
        <v>9317.619999999999</v>
      </c>
      <c r="P72" s="40">
        <v>9317.619999999999</v>
      </c>
      <c r="Q72" s="40">
        <v>100</v>
      </c>
      <c r="R72" s="40">
        <v>6852.7199999999993</v>
      </c>
      <c r="S72" s="40">
        <v>73.545819640637845</v>
      </c>
      <c r="T72" s="40">
        <v>2464.8999999999996</v>
      </c>
      <c r="U72" s="40">
        <v>26.454180359362155</v>
      </c>
      <c r="V72" s="60">
        <v>0</v>
      </c>
      <c r="W72" s="61">
        <v>6</v>
      </c>
      <c r="X72" s="61">
        <v>0</v>
      </c>
      <c r="Y72" s="40">
        <v>0</v>
      </c>
      <c r="Z72" s="62">
        <v>2464.9</v>
      </c>
      <c r="AA72" s="40">
        <v>4929.7999999999993</v>
      </c>
      <c r="AB72" s="62">
        <v>100</v>
      </c>
      <c r="AC72" s="62">
        <v>4929.8</v>
      </c>
      <c r="AD72" s="62">
        <v>100.00000000000003</v>
      </c>
      <c r="AE72" s="62">
        <v>0</v>
      </c>
      <c r="AF72" s="62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59" t="s">
        <v>244</v>
      </c>
      <c r="C73" s="59"/>
      <c r="D73" s="36" t="s">
        <v>93</v>
      </c>
      <c r="E73" s="37" t="s">
        <v>124</v>
      </c>
      <c r="F73" s="37" t="s">
        <v>208</v>
      </c>
      <c r="G73" s="60">
        <v>16042.69</v>
      </c>
      <c r="H73" s="60">
        <v>14</v>
      </c>
      <c r="I73" s="60">
        <v>3</v>
      </c>
      <c r="J73" s="60">
        <v>8</v>
      </c>
      <c r="K73" s="60">
        <v>11</v>
      </c>
      <c r="L73" s="60">
        <v>11</v>
      </c>
      <c r="M73" s="60">
        <v>1</v>
      </c>
      <c r="N73" s="60">
        <v>78.571428571428569</v>
      </c>
      <c r="O73" s="40">
        <v>8861.92</v>
      </c>
      <c r="P73" s="40">
        <v>8861.92</v>
      </c>
      <c r="Q73" s="40">
        <v>100</v>
      </c>
      <c r="R73" s="40">
        <v>8861.92</v>
      </c>
      <c r="S73" s="40">
        <v>100</v>
      </c>
      <c r="T73" s="40">
        <v>0</v>
      </c>
      <c r="U73" s="40">
        <v>0</v>
      </c>
      <c r="V73" s="60">
        <v>3</v>
      </c>
      <c r="W73" s="61">
        <v>7</v>
      </c>
      <c r="X73" s="61">
        <v>0</v>
      </c>
      <c r="Y73" s="40">
        <v>21.428571428571427</v>
      </c>
      <c r="Z73" s="62">
        <v>7180.77</v>
      </c>
      <c r="AA73" s="40">
        <v>7180.77</v>
      </c>
      <c r="AB73" s="62">
        <v>100</v>
      </c>
      <c r="AC73" s="62">
        <v>7180.77</v>
      </c>
      <c r="AD73" s="62">
        <v>100</v>
      </c>
      <c r="AE73" s="62">
        <v>0</v>
      </c>
      <c r="AF73" s="62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59" t="s">
        <v>244</v>
      </c>
      <c r="C74" s="59"/>
      <c r="D74" s="36" t="s">
        <v>94</v>
      </c>
      <c r="E74" s="37" t="s">
        <v>124</v>
      </c>
      <c r="F74" s="37" t="s">
        <v>209</v>
      </c>
      <c r="G74" s="60">
        <v>40963.1</v>
      </c>
      <c r="H74" s="60">
        <v>20</v>
      </c>
      <c r="I74" s="60">
        <v>6</v>
      </c>
      <c r="J74" s="60">
        <v>12</v>
      </c>
      <c r="K74" s="60">
        <v>13</v>
      </c>
      <c r="L74" s="60">
        <v>13</v>
      </c>
      <c r="M74" s="60">
        <v>1</v>
      </c>
      <c r="N74" s="60">
        <v>65</v>
      </c>
      <c r="O74" s="40">
        <v>29258.73</v>
      </c>
      <c r="P74" s="40">
        <v>29258.73</v>
      </c>
      <c r="Q74" s="40">
        <v>100</v>
      </c>
      <c r="R74" s="40">
        <v>28120.5</v>
      </c>
      <c r="S74" s="40">
        <v>96.109776466716085</v>
      </c>
      <c r="T74" s="40">
        <v>1138.2299999999996</v>
      </c>
      <c r="U74" s="40">
        <v>3.890223533283911</v>
      </c>
      <c r="V74" s="60">
        <v>6</v>
      </c>
      <c r="W74" s="61">
        <v>21</v>
      </c>
      <c r="X74" s="61">
        <v>0</v>
      </c>
      <c r="Y74" s="40">
        <v>30</v>
      </c>
      <c r="Z74" s="62">
        <v>11704.37</v>
      </c>
      <c r="AA74" s="40">
        <v>12842.6</v>
      </c>
      <c r="AB74" s="62">
        <v>100</v>
      </c>
      <c r="AC74" s="62">
        <v>12842.6</v>
      </c>
      <c r="AD74" s="62">
        <v>100</v>
      </c>
      <c r="AE74" s="62">
        <v>0</v>
      </c>
      <c r="AF74" s="62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59" t="s">
        <v>244</v>
      </c>
      <c r="C75" s="59"/>
      <c r="D75" s="36" t="s">
        <v>95</v>
      </c>
      <c r="E75" s="37" t="s">
        <v>123</v>
      </c>
      <c r="F75" s="37" t="s">
        <v>210</v>
      </c>
      <c r="G75" s="60">
        <v>18579.849999999999</v>
      </c>
      <c r="H75" s="60">
        <v>12</v>
      </c>
      <c r="I75" s="60">
        <v>3</v>
      </c>
      <c r="J75" s="60">
        <v>9</v>
      </c>
      <c r="K75" s="60">
        <v>8</v>
      </c>
      <c r="L75" s="60">
        <v>12</v>
      </c>
      <c r="M75" s="60">
        <v>1</v>
      </c>
      <c r="N75" s="60">
        <v>66.666666666666657</v>
      </c>
      <c r="O75" s="40">
        <v>16621.91</v>
      </c>
      <c r="P75" s="40">
        <v>16621.91</v>
      </c>
      <c r="Q75" s="40">
        <v>100</v>
      </c>
      <c r="R75" s="40">
        <v>16621.91</v>
      </c>
      <c r="S75" s="40">
        <v>100</v>
      </c>
      <c r="T75" s="40">
        <v>0</v>
      </c>
      <c r="U75" s="40">
        <v>0</v>
      </c>
      <c r="V75" s="60">
        <v>1</v>
      </c>
      <c r="W75" s="61">
        <v>5</v>
      </c>
      <c r="X75" s="61">
        <v>1</v>
      </c>
      <c r="Y75" s="40">
        <v>8.3333333333333321</v>
      </c>
      <c r="Z75" s="62">
        <v>1957.94</v>
      </c>
      <c r="AA75" s="40">
        <v>1957.94</v>
      </c>
      <c r="AB75" s="62">
        <v>100</v>
      </c>
      <c r="AC75" s="62">
        <v>1957.94</v>
      </c>
      <c r="AD75" s="62">
        <v>100</v>
      </c>
      <c r="AE75" s="62">
        <v>0</v>
      </c>
      <c r="AF75" s="62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59" t="s">
        <v>244</v>
      </c>
      <c r="C76" s="59"/>
      <c r="D76" s="36" t="s">
        <v>96</v>
      </c>
      <c r="E76" s="37" t="s">
        <v>124</v>
      </c>
      <c r="F76" s="37" t="s">
        <v>211</v>
      </c>
      <c r="G76" s="60">
        <v>2227.91</v>
      </c>
      <c r="H76" s="60">
        <v>1</v>
      </c>
      <c r="I76" s="60">
        <v>0</v>
      </c>
      <c r="J76" s="60">
        <v>1</v>
      </c>
      <c r="K76" s="60">
        <v>1</v>
      </c>
      <c r="L76" s="60">
        <v>1</v>
      </c>
      <c r="M76" s="60">
        <v>0</v>
      </c>
      <c r="N76" s="60">
        <v>100</v>
      </c>
      <c r="O76" s="40">
        <v>2227.91</v>
      </c>
      <c r="P76" s="40">
        <v>2227.91</v>
      </c>
      <c r="Q76" s="40">
        <v>100</v>
      </c>
      <c r="R76" s="40">
        <v>2227.91</v>
      </c>
      <c r="S76" s="40">
        <v>100</v>
      </c>
      <c r="T76" s="40">
        <v>0</v>
      </c>
      <c r="U76" s="40">
        <v>0</v>
      </c>
      <c r="V76" s="60">
        <v>0</v>
      </c>
      <c r="W76" s="61">
        <v>1</v>
      </c>
      <c r="X76" s="61">
        <v>0</v>
      </c>
      <c r="Y76" s="40">
        <v>0</v>
      </c>
      <c r="Z76" s="62">
        <v>0</v>
      </c>
      <c r="AA76" s="40">
        <v>0</v>
      </c>
      <c r="AB76" s="62">
        <v>0</v>
      </c>
      <c r="AC76" s="62">
        <v>0</v>
      </c>
      <c r="AD76" s="62">
        <v>0</v>
      </c>
      <c r="AE76" s="62">
        <v>0</v>
      </c>
      <c r="AF76" s="62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59" t="s">
        <v>244</v>
      </c>
      <c r="C77" s="59"/>
      <c r="D77" s="36" t="s">
        <v>118</v>
      </c>
      <c r="E77" s="37" t="s">
        <v>142</v>
      </c>
      <c r="F77" s="37" t="s">
        <v>233</v>
      </c>
      <c r="G77" s="60">
        <v>182.7</v>
      </c>
      <c r="H77" s="60">
        <v>1</v>
      </c>
      <c r="I77" s="60">
        <v>1</v>
      </c>
      <c r="J77" s="60">
        <v>0</v>
      </c>
      <c r="K77" s="60">
        <v>0</v>
      </c>
      <c r="L77" s="60">
        <v>0</v>
      </c>
      <c r="M77" s="60">
        <v>1</v>
      </c>
      <c r="N77" s="60">
        <v>0</v>
      </c>
      <c r="O77" s="40">
        <v>91.35</v>
      </c>
      <c r="P77" s="40">
        <v>91.35</v>
      </c>
      <c r="Q77" s="40">
        <v>100</v>
      </c>
      <c r="R77" s="40">
        <v>0</v>
      </c>
      <c r="S77" s="40">
        <v>0</v>
      </c>
      <c r="T77" s="40">
        <v>91.35</v>
      </c>
      <c r="U77" s="40">
        <v>100</v>
      </c>
      <c r="V77" s="60">
        <v>1</v>
      </c>
      <c r="W77" s="61">
        <v>1</v>
      </c>
      <c r="X77" s="61">
        <v>0</v>
      </c>
      <c r="Y77" s="40">
        <v>100</v>
      </c>
      <c r="Z77" s="62">
        <v>91.35</v>
      </c>
      <c r="AA77" s="40">
        <v>182.7</v>
      </c>
      <c r="AB77" s="62">
        <v>100</v>
      </c>
      <c r="AC77" s="62">
        <v>182.7</v>
      </c>
      <c r="AD77" s="62">
        <v>100</v>
      </c>
      <c r="AE77" s="62">
        <v>0</v>
      </c>
      <c r="AF77" s="62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59" t="s">
        <v>244</v>
      </c>
      <c r="C78" s="59"/>
      <c r="D78" s="36" t="s">
        <v>117</v>
      </c>
      <c r="E78" s="37" t="s">
        <v>130</v>
      </c>
      <c r="F78" s="37" t="s">
        <v>232</v>
      </c>
      <c r="G78" s="60">
        <v>2569.25</v>
      </c>
      <c r="H78" s="60">
        <v>3</v>
      </c>
      <c r="I78" s="60">
        <v>1</v>
      </c>
      <c r="J78" s="60">
        <v>2</v>
      </c>
      <c r="K78" s="60">
        <v>0</v>
      </c>
      <c r="L78" s="60">
        <v>0</v>
      </c>
      <c r="M78" s="60">
        <v>1</v>
      </c>
      <c r="N78" s="6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60">
        <v>2</v>
      </c>
      <c r="W78" s="61">
        <v>4</v>
      </c>
      <c r="X78" s="61">
        <v>1</v>
      </c>
      <c r="Y78" s="40">
        <v>66.666666666666657</v>
      </c>
      <c r="Z78" s="62">
        <v>2569.25</v>
      </c>
      <c r="AA78" s="40">
        <v>2569.25</v>
      </c>
      <c r="AB78" s="62">
        <v>100</v>
      </c>
      <c r="AC78" s="62">
        <v>2569.25</v>
      </c>
      <c r="AD78" s="62">
        <v>100</v>
      </c>
      <c r="AE78" s="62">
        <v>0</v>
      </c>
      <c r="AF78" s="62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59" t="s">
        <v>244</v>
      </c>
      <c r="C79" s="59"/>
      <c r="D79" s="36" t="s">
        <v>97</v>
      </c>
      <c r="E79" s="37" t="s">
        <v>130</v>
      </c>
      <c r="F79" s="37" t="s">
        <v>212</v>
      </c>
      <c r="G79" s="60">
        <v>12881</v>
      </c>
      <c r="H79" s="60">
        <v>10</v>
      </c>
      <c r="I79" s="60">
        <v>2</v>
      </c>
      <c r="J79" s="60">
        <v>7</v>
      </c>
      <c r="K79" s="60">
        <v>8</v>
      </c>
      <c r="L79" s="60">
        <v>8</v>
      </c>
      <c r="M79" s="60">
        <v>0</v>
      </c>
      <c r="N79" s="60">
        <v>80</v>
      </c>
      <c r="O79" s="40">
        <v>11847.22</v>
      </c>
      <c r="P79" s="40">
        <v>11847.22</v>
      </c>
      <c r="Q79" s="40">
        <v>100</v>
      </c>
      <c r="R79" s="40">
        <v>11847.220000000001</v>
      </c>
      <c r="S79" s="40">
        <v>100.00000000000003</v>
      </c>
      <c r="T79" s="40">
        <v>0</v>
      </c>
      <c r="U79" s="40">
        <v>0</v>
      </c>
      <c r="V79" s="60">
        <v>1</v>
      </c>
      <c r="W79" s="61">
        <v>5</v>
      </c>
      <c r="X79" s="61">
        <v>0</v>
      </c>
      <c r="Y79" s="40">
        <v>10</v>
      </c>
      <c r="Z79" s="62">
        <v>1033.78</v>
      </c>
      <c r="AA79" s="40">
        <v>1033.78</v>
      </c>
      <c r="AB79" s="62">
        <v>100</v>
      </c>
      <c r="AC79" s="62">
        <v>1033.78</v>
      </c>
      <c r="AD79" s="62">
        <v>100</v>
      </c>
      <c r="AE79" s="62">
        <v>0</v>
      </c>
      <c r="AF79" s="62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59" t="s">
        <v>244</v>
      </c>
      <c r="C80" s="59"/>
      <c r="D80" s="36" t="s">
        <v>98</v>
      </c>
      <c r="E80" s="37" t="s">
        <v>121</v>
      </c>
      <c r="F80" s="37" t="s">
        <v>213</v>
      </c>
      <c r="G80" s="60">
        <v>5134.43</v>
      </c>
      <c r="H80" s="60">
        <v>6</v>
      </c>
      <c r="I80" s="60">
        <v>1</v>
      </c>
      <c r="J80" s="60">
        <v>5</v>
      </c>
      <c r="K80" s="60">
        <v>5</v>
      </c>
      <c r="L80" s="60">
        <v>5</v>
      </c>
      <c r="M80" s="60">
        <v>1</v>
      </c>
      <c r="N80" s="60">
        <v>83.333333333333343</v>
      </c>
      <c r="O80" s="40">
        <v>5134.43</v>
      </c>
      <c r="P80" s="40">
        <v>5134.43</v>
      </c>
      <c r="Q80" s="40">
        <v>100</v>
      </c>
      <c r="R80" s="40">
        <v>3195.79</v>
      </c>
      <c r="S80" s="40">
        <v>62.242352120878067</v>
      </c>
      <c r="T80" s="40">
        <v>1938.6400000000003</v>
      </c>
      <c r="U80" s="40">
        <v>37.757647879121933</v>
      </c>
      <c r="V80" s="60">
        <v>0</v>
      </c>
      <c r="W80" s="61">
        <v>3</v>
      </c>
      <c r="X80" s="61">
        <v>0</v>
      </c>
      <c r="Y80" s="40">
        <v>0</v>
      </c>
      <c r="Z80" s="62">
        <v>0</v>
      </c>
      <c r="AA80" s="40">
        <v>1938.6400000000003</v>
      </c>
      <c r="AB80" s="62">
        <v>100</v>
      </c>
      <c r="AC80" s="62">
        <v>1938.64</v>
      </c>
      <c r="AD80" s="62">
        <v>99.999999999999986</v>
      </c>
      <c r="AE80" s="62">
        <v>0</v>
      </c>
      <c r="AF80" s="62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59" t="s">
        <v>244</v>
      </c>
      <c r="C81" s="59"/>
      <c r="D81" s="36" t="s">
        <v>119</v>
      </c>
      <c r="E81" s="37" t="s">
        <v>140</v>
      </c>
      <c r="F81" s="37" t="s">
        <v>234</v>
      </c>
      <c r="G81" s="60">
        <v>2682.95</v>
      </c>
      <c r="H81" s="60">
        <v>1</v>
      </c>
      <c r="I81" s="60">
        <v>0</v>
      </c>
      <c r="J81" s="60">
        <v>1</v>
      </c>
      <c r="K81" s="60">
        <v>0</v>
      </c>
      <c r="L81" s="60">
        <v>0</v>
      </c>
      <c r="M81" s="60">
        <v>0</v>
      </c>
      <c r="N81" s="6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60">
        <v>2</v>
      </c>
      <c r="W81" s="61">
        <v>2</v>
      </c>
      <c r="X81" s="61">
        <v>1</v>
      </c>
      <c r="Y81" s="40">
        <v>200</v>
      </c>
      <c r="Z81" s="62">
        <v>2682.95</v>
      </c>
      <c r="AA81" s="40">
        <v>2682.95</v>
      </c>
      <c r="AB81" s="62">
        <v>100</v>
      </c>
      <c r="AC81" s="62">
        <v>2682.95</v>
      </c>
      <c r="AD81" s="62">
        <v>100</v>
      </c>
      <c r="AE81" s="62">
        <v>0</v>
      </c>
      <c r="AF81" s="62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59" t="s">
        <v>244</v>
      </c>
      <c r="C82" s="59"/>
      <c r="D82" s="36" t="s">
        <v>99</v>
      </c>
      <c r="E82" s="37" t="s">
        <v>120</v>
      </c>
      <c r="F82" s="37" t="s">
        <v>214</v>
      </c>
      <c r="G82" s="60">
        <v>15854.530000000002</v>
      </c>
      <c r="H82" s="60">
        <v>11</v>
      </c>
      <c r="I82" s="60">
        <v>3</v>
      </c>
      <c r="J82" s="60">
        <v>8</v>
      </c>
      <c r="K82" s="60">
        <v>9</v>
      </c>
      <c r="L82" s="60">
        <v>9</v>
      </c>
      <c r="M82" s="60">
        <v>0</v>
      </c>
      <c r="N82" s="60">
        <v>81.818181818181827</v>
      </c>
      <c r="O82" s="40">
        <v>12091.150000000001</v>
      </c>
      <c r="P82" s="40">
        <v>12091.150000000001</v>
      </c>
      <c r="Q82" s="40">
        <v>100</v>
      </c>
      <c r="R82" s="40">
        <v>8327.77</v>
      </c>
      <c r="S82" s="40">
        <v>68.874920913229914</v>
      </c>
      <c r="T82" s="40">
        <v>3763.380000000001</v>
      </c>
      <c r="U82" s="40">
        <v>31.125079086770079</v>
      </c>
      <c r="V82" s="60">
        <v>2</v>
      </c>
      <c r="W82" s="61">
        <v>9</v>
      </c>
      <c r="X82" s="61">
        <v>0</v>
      </c>
      <c r="Y82" s="40">
        <v>18.181818181818183</v>
      </c>
      <c r="Z82" s="62">
        <v>3763.38</v>
      </c>
      <c r="AA82" s="40">
        <v>7526.7600000000011</v>
      </c>
      <c r="AB82" s="62">
        <v>100</v>
      </c>
      <c r="AC82" s="62">
        <v>7526.76</v>
      </c>
      <c r="AD82" s="62">
        <v>99.999999999999986</v>
      </c>
      <c r="AE82" s="62">
        <v>0</v>
      </c>
      <c r="AF82" s="62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59" t="s">
        <v>244</v>
      </c>
      <c r="C83" s="59"/>
      <c r="D83" s="36" t="s">
        <v>100</v>
      </c>
      <c r="E83" s="37" t="s">
        <v>124</v>
      </c>
      <c r="F83" s="37" t="s">
        <v>215</v>
      </c>
      <c r="G83" s="60">
        <v>10834.000000000002</v>
      </c>
      <c r="H83" s="60">
        <v>15</v>
      </c>
      <c r="I83" s="60">
        <v>5</v>
      </c>
      <c r="J83" s="60">
        <v>9</v>
      </c>
      <c r="K83" s="60">
        <v>10</v>
      </c>
      <c r="L83" s="60">
        <v>10</v>
      </c>
      <c r="M83" s="60">
        <v>2</v>
      </c>
      <c r="N83" s="60">
        <v>66.666666666666657</v>
      </c>
      <c r="O83" s="40">
        <v>10392.470000000001</v>
      </c>
      <c r="P83" s="40">
        <v>10392.470000000001</v>
      </c>
      <c r="Q83" s="40">
        <v>100</v>
      </c>
      <c r="R83" s="40">
        <v>9859.59</v>
      </c>
      <c r="S83" s="40">
        <v>94.872441296438666</v>
      </c>
      <c r="T83" s="40">
        <v>532.88000000000102</v>
      </c>
      <c r="U83" s="40">
        <v>5.1275587035613377</v>
      </c>
      <c r="V83" s="60">
        <v>2</v>
      </c>
      <c r="W83" s="61">
        <v>6</v>
      </c>
      <c r="X83" s="61">
        <v>0</v>
      </c>
      <c r="Y83" s="40">
        <v>13.333333333333334</v>
      </c>
      <c r="Z83" s="62">
        <v>441.53</v>
      </c>
      <c r="AA83" s="40">
        <v>974.41000000000099</v>
      </c>
      <c r="AB83" s="62">
        <v>100</v>
      </c>
      <c r="AC83" s="62">
        <v>974.41</v>
      </c>
      <c r="AD83" s="62">
        <v>99.999999999999901</v>
      </c>
      <c r="AE83" s="62">
        <v>1.0231815394945443E-12</v>
      </c>
      <c r="AF83" s="62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59" t="s">
        <v>244</v>
      </c>
      <c r="C84" s="59"/>
      <c r="D84" s="36" t="s">
        <v>101</v>
      </c>
      <c r="E84" s="37" t="s">
        <v>124</v>
      </c>
      <c r="F84" s="37" t="s">
        <v>216</v>
      </c>
      <c r="G84" s="60">
        <v>37733.300000000003</v>
      </c>
      <c r="H84" s="60">
        <v>25</v>
      </c>
      <c r="I84" s="60">
        <v>7</v>
      </c>
      <c r="J84" s="60">
        <v>16</v>
      </c>
      <c r="K84" s="60">
        <v>22</v>
      </c>
      <c r="L84" s="60">
        <v>22</v>
      </c>
      <c r="M84" s="60">
        <v>0</v>
      </c>
      <c r="N84" s="60">
        <v>88</v>
      </c>
      <c r="O84" s="40">
        <v>28780.43</v>
      </c>
      <c r="P84" s="40">
        <v>28780.43</v>
      </c>
      <c r="Q84" s="40">
        <v>100</v>
      </c>
      <c r="R84" s="40">
        <v>18782.61</v>
      </c>
      <c r="S84" s="40">
        <v>65.261742093498952</v>
      </c>
      <c r="T84" s="40">
        <v>9997.82</v>
      </c>
      <c r="U84" s="40">
        <v>34.738257906501048</v>
      </c>
      <c r="V84" s="60">
        <v>2</v>
      </c>
      <c r="W84" s="61">
        <v>14</v>
      </c>
      <c r="X84" s="61">
        <v>1</v>
      </c>
      <c r="Y84" s="40">
        <v>8</v>
      </c>
      <c r="Z84" s="62">
        <v>8952.8700000000008</v>
      </c>
      <c r="AA84" s="40">
        <v>18950.690000000002</v>
      </c>
      <c r="AB84" s="62">
        <v>100</v>
      </c>
      <c r="AC84" s="62">
        <v>18950.689999999999</v>
      </c>
      <c r="AD84" s="62">
        <v>99.999999999999972</v>
      </c>
      <c r="AE84" s="62">
        <v>0</v>
      </c>
      <c r="AF84" s="62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59" t="s">
        <v>244</v>
      </c>
      <c r="C85" s="59"/>
      <c r="D85" s="36" t="s">
        <v>102</v>
      </c>
      <c r="E85" s="37" t="s">
        <v>136</v>
      </c>
      <c r="F85" s="37" t="s">
        <v>217</v>
      </c>
      <c r="G85" s="60">
        <v>31985.440000000002</v>
      </c>
      <c r="H85" s="60">
        <v>14</v>
      </c>
      <c r="I85" s="60">
        <v>6</v>
      </c>
      <c r="J85" s="60">
        <v>8</v>
      </c>
      <c r="K85" s="60">
        <v>11</v>
      </c>
      <c r="L85" s="60">
        <v>13</v>
      </c>
      <c r="M85" s="60">
        <v>2</v>
      </c>
      <c r="N85" s="60">
        <v>78.571428571428569</v>
      </c>
      <c r="O85" s="40">
        <v>23591.18</v>
      </c>
      <c r="P85" s="40">
        <v>23591.18</v>
      </c>
      <c r="Q85" s="40">
        <v>100</v>
      </c>
      <c r="R85" s="40">
        <v>23591.18</v>
      </c>
      <c r="S85" s="40">
        <v>100</v>
      </c>
      <c r="T85" s="40">
        <v>0</v>
      </c>
      <c r="U85" s="40">
        <v>0</v>
      </c>
      <c r="V85" s="60">
        <v>3</v>
      </c>
      <c r="W85" s="61">
        <v>11</v>
      </c>
      <c r="X85" s="61">
        <v>0</v>
      </c>
      <c r="Y85" s="40">
        <v>21.428571428571427</v>
      </c>
      <c r="Z85" s="62">
        <v>8394.26</v>
      </c>
      <c r="AA85" s="40">
        <v>8394.26</v>
      </c>
      <c r="AB85" s="62">
        <v>100</v>
      </c>
      <c r="AC85" s="62">
        <v>8394.26</v>
      </c>
      <c r="AD85" s="62">
        <v>100</v>
      </c>
      <c r="AE85" s="62">
        <v>0</v>
      </c>
      <c r="AF85" s="62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59" t="s">
        <v>244</v>
      </c>
      <c r="C86" s="59"/>
      <c r="D86" s="36" t="s">
        <v>103</v>
      </c>
      <c r="E86" s="37" t="s">
        <v>136</v>
      </c>
      <c r="F86" s="37" t="s">
        <v>218</v>
      </c>
      <c r="G86" s="60">
        <v>17209.36</v>
      </c>
      <c r="H86" s="60">
        <v>12</v>
      </c>
      <c r="I86" s="60">
        <v>5</v>
      </c>
      <c r="J86" s="60">
        <v>7</v>
      </c>
      <c r="K86" s="60">
        <v>11</v>
      </c>
      <c r="L86" s="60">
        <v>11</v>
      </c>
      <c r="M86" s="60">
        <v>0</v>
      </c>
      <c r="N86" s="60">
        <v>91.666666666666657</v>
      </c>
      <c r="O86" s="40">
        <v>11423.86</v>
      </c>
      <c r="P86" s="40">
        <v>11423.86</v>
      </c>
      <c r="Q86" s="40">
        <v>100</v>
      </c>
      <c r="R86" s="40">
        <v>8884.84</v>
      </c>
      <c r="S86" s="40">
        <v>77.774412501553755</v>
      </c>
      <c r="T86" s="40">
        <v>2539.0200000000004</v>
      </c>
      <c r="U86" s="40">
        <v>22.225587498446238</v>
      </c>
      <c r="V86" s="60">
        <v>1</v>
      </c>
      <c r="W86" s="61">
        <v>8</v>
      </c>
      <c r="X86" s="61">
        <v>0</v>
      </c>
      <c r="Y86" s="40">
        <v>8.3333333333333321</v>
      </c>
      <c r="Z86" s="62">
        <v>5785.5</v>
      </c>
      <c r="AA86" s="40">
        <v>8324.52</v>
      </c>
      <c r="AB86" s="62">
        <v>100</v>
      </c>
      <c r="AC86" s="62">
        <v>8324.52</v>
      </c>
      <c r="AD86" s="62">
        <v>100</v>
      </c>
      <c r="AE86" s="62">
        <v>0</v>
      </c>
      <c r="AF86" s="62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59" t="s">
        <v>244</v>
      </c>
      <c r="C87" s="59"/>
      <c r="D87" s="36" t="s">
        <v>104</v>
      </c>
      <c r="E87" s="37" t="s">
        <v>125</v>
      </c>
      <c r="F87" s="37" t="s">
        <v>219</v>
      </c>
      <c r="G87" s="60">
        <v>11207.640000000001</v>
      </c>
      <c r="H87" s="60">
        <v>12</v>
      </c>
      <c r="I87" s="60">
        <v>4</v>
      </c>
      <c r="J87" s="60">
        <v>8</v>
      </c>
      <c r="K87" s="60">
        <v>10</v>
      </c>
      <c r="L87" s="60">
        <v>10</v>
      </c>
      <c r="M87" s="60">
        <v>0</v>
      </c>
      <c r="N87" s="60">
        <v>83.333333333333343</v>
      </c>
      <c r="O87" s="40">
        <v>10040.950000000001</v>
      </c>
      <c r="P87" s="40">
        <v>10040.950000000001</v>
      </c>
      <c r="Q87" s="40">
        <v>100</v>
      </c>
      <c r="R87" s="40">
        <v>215.07</v>
      </c>
      <c r="S87" s="40">
        <v>2.1419288015576212</v>
      </c>
      <c r="T87" s="40">
        <v>9825.880000000001</v>
      </c>
      <c r="U87" s="40">
        <v>97.858071198442389</v>
      </c>
      <c r="V87" s="60">
        <v>0</v>
      </c>
      <c r="W87" s="61">
        <v>8</v>
      </c>
      <c r="X87" s="61">
        <v>0</v>
      </c>
      <c r="Y87" s="40">
        <v>0</v>
      </c>
      <c r="Z87" s="62">
        <v>1166.69</v>
      </c>
      <c r="AA87" s="40">
        <v>10992.570000000002</v>
      </c>
      <c r="AB87" s="62">
        <v>100</v>
      </c>
      <c r="AC87" s="62">
        <v>10992.57</v>
      </c>
      <c r="AD87" s="62">
        <v>99.999999999999986</v>
      </c>
      <c r="AE87" s="62">
        <v>0</v>
      </c>
      <c r="AF87" s="62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59" t="s">
        <v>244</v>
      </c>
      <c r="C88" s="59"/>
      <c r="D88" s="36" t="s">
        <v>105</v>
      </c>
      <c r="E88" s="37" t="s">
        <v>124</v>
      </c>
      <c r="F88" s="37" t="s">
        <v>220</v>
      </c>
      <c r="G88" s="60">
        <v>36148.639999999999</v>
      </c>
      <c r="H88" s="60">
        <v>34</v>
      </c>
      <c r="I88" s="60">
        <v>6</v>
      </c>
      <c r="J88" s="60">
        <v>28</v>
      </c>
      <c r="K88" s="60">
        <v>24</v>
      </c>
      <c r="L88" s="60">
        <v>24</v>
      </c>
      <c r="M88" s="60">
        <v>0</v>
      </c>
      <c r="N88" s="60">
        <v>70.588235294117652</v>
      </c>
      <c r="O88" s="40">
        <v>25458.53</v>
      </c>
      <c r="P88" s="40">
        <v>25458.53</v>
      </c>
      <c r="Q88" s="40">
        <v>100</v>
      </c>
      <c r="R88" s="40">
        <v>25763.03</v>
      </c>
      <c r="S88" s="40">
        <v>101.19606277345943</v>
      </c>
      <c r="T88" s="40">
        <v>-304.5</v>
      </c>
      <c r="U88" s="40">
        <v>-1.196062773459426</v>
      </c>
      <c r="V88" s="60">
        <v>7</v>
      </c>
      <c r="W88" s="61">
        <v>33</v>
      </c>
      <c r="X88" s="61">
        <v>4</v>
      </c>
      <c r="Y88" s="40">
        <v>20.588235294117645</v>
      </c>
      <c r="Z88" s="62">
        <v>10690.11</v>
      </c>
      <c r="AA88" s="40">
        <v>10385.61</v>
      </c>
      <c r="AB88" s="62">
        <v>100</v>
      </c>
      <c r="AC88" s="62">
        <v>10385.61</v>
      </c>
      <c r="AD88" s="62">
        <v>100</v>
      </c>
      <c r="AE88" s="62">
        <v>0</v>
      </c>
      <c r="AF88" s="62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59" t="s">
        <v>244</v>
      </c>
      <c r="C89" s="59"/>
      <c r="D89" s="36" t="s">
        <v>106</v>
      </c>
      <c r="E89" s="37" t="s">
        <v>125</v>
      </c>
      <c r="F89" s="37" t="s">
        <v>221</v>
      </c>
      <c r="G89" s="60">
        <v>32858.699999999997</v>
      </c>
      <c r="H89" s="60">
        <v>22</v>
      </c>
      <c r="I89" s="60">
        <v>5</v>
      </c>
      <c r="J89" s="60">
        <v>15</v>
      </c>
      <c r="K89" s="60">
        <v>16</v>
      </c>
      <c r="L89" s="60">
        <v>16</v>
      </c>
      <c r="M89" s="60">
        <v>2</v>
      </c>
      <c r="N89" s="60">
        <v>72.727272727272734</v>
      </c>
      <c r="O89" s="40">
        <v>24316.61</v>
      </c>
      <c r="P89" s="40">
        <v>24316.61</v>
      </c>
      <c r="Q89" s="40">
        <v>100</v>
      </c>
      <c r="R89" s="40">
        <v>20765.34</v>
      </c>
      <c r="S89" s="40">
        <v>85.39570277271379</v>
      </c>
      <c r="T89" s="40">
        <v>3551.2700000000004</v>
      </c>
      <c r="U89" s="40">
        <v>14.604297227286207</v>
      </c>
      <c r="V89" s="60">
        <v>5</v>
      </c>
      <c r="W89" s="61">
        <v>20</v>
      </c>
      <c r="X89" s="61">
        <v>0</v>
      </c>
      <c r="Y89" s="40">
        <v>22.727272727272727</v>
      </c>
      <c r="Z89" s="62">
        <v>8542.0899999999983</v>
      </c>
      <c r="AA89" s="40">
        <v>12093.359999999999</v>
      </c>
      <c r="AB89" s="62">
        <v>100</v>
      </c>
      <c r="AC89" s="62">
        <v>12093.359999999999</v>
      </c>
      <c r="AD89" s="62">
        <v>100</v>
      </c>
      <c r="AE89" s="62">
        <v>0</v>
      </c>
      <c r="AF89" s="62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59" t="s">
        <v>244</v>
      </c>
      <c r="C90" s="59"/>
      <c r="D90" s="36" t="s">
        <v>107</v>
      </c>
      <c r="E90" s="37" t="s">
        <v>130</v>
      </c>
      <c r="F90" s="37" t="s">
        <v>222</v>
      </c>
      <c r="G90" s="60">
        <v>29606.34</v>
      </c>
      <c r="H90" s="60">
        <v>15</v>
      </c>
      <c r="I90" s="60">
        <v>0</v>
      </c>
      <c r="J90" s="60">
        <v>15</v>
      </c>
      <c r="K90" s="60">
        <v>12</v>
      </c>
      <c r="L90" s="60">
        <v>14</v>
      </c>
      <c r="M90" s="60">
        <v>1</v>
      </c>
      <c r="N90" s="60">
        <v>80</v>
      </c>
      <c r="O90" s="40">
        <v>26993.05</v>
      </c>
      <c r="P90" s="40">
        <v>26993.05</v>
      </c>
      <c r="Q90" s="40">
        <v>100</v>
      </c>
      <c r="R90" s="40">
        <v>26993.049999999996</v>
      </c>
      <c r="S90" s="40">
        <v>99.999999999999986</v>
      </c>
      <c r="T90" s="40">
        <v>0</v>
      </c>
      <c r="U90" s="40">
        <v>0</v>
      </c>
      <c r="V90" s="60">
        <v>1</v>
      </c>
      <c r="W90" s="61">
        <v>14</v>
      </c>
      <c r="X90" s="61">
        <v>0</v>
      </c>
      <c r="Y90" s="40">
        <v>6.666666666666667</v>
      </c>
      <c r="Z90" s="62">
        <v>2613.29</v>
      </c>
      <c r="AA90" s="40">
        <v>2613.29</v>
      </c>
      <c r="AB90" s="62">
        <v>100</v>
      </c>
      <c r="AC90" s="62">
        <v>2613.29</v>
      </c>
      <c r="AD90" s="62">
        <v>100</v>
      </c>
      <c r="AE90" s="62">
        <v>0</v>
      </c>
      <c r="AF90" s="62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59" t="s">
        <v>244</v>
      </c>
      <c r="C91" s="59"/>
      <c r="D91" s="36" t="s">
        <v>108</v>
      </c>
      <c r="E91" s="37" t="s">
        <v>125</v>
      </c>
      <c r="F91" s="37" t="s">
        <v>223</v>
      </c>
      <c r="G91" s="60">
        <v>18960.059999999998</v>
      </c>
      <c r="H91" s="60">
        <v>19</v>
      </c>
      <c r="I91" s="60">
        <v>3</v>
      </c>
      <c r="J91" s="60">
        <v>16</v>
      </c>
      <c r="K91" s="60">
        <v>15</v>
      </c>
      <c r="L91" s="60">
        <v>15</v>
      </c>
      <c r="M91" s="60">
        <v>3</v>
      </c>
      <c r="N91" s="60">
        <v>78.94736842105263</v>
      </c>
      <c r="O91" s="40">
        <v>10495.439999999999</v>
      </c>
      <c r="P91" s="40">
        <v>10495.439999999999</v>
      </c>
      <c r="Q91" s="40">
        <v>100</v>
      </c>
      <c r="R91" s="40">
        <v>10495.439999999999</v>
      </c>
      <c r="S91" s="40">
        <v>100</v>
      </c>
      <c r="T91" s="40">
        <v>0</v>
      </c>
      <c r="U91" s="40">
        <v>0</v>
      </c>
      <c r="V91" s="60">
        <v>4</v>
      </c>
      <c r="W91" s="61">
        <v>8</v>
      </c>
      <c r="X91" s="61">
        <v>1</v>
      </c>
      <c r="Y91" s="40">
        <v>21.052631578947366</v>
      </c>
      <c r="Z91" s="62">
        <v>8464.6200000000008</v>
      </c>
      <c r="AA91" s="40">
        <v>8464.6200000000008</v>
      </c>
      <c r="AB91" s="62">
        <v>100</v>
      </c>
      <c r="AC91" s="62">
        <v>8464.6200000000008</v>
      </c>
      <c r="AD91" s="62">
        <v>100</v>
      </c>
      <c r="AE91" s="62">
        <v>0</v>
      </c>
      <c r="AF91" s="62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59" t="s">
        <v>244</v>
      </c>
      <c r="C92" s="59"/>
      <c r="D92" s="36" t="s">
        <v>109</v>
      </c>
      <c r="E92" s="37" t="s">
        <v>124</v>
      </c>
      <c r="F92" s="37" t="s">
        <v>224</v>
      </c>
      <c r="G92" s="60">
        <v>26510.620000000003</v>
      </c>
      <c r="H92" s="60">
        <v>19</v>
      </c>
      <c r="I92" s="60">
        <v>2</v>
      </c>
      <c r="J92" s="60">
        <v>15</v>
      </c>
      <c r="K92" s="60">
        <v>15</v>
      </c>
      <c r="L92" s="60">
        <v>15</v>
      </c>
      <c r="M92" s="60">
        <v>1</v>
      </c>
      <c r="N92" s="60">
        <v>78.94736842105263</v>
      </c>
      <c r="O92" s="40">
        <v>16538.98</v>
      </c>
      <c r="P92" s="40">
        <v>16538.98</v>
      </c>
      <c r="Q92" s="40">
        <v>100</v>
      </c>
      <c r="R92" s="40">
        <v>16538.98</v>
      </c>
      <c r="S92" s="40">
        <v>100</v>
      </c>
      <c r="T92" s="40">
        <v>0</v>
      </c>
      <c r="U92" s="40">
        <v>0</v>
      </c>
      <c r="V92" s="60">
        <v>3</v>
      </c>
      <c r="W92" s="61">
        <v>14</v>
      </c>
      <c r="X92" s="61">
        <v>0</v>
      </c>
      <c r="Y92" s="40">
        <v>15.789473684210526</v>
      </c>
      <c r="Z92" s="62">
        <v>9971.6400000000012</v>
      </c>
      <c r="AA92" s="40">
        <v>9971.6400000000012</v>
      </c>
      <c r="AB92" s="62">
        <v>100</v>
      </c>
      <c r="AC92" s="62">
        <v>9971.6400000000012</v>
      </c>
      <c r="AD92" s="62">
        <v>100</v>
      </c>
      <c r="AE92" s="62">
        <v>0</v>
      </c>
      <c r="AF92" s="62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59" t="s">
        <v>244</v>
      </c>
      <c r="C93" s="59"/>
      <c r="D93" s="36" t="s">
        <v>110</v>
      </c>
      <c r="E93" s="37" t="s">
        <v>124</v>
      </c>
      <c r="F93" s="37" t="s">
        <v>225</v>
      </c>
      <c r="G93" s="60">
        <v>8953.130000000001</v>
      </c>
      <c r="H93" s="60">
        <v>11</v>
      </c>
      <c r="I93" s="60">
        <v>2</v>
      </c>
      <c r="J93" s="60">
        <v>8</v>
      </c>
      <c r="K93" s="60">
        <v>8</v>
      </c>
      <c r="L93" s="60">
        <v>8</v>
      </c>
      <c r="M93" s="60">
        <v>0</v>
      </c>
      <c r="N93" s="60">
        <v>72.727272727272734</v>
      </c>
      <c r="O93" s="40">
        <v>5909.3700000000008</v>
      </c>
      <c r="P93" s="40">
        <v>5909.3700000000008</v>
      </c>
      <c r="Q93" s="40">
        <v>100</v>
      </c>
      <c r="R93" s="40">
        <v>5909.3700000000008</v>
      </c>
      <c r="S93" s="40">
        <v>100</v>
      </c>
      <c r="T93" s="40">
        <v>0</v>
      </c>
      <c r="U93" s="40">
        <v>0</v>
      </c>
      <c r="V93" s="60">
        <v>1</v>
      </c>
      <c r="W93" s="61">
        <v>5</v>
      </c>
      <c r="X93" s="61">
        <v>2</v>
      </c>
      <c r="Y93" s="40">
        <v>9.0909090909090917</v>
      </c>
      <c r="Z93" s="62">
        <v>3043.76</v>
      </c>
      <c r="AA93" s="40">
        <v>3043.76</v>
      </c>
      <c r="AB93" s="62">
        <v>100</v>
      </c>
      <c r="AC93" s="62">
        <v>3043.76</v>
      </c>
      <c r="AD93" s="62">
        <v>100</v>
      </c>
      <c r="AE93" s="62">
        <v>0</v>
      </c>
      <c r="AF93" s="62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59" t="s">
        <v>244</v>
      </c>
      <c r="C94" s="59"/>
      <c r="D94" s="36" t="s">
        <v>111</v>
      </c>
      <c r="E94" s="37" t="s">
        <v>141</v>
      </c>
      <c r="F94" s="37" t="s">
        <v>226</v>
      </c>
      <c r="G94" s="60">
        <v>41625.370000000003</v>
      </c>
      <c r="H94" s="60">
        <v>34</v>
      </c>
      <c r="I94" s="60">
        <v>5</v>
      </c>
      <c r="J94" s="60">
        <v>28</v>
      </c>
      <c r="K94" s="60">
        <v>28</v>
      </c>
      <c r="L94" s="60">
        <v>28</v>
      </c>
      <c r="M94" s="60">
        <v>2</v>
      </c>
      <c r="N94" s="60">
        <v>82.35294117647058</v>
      </c>
      <c r="O94" s="40">
        <v>38782.550000000003</v>
      </c>
      <c r="P94" s="40">
        <v>38782.550000000003</v>
      </c>
      <c r="Q94" s="40">
        <v>100</v>
      </c>
      <c r="R94" s="40">
        <v>38782.549999999996</v>
      </c>
      <c r="S94" s="40">
        <v>99.999999999999972</v>
      </c>
      <c r="T94" s="40">
        <v>0</v>
      </c>
      <c r="U94" s="40">
        <v>0</v>
      </c>
      <c r="V94" s="60">
        <v>6</v>
      </c>
      <c r="W94" s="61">
        <v>37</v>
      </c>
      <c r="X94" s="61">
        <v>3</v>
      </c>
      <c r="Y94" s="40">
        <v>17.647058823529413</v>
      </c>
      <c r="Z94" s="62">
        <v>2842.8199999999997</v>
      </c>
      <c r="AA94" s="40">
        <v>2842.8199999999997</v>
      </c>
      <c r="AB94" s="62">
        <v>100</v>
      </c>
      <c r="AC94" s="62">
        <v>2842.8199999999997</v>
      </c>
      <c r="AD94" s="62">
        <v>100</v>
      </c>
      <c r="AE94" s="62">
        <v>0</v>
      </c>
      <c r="AF94" s="62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59" t="s">
        <v>244</v>
      </c>
      <c r="C95" s="59"/>
      <c r="D95" s="36" t="s">
        <v>112</v>
      </c>
      <c r="E95" s="37" t="s">
        <v>125</v>
      </c>
      <c r="F95" s="37" t="s">
        <v>227</v>
      </c>
      <c r="G95" s="60">
        <v>26769.56</v>
      </c>
      <c r="H95" s="60">
        <v>25</v>
      </c>
      <c r="I95" s="60">
        <v>6</v>
      </c>
      <c r="J95" s="60">
        <v>19</v>
      </c>
      <c r="K95" s="60">
        <v>19</v>
      </c>
      <c r="L95" s="60">
        <v>19</v>
      </c>
      <c r="M95" s="60">
        <v>5</v>
      </c>
      <c r="N95" s="60">
        <v>76</v>
      </c>
      <c r="O95" s="40">
        <v>21121.99</v>
      </c>
      <c r="P95" s="40">
        <v>21121.99</v>
      </c>
      <c r="Q95" s="40">
        <v>100</v>
      </c>
      <c r="R95" s="40">
        <v>18157.73</v>
      </c>
      <c r="S95" s="40">
        <v>85.966000362655208</v>
      </c>
      <c r="T95" s="40">
        <v>2964.260000000002</v>
      </c>
      <c r="U95" s="40">
        <v>14.033999637344785</v>
      </c>
      <c r="V95" s="60">
        <v>3</v>
      </c>
      <c r="W95" s="61">
        <v>18</v>
      </c>
      <c r="X95" s="61">
        <v>1</v>
      </c>
      <c r="Y95" s="40">
        <v>12</v>
      </c>
      <c r="Z95" s="62">
        <v>5647.57</v>
      </c>
      <c r="AA95" s="40">
        <v>8611.8300000000017</v>
      </c>
      <c r="AB95" s="62">
        <v>100</v>
      </c>
      <c r="AC95" s="62">
        <v>8611.8300000000017</v>
      </c>
      <c r="AD95" s="62">
        <v>100</v>
      </c>
      <c r="AE95" s="62">
        <v>0</v>
      </c>
      <c r="AF95" s="62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59" t="s">
        <v>244</v>
      </c>
      <c r="C96" s="59"/>
      <c r="D96" s="36" t="s">
        <v>113</v>
      </c>
      <c r="E96" s="37" t="s">
        <v>125</v>
      </c>
      <c r="F96" s="37" t="s">
        <v>228</v>
      </c>
      <c r="G96" s="60">
        <v>28620.639999999999</v>
      </c>
      <c r="H96" s="60">
        <v>23</v>
      </c>
      <c r="I96" s="60">
        <v>5</v>
      </c>
      <c r="J96" s="60">
        <v>18</v>
      </c>
      <c r="K96" s="60">
        <v>18</v>
      </c>
      <c r="L96" s="60">
        <v>18</v>
      </c>
      <c r="M96" s="60">
        <v>0</v>
      </c>
      <c r="N96" s="60">
        <v>78.260869565217391</v>
      </c>
      <c r="O96" s="40">
        <v>21391.43</v>
      </c>
      <c r="P96" s="40">
        <v>21391.43</v>
      </c>
      <c r="Q96" s="40">
        <v>100</v>
      </c>
      <c r="R96" s="40">
        <v>21391.43</v>
      </c>
      <c r="S96" s="40">
        <v>100</v>
      </c>
      <c r="T96" s="40">
        <v>0</v>
      </c>
      <c r="U96" s="40">
        <v>0</v>
      </c>
      <c r="V96" s="60">
        <v>4</v>
      </c>
      <c r="W96" s="61">
        <v>19</v>
      </c>
      <c r="X96" s="61">
        <v>2</v>
      </c>
      <c r="Y96" s="40">
        <v>17.391304347826086</v>
      </c>
      <c r="Z96" s="62">
        <v>7229.21</v>
      </c>
      <c r="AA96" s="40">
        <v>7229.21</v>
      </c>
      <c r="AB96" s="62">
        <v>100</v>
      </c>
      <c r="AC96" s="62">
        <v>7229.21</v>
      </c>
      <c r="AD96" s="62">
        <v>100</v>
      </c>
      <c r="AE96" s="62">
        <v>0</v>
      </c>
      <c r="AF96" s="62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59" t="s">
        <v>244</v>
      </c>
      <c r="C97" s="59"/>
      <c r="D97" s="36" t="s">
        <v>114</v>
      </c>
      <c r="E97" s="37" t="s">
        <v>124</v>
      </c>
      <c r="F97" s="37" t="s">
        <v>229</v>
      </c>
      <c r="G97" s="60">
        <v>10848.93</v>
      </c>
      <c r="H97" s="60">
        <v>10</v>
      </c>
      <c r="I97" s="60">
        <v>0</v>
      </c>
      <c r="J97" s="60">
        <v>10</v>
      </c>
      <c r="K97" s="60">
        <v>9</v>
      </c>
      <c r="L97" s="60">
        <v>9</v>
      </c>
      <c r="M97" s="60">
        <v>1</v>
      </c>
      <c r="N97" s="60">
        <v>90</v>
      </c>
      <c r="O97" s="40">
        <v>7105.5900000000011</v>
      </c>
      <c r="P97" s="40">
        <v>7105.5900000000011</v>
      </c>
      <c r="Q97" s="40">
        <v>100</v>
      </c>
      <c r="R97" s="40">
        <v>7105.5900000000011</v>
      </c>
      <c r="S97" s="40">
        <v>100</v>
      </c>
      <c r="T97" s="40">
        <v>0</v>
      </c>
      <c r="U97" s="40">
        <v>0</v>
      </c>
      <c r="V97" s="60">
        <v>1</v>
      </c>
      <c r="W97" s="61">
        <v>9</v>
      </c>
      <c r="X97" s="61">
        <v>0</v>
      </c>
      <c r="Y97" s="40">
        <v>10</v>
      </c>
      <c r="Z97" s="62">
        <v>3743.34</v>
      </c>
      <c r="AA97" s="40">
        <v>3743.34</v>
      </c>
      <c r="AB97" s="62">
        <v>100</v>
      </c>
      <c r="AC97" s="62">
        <v>3743.34</v>
      </c>
      <c r="AD97" s="62">
        <v>100</v>
      </c>
      <c r="AE97" s="62">
        <v>0</v>
      </c>
      <c r="AF97" s="62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59" t="s">
        <v>244</v>
      </c>
      <c r="C98" s="59"/>
      <c r="D98" s="36" t="s">
        <v>115</v>
      </c>
      <c r="E98" s="37" t="s">
        <v>142</v>
      </c>
      <c r="F98" s="37" t="s">
        <v>230</v>
      </c>
      <c r="G98" s="60">
        <v>27937.02</v>
      </c>
      <c r="H98" s="60">
        <v>24</v>
      </c>
      <c r="I98" s="60">
        <v>4</v>
      </c>
      <c r="J98" s="60">
        <v>20</v>
      </c>
      <c r="K98" s="60">
        <v>18</v>
      </c>
      <c r="L98" s="60">
        <v>18</v>
      </c>
      <c r="M98" s="60">
        <v>1</v>
      </c>
      <c r="N98" s="60">
        <v>75</v>
      </c>
      <c r="O98" s="40">
        <v>24019.38</v>
      </c>
      <c r="P98" s="40">
        <v>24019.38</v>
      </c>
      <c r="Q98" s="40">
        <v>100</v>
      </c>
      <c r="R98" s="40">
        <v>24019.38</v>
      </c>
      <c r="S98" s="40">
        <v>100</v>
      </c>
      <c r="T98" s="40">
        <v>0</v>
      </c>
      <c r="U98" s="40">
        <v>0</v>
      </c>
      <c r="V98" s="60">
        <v>3</v>
      </c>
      <c r="W98" s="61">
        <v>17</v>
      </c>
      <c r="X98" s="61">
        <v>0</v>
      </c>
      <c r="Y98" s="40">
        <v>12.5</v>
      </c>
      <c r="Z98" s="62">
        <v>3917.6400000000003</v>
      </c>
      <c r="AA98" s="40">
        <v>3917.6400000000003</v>
      </c>
      <c r="AB98" s="62">
        <v>100</v>
      </c>
      <c r="AC98" s="62">
        <v>3917.6400000000003</v>
      </c>
      <c r="AD98" s="62">
        <v>100</v>
      </c>
      <c r="AE98" s="62">
        <v>0</v>
      </c>
      <c r="AF98" s="62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25" t="s">
        <v>25</v>
      </c>
      <c r="B99" s="126"/>
      <c r="C99" s="126"/>
      <c r="D99" s="126"/>
      <c r="E99" s="126"/>
      <c r="F99" s="127"/>
      <c r="G99" s="63"/>
      <c r="H99" s="64">
        <v>1329</v>
      </c>
      <c r="I99" s="64">
        <v>301</v>
      </c>
      <c r="J99" s="64">
        <v>980</v>
      </c>
      <c r="K99" s="64">
        <v>1060</v>
      </c>
      <c r="L99" s="64">
        <v>1080</v>
      </c>
      <c r="M99" s="64">
        <v>98</v>
      </c>
      <c r="N99" s="40">
        <v>79.75921745673439</v>
      </c>
      <c r="O99" s="65">
        <v>1417749.5399999998</v>
      </c>
      <c r="P99" s="65">
        <v>1417749.5399999998</v>
      </c>
      <c r="Q99" s="40">
        <v>100</v>
      </c>
      <c r="R99" s="65">
        <v>1310860.58</v>
      </c>
      <c r="S99" s="40">
        <v>92.460659870854215</v>
      </c>
      <c r="T99" s="65">
        <v>106888.96000000005</v>
      </c>
      <c r="U99" s="40">
        <v>7.5393401291458053</v>
      </c>
      <c r="V99" s="64">
        <v>184</v>
      </c>
      <c r="W99" s="66">
        <v>995</v>
      </c>
      <c r="X99" s="66">
        <v>71</v>
      </c>
      <c r="Y99" s="40">
        <v>13.844996237772762</v>
      </c>
      <c r="Z99" s="67">
        <v>465845.39000000025</v>
      </c>
      <c r="AA99" s="65">
        <v>572734.34999999986</v>
      </c>
      <c r="AB99" s="62">
        <v>99.999999999999929</v>
      </c>
      <c r="AC99" s="67">
        <v>572734.34999999986</v>
      </c>
      <c r="AD99" s="62">
        <v>100</v>
      </c>
      <c r="AE99" s="67">
        <v>1.0231815394945443E-12</v>
      </c>
      <c r="AF99" s="62">
        <v>1.7864853740561299E-16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283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59" t="s">
        <v>244</v>
      </c>
      <c r="C7" s="59"/>
      <c r="D7" s="36" t="s">
        <v>28</v>
      </c>
      <c r="E7" s="37" t="s">
        <v>120</v>
      </c>
      <c r="F7" s="37" t="s">
        <v>143</v>
      </c>
      <c r="G7" s="60">
        <v>18682.5</v>
      </c>
      <c r="H7" s="60">
        <v>14</v>
      </c>
      <c r="I7" s="60">
        <v>3</v>
      </c>
      <c r="J7" s="60">
        <v>6</v>
      </c>
      <c r="K7" s="60">
        <v>12</v>
      </c>
      <c r="L7" s="60">
        <v>12</v>
      </c>
      <c r="M7" s="60">
        <v>1</v>
      </c>
      <c r="N7" s="60">
        <v>85.714285714285708</v>
      </c>
      <c r="O7" s="40">
        <v>17648.77</v>
      </c>
      <c r="P7" s="40">
        <v>17648.77</v>
      </c>
      <c r="Q7" s="40">
        <v>100</v>
      </c>
      <c r="R7" s="40">
        <v>17648.77</v>
      </c>
      <c r="S7" s="40">
        <v>100</v>
      </c>
      <c r="T7" s="40">
        <v>0</v>
      </c>
      <c r="U7" s="40">
        <v>0</v>
      </c>
      <c r="V7" s="60">
        <v>2</v>
      </c>
      <c r="W7" s="61">
        <v>9</v>
      </c>
      <c r="X7" s="61">
        <v>0</v>
      </c>
      <c r="Y7" s="40">
        <v>14.285714285714285</v>
      </c>
      <c r="Z7" s="62">
        <v>1033.73</v>
      </c>
      <c r="AA7" s="40">
        <v>1033.73</v>
      </c>
      <c r="AB7" s="62">
        <v>100</v>
      </c>
      <c r="AC7" s="62">
        <v>1033.73</v>
      </c>
      <c r="AD7" s="62">
        <v>100</v>
      </c>
      <c r="AE7" s="62">
        <v>0</v>
      </c>
      <c r="AF7" s="62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59" t="s">
        <v>244</v>
      </c>
      <c r="C8" s="59"/>
      <c r="D8" s="36" t="s">
        <v>29</v>
      </c>
      <c r="E8" s="37" t="s">
        <v>121</v>
      </c>
      <c r="F8" s="37" t="s">
        <v>144</v>
      </c>
      <c r="G8" s="60">
        <v>21196.9</v>
      </c>
      <c r="H8" s="60">
        <v>13</v>
      </c>
      <c r="I8" s="60">
        <v>4</v>
      </c>
      <c r="J8" s="60">
        <v>9</v>
      </c>
      <c r="K8" s="60">
        <v>11</v>
      </c>
      <c r="L8" s="60">
        <v>11</v>
      </c>
      <c r="M8" s="60">
        <v>1</v>
      </c>
      <c r="N8" s="60">
        <v>84.615384615384613</v>
      </c>
      <c r="O8" s="40">
        <v>17355.38</v>
      </c>
      <c r="P8" s="40">
        <v>17355.38</v>
      </c>
      <c r="Q8" s="40">
        <v>100</v>
      </c>
      <c r="R8" s="40">
        <v>17355.38</v>
      </c>
      <c r="S8" s="40">
        <v>100</v>
      </c>
      <c r="T8" s="40">
        <v>0</v>
      </c>
      <c r="U8" s="40">
        <v>0</v>
      </c>
      <c r="V8" s="60">
        <v>2</v>
      </c>
      <c r="W8" s="61">
        <v>10</v>
      </c>
      <c r="X8" s="61">
        <v>0</v>
      </c>
      <c r="Y8" s="40">
        <v>15.384615384615385</v>
      </c>
      <c r="Z8" s="62">
        <v>3841.52</v>
      </c>
      <c r="AA8" s="40">
        <v>3841.52</v>
      </c>
      <c r="AB8" s="62">
        <v>100</v>
      </c>
      <c r="AC8" s="62">
        <v>3841.52</v>
      </c>
      <c r="AD8" s="62">
        <v>100</v>
      </c>
      <c r="AE8" s="62">
        <v>0</v>
      </c>
      <c r="AF8" s="62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59" t="s">
        <v>244</v>
      </c>
      <c r="C9" s="59"/>
      <c r="D9" s="36" t="s">
        <v>116</v>
      </c>
      <c r="E9" s="37" t="s">
        <v>124</v>
      </c>
      <c r="F9" s="37" t="s">
        <v>231</v>
      </c>
      <c r="G9" s="60">
        <v>14014.400000000001</v>
      </c>
      <c r="H9" s="60">
        <v>4</v>
      </c>
      <c r="I9" s="60">
        <v>0</v>
      </c>
      <c r="J9" s="60">
        <v>4</v>
      </c>
      <c r="K9" s="60">
        <v>0</v>
      </c>
      <c r="L9" s="60">
        <v>0</v>
      </c>
      <c r="M9" s="60">
        <v>1</v>
      </c>
      <c r="N9" s="60">
        <v>0</v>
      </c>
      <c r="O9" s="40">
        <v>4194.87</v>
      </c>
      <c r="P9" s="40">
        <v>4194.87</v>
      </c>
      <c r="Q9" s="40">
        <v>100</v>
      </c>
      <c r="R9" s="40">
        <v>0</v>
      </c>
      <c r="S9" s="40">
        <v>0</v>
      </c>
      <c r="T9" s="40">
        <v>4194.87</v>
      </c>
      <c r="U9" s="40">
        <v>100</v>
      </c>
      <c r="V9" s="60">
        <v>4</v>
      </c>
      <c r="W9" s="61">
        <v>8</v>
      </c>
      <c r="X9" s="61">
        <v>3</v>
      </c>
      <c r="Y9" s="40">
        <v>100</v>
      </c>
      <c r="Z9" s="62">
        <v>9819.5300000000007</v>
      </c>
      <c r="AA9" s="40">
        <v>14014.400000000001</v>
      </c>
      <c r="AB9" s="62">
        <v>100</v>
      </c>
      <c r="AC9" s="62">
        <v>14014.399999999998</v>
      </c>
      <c r="AD9" s="62">
        <v>99.999999999999972</v>
      </c>
      <c r="AE9" s="62">
        <v>0</v>
      </c>
      <c r="AF9" s="62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59" t="s">
        <v>244</v>
      </c>
      <c r="C10" s="59"/>
      <c r="D10" s="36" t="s">
        <v>30</v>
      </c>
      <c r="E10" s="37" t="s">
        <v>122</v>
      </c>
      <c r="F10" s="37" t="s">
        <v>145</v>
      </c>
      <c r="G10" s="60">
        <v>41126.19</v>
      </c>
      <c r="H10" s="60">
        <v>19</v>
      </c>
      <c r="I10" s="60">
        <v>2</v>
      </c>
      <c r="J10" s="60">
        <v>17</v>
      </c>
      <c r="K10" s="60">
        <v>17</v>
      </c>
      <c r="L10" s="60">
        <v>17</v>
      </c>
      <c r="M10" s="60">
        <v>1</v>
      </c>
      <c r="N10" s="60">
        <v>89.473684210526315</v>
      </c>
      <c r="O10" s="40">
        <v>32831.71</v>
      </c>
      <c r="P10" s="40">
        <v>32831.71</v>
      </c>
      <c r="Q10" s="40">
        <v>100</v>
      </c>
      <c r="R10" s="40">
        <v>32831.71</v>
      </c>
      <c r="S10" s="40">
        <v>100</v>
      </c>
      <c r="T10" s="40">
        <v>0</v>
      </c>
      <c r="U10" s="40">
        <v>0</v>
      </c>
      <c r="V10" s="60">
        <v>2</v>
      </c>
      <c r="W10" s="61">
        <v>20</v>
      </c>
      <c r="X10" s="61">
        <v>0</v>
      </c>
      <c r="Y10" s="40">
        <v>10.526315789473683</v>
      </c>
      <c r="Z10" s="62">
        <v>8294.48</v>
      </c>
      <c r="AA10" s="40">
        <v>8294.48</v>
      </c>
      <c r="AB10" s="62">
        <v>100</v>
      </c>
      <c r="AC10" s="62">
        <v>8294.48</v>
      </c>
      <c r="AD10" s="62">
        <v>100</v>
      </c>
      <c r="AE10" s="62">
        <v>0</v>
      </c>
      <c r="AF10" s="62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59" t="s">
        <v>244</v>
      </c>
      <c r="C11" s="59"/>
      <c r="D11" s="36" t="s">
        <v>32</v>
      </c>
      <c r="E11" s="37" t="s">
        <v>124</v>
      </c>
      <c r="F11" s="37" t="s">
        <v>147</v>
      </c>
      <c r="G11" s="60">
        <v>10964.12</v>
      </c>
      <c r="H11" s="60">
        <v>10</v>
      </c>
      <c r="I11" s="60">
        <v>3</v>
      </c>
      <c r="J11" s="60">
        <v>6</v>
      </c>
      <c r="K11" s="60">
        <v>8</v>
      </c>
      <c r="L11" s="60">
        <v>8</v>
      </c>
      <c r="M11" s="60">
        <v>1</v>
      </c>
      <c r="N11" s="60">
        <v>80</v>
      </c>
      <c r="O11" s="40">
        <v>10725.08</v>
      </c>
      <c r="P11" s="40">
        <v>10725.08</v>
      </c>
      <c r="Q11" s="40">
        <v>100</v>
      </c>
      <c r="R11" s="40">
        <v>6615.71</v>
      </c>
      <c r="S11" s="40">
        <v>61.684481607596396</v>
      </c>
      <c r="T11" s="40">
        <v>4109.37</v>
      </c>
      <c r="U11" s="40">
        <v>38.315518392403597</v>
      </c>
      <c r="V11" s="60">
        <v>1</v>
      </c>
      <c r="W11" s="61">
        <v>3</v>
      </c>
      <c r="X11" s="61">
        <v>1</v>
      </c>
      <c r="Y11" s="40">
        <v>10</v>
      </c>
      <c r="Z11" s="62">
        <v>239.04000000000002</v>
      </c>
      <c r="AA11" s="40">
        <v>4348.41</v>
      </c>
      <c r="AB11" s="62">
        <v>100</v>
      </c>
      <c r="AC11" s="62">
        <v>4348.41</v>
      </c>
      <c r="AD11" s="62">
        <v>100</v>
      </c>
      <c r="AE11" s="62">
        <v>0</v>
      </c>
      <c r="AF11" s="62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59" t="s">
        <v>244</v>
      </c>
      <c r="C12" s="59"/>
      <c r="D12" s="36" t="s">
        <v>31</v>
      </c>
      <c r="E12" s="37" t="s">
        <v>123</v>
      </c>
      <c r="F12" s="37" t="s">
        <v>146</v>
      </c>
      <c r="G12" s="60">
        <v>683.3</v>
      </c>
      <c r="H12" s="60">
        <v>3</v>
      </c>
      <c r="I12" s="60">
        <v>0</v>
      </c>
      <c r="J12" s="60">
        <v>3</v>
      </c>
      <c r="K12" s="60">
        <v>2</v>
      </c>
      <c r="L12" s="60">
        <v>2</v>
      </c>
      <c r="M12" s="60">
        <v>1</v>
      </c>
      <c r="N12" s="60">
        <v>66.666666666666657</v>
      </c>
      <c r="O12" s="40">
        <v>683.3</v>
      </c>
      <c r="P12" s="40">
        <v>683.3</v>
      </c>
      <c r="Q12" s="40">
        <v>100</v>
      </c>
      <c r="R12" s="40">
        <v>683.3</v>
      </c>
      <c r="S12" s="40">
        <v>100</v>
      </c>
      <c r="T12" s="40">
        <v>0</v>
      </c>
      <c r="U12" s="40">
        <v>0</v>
      </c>
      <c r="V12" s="60">
        <v>0</v>
      </c>
      <c r="W12" s="61">
        <v>0</v>
      </c>
      <c r="X12" s="61">
        <v>0</v>
      </c>
      <c r="Y12" s="40">
        <v>0</v>
      </c>
      <c r="Z12" s="62">
        <v>0</v>
      </c>
      <c r="AA12" s="40">
        <v>0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59" t="s">
        <v>244</v>
      </c>
      <c r="C13" s="59"/>
      <c r="D13" s="36" t="s">
        <v>33</v>
      </c>
      <c r="E13" s="37" t="s">
        <v>124</v>
      </c>
      <c r="F13" s="37" t="s">
        <v>148</v>
      </c>
      <c r="G13" s="60">
        <v>30597.57</v>
      </c>
      <c r="H13" s="60">
        <v>20</v>
      </c>
      <c r="I13" s="60">
        <v>9</v>
      </c>
      <c r="J13" s="60">
        <v>10</v>
      </c>
      <c r="K13" s="60">
        <v>16</v>
      </c>
      <c r="L13" s="60">
        <v>16</v>
      </c>
      <c r="M13" s="60">
        <v>1</v>
      </c>
      <c r="N13" s="60">
        <v>80</v>
      </c>
      <c r="O13" s="40">
        <v>26690.21</v>
      </c>
      <c r="P13" s="40">
        <v>26690.21</v>
      </c>
      <c r="Q13" s="40">
        <v>100</v>
      </c>
      <c r="R13" s="40">
        <v>26690.21</v>
      </c>
      <c r="S13" s="40">
        <v>100</v>
      </c>
      <c r="T13" s="40">
        <v>0</v>
      </c>
      <c r="U13" s="40">
        <v>0</v>
      </c>
      <c r="V13" s="60">
        <v>2</v>
      </c>
      <c r="W13" s="61">
        <v>9</v>
      </c>
      <c r="X13" s="61">
        <v>0</v>
      </c>
      <c r="Y13" s="40">
        <v>10</v>
      </c>
      <c r="Z13" s="62">
        <v>3907.3599999999997</v>
      </c>
      <c r="AA13" s="40">
        <v>3907.3599999999997</v>
      </c>
      <c r="AB13" s="62">
        <v>100</v>
      </c>
      <c r="AC13" s="62">
        <v>3907.3599999999997</v>
      </c>
      <c r="AD13" s="62">
        <v>100</v>
      </c>
      <c r="AE13" s="62">
        <v>0</v>
      </c>
      <c r="AF13" s="62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59" t="s">
        <v>244</v>
      </c>
      <c r="C14" s="59"/>
      <c r="D14" s="36" t="s">
        <v>34</v>
      </c>
      <c r="E14" s="37" t="s">
        <v>125</v>
      </c>
      <c r="F14" s="37" t="s">
        <v>149</v>
      </c>
      <c r="G14" s="60">
        <v>57726.119999999995</v>
      </c>
      <c r="H14" s="60">
        <v>30</v>
      </c>
      <c r="I14" s="60">
        <v>14</v>
      </c>
      <c r="J14" s="60">
        <v>16</v>
      </c>
      <c r="K14" s="60">
        <v>27</v>
      </c>
      <c r="L14" s="60">
        <v>27</v>
      </c>
      <c r="M14" s="60">
        <v>5</v>
      </c>
      <c r="N14" s="60">
        <v>90</v>
      </c>
      <c r="O14" s="40">
        <v>44732.36</v>
      </c>
      <c r="P14" s="40">
        <v>44732.36</v>
      </c>
      <c r="Q14" s="40">
        <v>100</v>
      </c>
      <c r="R14" s="40">
        <v>40428.949999999997</v>
      </c>
      <c r="S14" s="40">
        <v>90.379649095196399</v>
      </c>
      <c r="T14" s="40">
        <v>4303.4100000000035</v>
      </c>
      <c r="U14" s="40">
        <v>9.6203509048035993</v>
      </c>
      <c r="V14" s="60">
        <v>0</v>
      </c>
      <c r="W14" s="61">
        <v>17</v>
      </c>
      <c r="X14" s="61">
        <v>2</v>
      </c>
      <c r="Y14" s="40">
        <v>0</v>
      </c>
      <c r="Z14" s="62">
        <v>12993.759999999998</v>
      </c>
      <c r="AA14" s="40">
        <v>17297.170000000002</v>
      </c>
      <c r="AB14" s="62">
        <v>100</v>
      </c>
      <c r="AC14" s="62">
        <v>17297.170000000002</v>
      </c>
      <c r="AD14" s="62">
        <v>100</v>
      </c>
      <c r="AE14" s="62">
        <v>0</v>
      </c>
      <c r="AF14" s="62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59" t="s">
        <v>244</v>
      </c>
      <c r="C15" s="59"/>
      <c r="D15" s="36" t="s">
        <v>35</v>
      </c>
      <c r="E15" s="37" t="s">
        <v>125</v>
      </c>
      <c r="F15" s="37" t="s">
        <v>150</v>
      </c>
      <c r="G15" s="60">
        <v>5731.5</v>
      </c>
      <c r="H15" s="60">
        <v>6</v>
      </c>
      <c r="I15" s="60">
        <v>0</v>
      </c>
      <c r="J15" s="60">
        <v>6</v>
      </c>
      <c r="K15" s="60">
        <v>4</v>
      </c>
      <c r="L15" s="60">
        <v>4</v>
      </c>
      <c r="M15" s="60">
        <v>0</v>
      </c>
      <c r="N15" s="60">
        <v>66.666666666666657</v>
      </c>
      <c r="O15" s="40">
        <v>5731.5</v>
      </c>
      <c r="P15" s="40">
        <v>5731.5</v>
      </c>
      <c r="Q15" s="40">
        <v>100</v>
      </c>
      <c r="R15" s="40">
        <v>4659.66</v>
      </c>
      <c r="S15" s="40">
        <v>81.299136351740373</v>
      </c>
      <c r="T15" s="40">
        <v>1071.8400000000001</v>
      </c>
      <c r="U15" s="40">
        <v>18.70086364825962</v>
      </c>
      <c r="V15" s="60">
        <v>1</v>
      </c>
      <c r="W15" s="61">
        <v>5</v>
      </c>
      <c r="X15" s="61">
        <v>0</v>
      </c>
      <c r="Y15" s="40">
        <v>16.666666666666664</v>
      </c>
      <c r="Z15" s="62">
        <v>0</v>
      </c>
      <c r="AA15" s="40">
        <v>1071.8400000000001</v>
      </c>
      <c r="AB15" s="62">
        <v>100</v>
      </c>
      <c r="AC15" s="62">
        <v>1071.8399999999999</v>
      </c>
      <c r="AD15" s="62">
        <v>99.999999999999972</v>
      </c>
      <c r="AE15" s="62">
        <v>0</v>
      </c>
      <c r="AF15" s="62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59" t="s">
        <v>244</v>
      </c>
      <c r="C16" s="59"/>
      <c r="D16" s="36" t="s">
        <v>36</v>
      </c>
      <c r="E16" s="37" t="s">
        <v>124</v>
      </c>
      <c r="F16" s="37" t="s">
        <v>151</v>
      </c>
      <c r="G16" s="60">
        <v>53658.89</v>
      </c>
      <c r="H16" s="60">
        <v>35</v>
      </c>
      <c r="I16" s="60">
        <v>14</v>
      </c>
      <c r="J16" s="60">
        <v>19</v>
      </c>
      <c r="K16" s="60">
        <v>34</v>
      </c>
      <c r="L16" s="60">
        <v>36</v>
      </c>
      <c r="M16" s="60">
        <v>0</v>
      </c>
      <c r="N16" s="60">
        <v>97.142857142857139</v>
      </c>
      <c r="O16" s="40">
        <v>44820.62</v>
      </c>
      <c r="P16" s="40">
        <v>44820.62</v>
      </c>
      <c r="Q16" s="40">
        <v>100</v>
      </c>
      <c r="R16" s="40">
        <v>44820.62</v>
      </c>
      <c r="S16" s="40">
        <v>100</v>
      </c>
      <c r="T16" s="40">
        <v>0</v>
      </c>
      <c r="U16" s="40">
        <v>0</v>
      </c>
      <c r="V16" s="60">
        <v>1</v>
      </c>
      <c r="W16" s="61">
        <v>15</v>
      </c>
      <c r="X16" s="61">
        <v>1</v>
      </c>
      <c r="Y16" s="40">
        <v>2.8571428571428572</v>
      </c>
      <c r="Z16" s="62">
        <v>8838.27</v>
      </c>
      <c r="AA16" s="40">
        <v>8838.27</v>
      </c>
      <c r="AB16" s="62">
        <v>100</v>
      </c>
      <c r="AC16" s="62">
        <v>5478.01</v>
      </c>
      <c r="AD16" s="62">
        <v>61.980568595437788</v>
      </c>
      <c r="AE16" s="62">
        <v>3360.26</v>
      </c>
      <c r="AF16" s="62">
        <v>38.019431404562205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59" t="s">
        <v>244</v>
      </c>
      <c r="C17" s="59"/>
      <c r="D17" s="36" t="s">
        <v>37</v>
      </c>
      <c r="E17" s="37" t="s">
        <v>121</v>
      </c>
      <c r="F17" s="37" t="s">
        <v>152</v>
      </c>
      <c r="G17" s="60">
        <v>16531.990000000002</v>
      </c>
      <c r="H17" s="60">
        <v>11</v>
      </c>
      <c r="I17" s="60">
        <v>2</v>
      </c>
      <c r="J17" s="60">
        <v>9</v>
      </c>
      <c r="K17" s="60">
        <v>5</v>
      </c>
      <c r="L17" s="60">
        <v>5</v>
      </c>
      <c r="M17" s="60">
        <v>0</v>
      </c>
      <c r="N17" s="60">
        <v>45.454545454545453</v>
      </c>
      <c r="O17" s="40">
        <v>14981.960000000001</v>
      </c>
      <c r="P17" s="40">
        <v>14981.960000000001</v>
      </c>
      <c r="Q17" s="40">
        <v>100</v>
      </c>
      <c r="R17" s="40">
        <v>14981.960000000001</v>
      </c>
      <c r="S17" s="40">
        <v>100</v>
      </c>
      <c r="T17" s="40">
        <v>0</v>
      </c>
      <c r="U17" s="40">
        <v>0</v>
      </c>
      <c r="V17" s="60">
        <v>6</v>
      </c>
      <c r="W17" s="61">
        <v>13</v>
      </c>
      <c r="X17" s="61">
        <v>0</v>
      </c>
      <c r="Y17" s="40">
        <v>54.54545454545454</v>
      </c>
      <c r="Z17" s="62">
        <v>1550.03</v>
      </c>
      <c r="AA17" s="40">
        <v>1550.03</v>
      </c>
      <c r="AB17" s="62">
        <v>100</v>
      </c>
      <c r="AC17" s="62">
        <v>1550.03</v>
      </c>
      <c r="AD17" s="62">
        <v>100</v>
      </c>
      <c r="AE17" s="62">
        <v>0</v>
      </c>
      <c r="AF17" s="62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59" t="s">
        <v>244</v>
      </c>
      <c r="C18" s="59"/>
      <c r="D18" s="36" t="s">
        <v>38</v>
      </c>
      <c r="E18" s="37" t="s">
        <v>125</v>
      </c>
      <c r="F18" s="37" t="s">
        <v>153</v>
      </c>
      <c r="G18" s="60">
        <v>8719.7300000000014</v>
      </c>
      <c r="H18" s="60">
        <v>9</v>
      </c>
      <c r="I18" s="60">
        <v>0</v>
      </c>
      <c r="J18" s="60">
        <v>9</v>
      </c>
      <c r="K18" s="60">
        <v>7</v>
      </c>
      <c r="L18" s="60">
        <v>7</v>
      </c>
      <c r="M18" s="60">
        <v>1</v>
      </c>
      <c r="N18" s="60">
        <v>77.777777777777786</v>
      </c>
      <c r="O18" s="40">
        <v>8384.7800000000007</v>
      </c>
      <c r="P18" s="40">
        <v>8384.7800000000007</v>
      </c>
      <c r="Q18" s="40">
        <v>100</v>
      </c>
      <c r="R18" s="40">
        <v>7650.33</v>
      </c>
      <c r="S18" s="40">
        <v>91.240676559194156</v>
      </c>
      <c r="T18" s="40">
        <v>734.45000000000073</v>
      </c>
      <c r="U18" s="40">
        <v>8.7593234408058489</v>
      </c>
      <c r="V18" s="60">
        <v>1</v>
      </c>
      <c r="W18" s="61">
        <v>9</v>
      </c>
      <c r="X18" s="61">
        <v>0</v>
      </c>
      <c r="Y18" s="40">
        <v>11.111111111111111</v>
      </c>
      <c r="Z18" s="62">
        <v>334.95</v>
      </c>
      <c r="AA18" s="40">
        <v>1069.4000000000008</v>
      </c>
      <c r="AB18" s="62">
        <v>100</v>
      </c>
      <c r="AC18" s="62">
        <v>1069.4000000000001</v>
      </c>
      <c r="AD18" s="62">
        <v>99.999999999999929</v>
      </c>
      <c r="AE18" s="62">
        <v>0</v>
      </c>
      <c r="AF18" s="62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59" t="s">
        <v>244</v>
      </c>
      <c r="C19" s="59"/>
      <c r="D19" s="36" t="s">
        <v>39</v>
      </c>
      <c r="E19" s="37" t="s">
        <v>126</v>
      </c>
      <c r="F19" s="37" t="s">
        <v>154</v>
      </c>
      <c r="G19" s="60">
        <v>10431.41</v>
      </c>
      <c r="H19" s="60">
        <v>7</v>
      </c>
      <c r="I19" s="60">
        <v>0</v>
      </c>
      <c r="J19" s="60">
        <v>7</v>
      </c>
      <c r="K19" s="60">
        <v>7</v>
      </c>
      <c r="L19" s="60">
        <v>7</v>
      </c>
      <c r="M19" s="60">
        <v>1</v>
      </c>
      <c r="N19" s="60">
        <v>100</v>
      </c>
      <c r="O19" s="40">
        <v>7748.75</v>
      </c>
      <c r="P19" s="40">
        <v>7748.75</v>
      </c>
      <c r="Q19" s="40">
        <v>100</v>
      </c>
      <c r="R19" s="40">
        <v>7060.58</v>
      </c>
      <c r="S19" s="40">
        <v>91.118954670108081</v>
      </c>
      <c r="T19" s="40">
        <v>688.17000000000007</v>
      </c>
      <c r="U19" s="40">
        <v>8.8810453298919185</v>
      </c>
      <c r="V19" s="60">
        <v>0</v>
      </c>
      <c r="W19" s="61">
        <v>9</v>
      </c>
      <c r="X19" s="61">
        <v>0</v>
      </c>
      <c r="Y19" s="40">
        <v>0</v>
      </c>
      <c r="Z19" s="62">
        <v>2682.66</v>
      </c>
      <c r="AA19" s="40">
        <v>3370.83</v>
      </c>
      <c r="AB19" s="62">
        <v>100</v>
      </c>
      <c r="AC19" s="62">
        <v>3370.83</v>
      </c>
      <c r="AD19" s="62">
        <v>100</v>
      </c>
      <c r="AE19" s="62">
        <v>0</v>
      </c>
      <c r="AF19" s="62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59" t="s">
        <v>244</v>
      </c>
      <c r="C20" s="59"/>
      <c r="D20" s="36" t="s">
        <v>40</v>
      </c>
      <c r="E20" s="37" t="s">
        <v>124</v>
      </c>
      <c r="F20" s="37" t="s">
        <v>155</v>
      </c>
      <c r="G20" s="60">
        <v>58474.099999999991</v>
      </c>
      <c r="H20" s="60">
        <v>36</v>
      </c>
      <c r="I20" s="60">
        <v>8</v>
      </c>
      <c r="J20" s="60">
        <v>27</v>
      </c>
      <c r="K20" s="60">
        <v>34</v>
      </c>
      <c r="L20" s="60">
        <v>36</v>
      </c>
      <c r="M20" s="60">
        <v>4</v>
      </c>
      <c r="N20" s="60">
        <v>94.444444444444443</v>
      </c>
      <c r="O20" s="40">
        <v>49515.969999999994</v>
      </c>
      <c r="P20" s="40">
        <v>49515.969999999994</v>
      </c>
      <c r="Q20" s="40">
        <v>100</v>
      </c>
      <c r="R20" s="40">
        <v>46086.909999999996</v>
      </c>
      <c r="S20" s="40">
        <v>93.074840298998481</v>
      </c>
      <c r="T20" s="40">
        <v>3429.0599999999977</v>
      </c>
      <c r="U20" s="40">
        <v>6.9251597010015109</v>
      </c>
      <c r="V20" s="60">
        <v>2</v>
      </c>
      <c r="W20" s="61">
        <v>31</v>
      </c>
      <c r="X20" s="61">
        <v>0</v>
      </c>
      <c r="Y20" s="40">
        <v>5.5555555555555554</v>
      </c>
      <c r="Z20" s="62">
        <v>8958.1299999999992</v>
      </c>
      <c r="AA20" s="40">
        <v>12387.189999999997</v>
      </c>
      <c r="AB20" s="62">
        <v>100</v>
      </c>
      <c r="AC20" s="62">
        <v>12387.189999999999</v>
      </c>
      <c r="AD20" s="62">
        <v>100.00000000000003</v>
      </c>
      <c r="AE20" s="62">
        <v>0</v>
      </c>
      <c r="AF20" s="62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59" t="s">
        <v>244</v>
      </c>
      <c r="C21" s="59"/>
      <c r="D21" s="36" t="s">
        <v>42</v>
      </c>
      <c r="E21" s="37" t="s">
        <v>127</v>
      </c>
      <c r="F21" s="37" t="s">
        <v>157</v>
      </c>
      <c r="G21" s="60">
        <v>24549.63</v>
      </c>
      <c r="H21" s="60">
        <v>21</v>
      </c>
      <c r="I21" s="60">
        <v>1</v>
      </c>
      <c r="J21" s="60">
        <v>20</v>
      </c>
      <c r="K21" s="60">
        <v>13</v>
      </c>
      <c r="L21" s="60">
        <v>13</v>
      </c>
      <c r="M21" s="60">
        <v>1</v>
      </c>
      <c r="N21" s="60">
        <v>61.904761904761905</v>
      </c>
      <c r="O21" s="40">
        <v>13314.79</v>
      </c>
      <c r="P21" s="40">
        <v>13314.79</v>
      </c>
      <c r="Q21" s="40">
        <v>100</v>
      </c>
      <c r="R21" s="40">
        <v>12760.369999999999</v>
      </c>
      <c r="S21" s="40">
        <v>95.836058999052923</v>
      </c>
      <c r="T21" s="40">
        <v>554.42000000000189</v>
      </c>
      <c r="U21" s="40">
        <v>4.163941000947081</v>
      </c>
      <c r="V21" s="60">
        <v>6</v>
      </c>
      <c r="W21" s="61">
        <v>20</v>
      </c>
      <c r="X21" s="61">
        <v>1</v>
      </c>
      <c r="Y21" s="40">
        <v>28.571428571428569</v>
      </c>
      <c r="Z21" s="62">
        <v>11234.84</v>
      </c>
      <c r="AA21" s="40">
        <v>11789.260000000002</v>
      </c>
      <c r="AB21" s="62">
        <v>100</v>
      </c>
      <c r="AC21" s="62">
        <v>11789.260000000002</v>
      </c>
      <c r="AD21" s="62">
        <v>100</v>
      </c>
      <c r="AE21" s="62">
        <v>0</v>
      </c>
      <c r="AF21" s="62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59" t="s">
        <v>244</v>
      </c>
      <c r="C22" s="59"/>
      <c r="D22" s="36" t="s">
        <v>41</v>
      </c>
      <c r="E22" s="37" t="s">
        <v>127</v>
      </c>
      <c r="F22" s="37" t="s">
        <v>156</v>
      </c>
      <c r="G22" s="60">
        <v>2748.38</v>
      </c>
      <c r="H22" s="60">
        <v>4</v>
      </c>
      <c r="I22" s="60">
        <v>0</v>
      </c>
      <c r="J22" s="60">
        <v>4</v>
      </c>
      <c r="K22" s="60">
        <v>2</v>
      </c>
      <c r="L22" s="60">
        <v>2</v>
      </c>
      <c r="M22" s="60">
        <v>2</v>
      </c>
      <c r="N22" s="60">
        <v>50</v>
      </c>
      <c r="O22" s="40">
        <v>2748.38</v>
      </c>
      <c r="P22" s="40">
        <v>2748.38</v>
      </c>
      <c r="Q22" s="40">
        <v>100</v>
      </c>
      <c r="R22" s="40">
        <v>2748.38</v>
      </c>
      <c r="S22" s="40">
        <v>100</v>
      </c>
      <c r="T22" s="40">
        <v>0</v>
      </c>
      <c r="U22" s="40">
        <v>0</v>
      </c>
      <c r="V22" s="60">
        <v>0</v>
      </c>
      <c r="W22" s="61">
        <v>1</v>
      </c>
      <c r="X22" s="61">
        <v>0</v>
      </c>
      <c r="Y22" s="40">
        <v>0</v>
      </c>
      <c r="Z22" s="62">
        <v>0</v>
      </c>
      <c r="AA22" s="40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59" t="s">
        <v>244</v>
      </c>
      <c r="C23" s="59"/>
      <c r="D23" s="36" t="s">
        <v>43</v>
      </c>
      <c r="E23" s="37" t="s">
        <v>124</v>
      </c>
      <c r="F23" s="37" t="s">
        <v>158</v>
      </c>
      <c r="G23" s="60">
        <v>10135.529999999999</v>
      </c>
      <c r="H23" s="60">
        <v>10</v>
      </c>
      <c r="I23" s="60">
        <v>2</v>
      </c>
      <c r="J23" s="60">
        <v>8</v>
      </c>
      <c r="K23" s="60">
        <v>5</v>
      </c>
      <c r="L23" s="60">
        <v>5</v>
      </c>
      <c r="M23" s="60">
        <v>0</v>
      </c>
      <c r="N23" s="60">
        <v>50</v>
      </c>
      <c r="O23" s="40">
        <v>2821.83</v>
      </c>
      <c r="P23" s="40">
        <v>2821.83</v>
      </c>
      <c r="Q23" s="40">
        <v>100</v>
      </c>
      <c r="R23" s="40">
        <v>2821.83</v>
      </c>
      <c r="S23" s="40">
        <v>100</v>
      </c>
      <c r="T23" s="40">
        <v>0</v>
      </c>
      <c r="U23" s="40">
        <v>0</v>
      </c>
      <c r="V23" s="60">
        <v>3</v>
      </c>
      <c r="W23" s="61">
        <v>8</v>
      </c>
      <c r="X23" s="61">
        <v>1</v>
      </c>
      <c r="Y23" s="40">
        <v>30</v>
      </c>
      <c r="Z23" s="62">
        <v>7313.7</v>
      </c>
      <c r="AA23" s="40">
        <v>7313.7</v>
      </c>
      <c r="AB23" s="62">
        <v>100</v>
      </c>
      <c r="AC23" s="62">
        <v>7313.7</v>
      </c>
      <c r="AD23" s="62">
        <v>100</v>
      </c>
      <c r="AE23" s="62">
        <v>0</v>
      </c>
      <c r="AF23" s="62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59" t="s">
        <v>244</v>
      </c>
      <c r="C24" s="59"/>
      <c r="D24" s="36" t="s">
        <v>44</v>
      </c>
      <c r="E24" s="37" t="s">
        <v>124</v>
      </c>
      <c r="F24" s="37" t="s">
        <v>159</v>
      </c>
      <c r="G24" s="60">
        <v>11121.21</v>
      </c>
      <c r="H24" s="60">
        <v>8</v>
      </c>
      <c r="I24" s="60">
        <v>2</v>
      </c>
      <c r="J24" s="60">
        <v>6</v>
      </c>
      <c r="K24" s="60">
        <v>5</v>
      </c>
      <c r="L24" s="60">
        <v>5</v>
      </c>
      <c r="M24" s="60">
        <v>1</v>
      </c>
      <c r="N24" s="60">
        <v>62.5</v>
      </c>
      <c r="O24" s="40">
        <v>4470.47</v>
      </c>
      <c r="P24" s="40">
        <v>4470.47</v>
      </c>
      <c r="Q24" s="40">
        <v>100</v>
      </c>
      <c r="R24" s="40">
        <v>4470.47</v>
      </c>
      <c r="S24" s="40">
        <v>100</v>
      </c>
      <c r="T24" s="40">
        <v>0</v>
      </c>
      <c r="U24" s="40">
        <v>0</v>
      </c>
      <c r="V24" s="60">
        <v>3</v>
      </c>
      <c r="W24" s="61">
        <v>10</v>
      </c>
      <c r="X24" s="61">
        <v>2</v>
      </c>
      <c r="Y24" s="40">
        <v>37.5</v>
      </c>
      <c r="Z24" s="62">
        <v>6650.74</v>
      </c>
      <c r="AA24" s="40">
        <v>6650.74</v>
      </c>
      <c r="AB24" s="62">
        <v>100</v>
      </c>
      <c r="AC24" s="62">
        <v>6650.74</v>
      </c>
      <c r="AD24" s="62">
        <v>100</v>
      </c>
      <c r="AE24" s="62">
        <v>0</v>
      </c>
      <c r="AF24" s="62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59" t="s">
        <v>244</v>
      </c>
      <c r="C25" s="59"/>
      <c r="D25" s="36" t="s">
        <v>45</v>
      </c>
      <c r="E25" s="37" t="s">
        <v>124</v>
      </c>
      <c r="F25" s="37" t="s">
        <v>160</v>
      </c>
      <c r="G25" s="60">
        <v>17191.120000000003</v>
      </c>
      <c r="H25" s="60">
        <v>9</v>
      </c>
      <c r="I25" s="60">
        <v>2</v>
      </c>
      <c r="J25" s="60">
        <v>7</v>
      </c>
      <c r="K25" s="60">
        <v>7</v>
      </c>
      <c r="L25" s="60">
        <v>7</v>
      </c>
      <c r="M25" s="60">
        <v>0</v>
      </c>
      <c r="N25" s="60">
        <v>77.777777777777786</v>
      </c>
      <c r="O25" s="40">
        <v>7927.77</v>
      </c>
      <c r="P25" s="40">
        <v>7927.77</v>
      </c>
      <c r="Q25" s="40">
        <v>100</v>
      </c>
      <c r="R25" s="40">
        <v>6572.83</v>
      </c>
      <c r="S25" s="40">
        <v>82.908939083752415</v>
      </c>
      <c r="T25" s="40">
        <v>1354.9400000000005</v>
      </c>
      <c r="U25" s="40">
        <v>17.091060916247574</v>
      </c>
      <c r="V25" s="60">
        <v>1</v>
      </c>
      <c r="W25" s="61">
        <v>8</v>
      </c>
      <c r="X25" s="61">
        <v>0</v>
      </c>
      <c r="Y25" s="40">
        <v>11.111111111111111</v>
      </c>
      <c r="Z25" s="62">
        <v>9263.35</v>
      </c>
      <c r="AA25" s="40">
        <v>10618.29</v>
      </c>
      <c r="AB25" s="62">
        <v>100</v>
      </c>
      <c r="AC25" s="62">
        <v>10618.29</v>
      </c>
      <c r="AD25" s="62">
        <v>100</v>
      </c>
      <c r="AE25" s="62">
        <v>0</v>
      </c>
      <c r="AF25" s="62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59" t="s">
        <v>244</v>
      </c>
      <c r="C26" s="59"/>
      <c r="D26" s="36" t="s">
        <v>46</v>
      </c>
      <c r="E26" s="37" t="s">
        <v>128</v>
      </c>
      <c r="F26" s="37" t="s">
        <v>161</v>
      </c>
      <c r="G26" s="60">
        <v>26707.09</v>
      </c>
      <c r="H26" s="60">
        <v>17</v>
      </c>
      <c r="I26" s="60">
        <v>0</v>
      </c>
      <c r="J26" s="60">
        <v>17</v>
      </c>
      <c r="K26" s="60">
        <v>15</v>
      </c>
      <c r="L26" s="60">
        <v>15</v>
      </c>
      <c r="M26" s="60">
        <v>0</v>
      </c>
      <c r="N26" s="60">
        <v>88.235294117647058</v>
      </c>
      <c r="O26" s="40">
        <v>21296.61</v>
      </c>
      <c r="P26" s="40">
        <v>21296.61</v>
      </c>
      <c r="Q26" s="40">
        <v>100</v>
      </c>
      <c r="R26" s="40">
        <v>17319.839999999997</v>
      </c>
      <c r="S26" s="40">
        <v>81.326746369492582</v>
      </c>
      <c r="T26" s="40">
        <v>3976.7700000000041</v>
      </c>
      <c r="U26" s="40">
        <v>18.673253630507407</v>
      </c>
      <c r="V26" s="60">
        <v>2</v>
      </c>
      <c r="W26" s="61">
        <v>16</v>
      </c>
      <c r="X26" s="61">
        <v>0</v>
      </c>
      <c r="Y26" s="40">
        <v>11.76470588235294</v>
      </c>
      <c r="Z26" s="62">
        <v>5410.48</v>
      </c>
      <c r="AA26" s="40">
        <v>9387.2500000000036</v>
      </c>
      <c r="AB26" s="62">
        <v>100</v>
      </c>
      <c r="AC26" s="62">
        <v>9387.25</v>
      </c>
      <c r="AD26" s="62">
        <v>99.999999999999972</v>
      </c>
      <c r="AE26" s="62">
        <v>0</v>
      </c>
      <c r="AF26" s="62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59" t="s">
        <v>244</v>
      </c>
      <c r="C27" s="59"/>
      <c r="D27" s="36" t="s">
        <v>47</v>
      </c>
      <c r="E27" s="37" t="s">
        <v>124</v>
      </c>
      <c r="F27" s="37" t="s">
        <v>162</v>
      </c>
      <c r="G27" s="60">
        <v>15232.61</v>
      </c>
      <c r="H27" s="60">
        <v>9</v>
      </c>
      <c r="I27" s="60">
        <v>2</v>
      </c>
      <c r="J27" s="60">
        <v>7</v>
      </c>
      <c r="K27" s="60">
        <v>9</v>
      </c>
      <c r="L27" s="60">
        <v>9</v>
      </c>
      <c r="M27" s="60">
        <v>2</v>
      </c>
      <c r="N27" s="60">
        <v>100</v>
      </c>
      <c r="O27" s="40">
        <v>13793.66</v>
      </c>
      <c r="P27" s="40">
        <v>13793.66</v>
      </c>
      <c r="Q27" s="40">
        <v>100</v>
      </c>
      <c r="R27" s="40">
        <v>13793.66</v>
      </c>
      <c r="S27" s="40">
        <v>100</v>
      </c>
      <c r="T27" s="40">
        <v>0</v>
      </c>
      <c r="U27" s="40">
        <v>0</v>
      </c>
      <c r="V27" s="60">
        <v>0</v>
      </c>
      <c r="W27" s="61">
        <v>4</v>
      </c>
      <c r="X27" s="61">
        <v>0</v>
      </c>
      <c r="Y27" s="40">
        <v>0</v>
      </c>
      <c r="Z27" s="62">
        <v>1438.95</v>
      </c>
      <c r="AA27" s="40">
        <v>1438.95</v>
      </c>
      <c r="AB27" s="62">
        <v>100</v>
      </c>
      <c r="AC27" s="62">
        <v>1438.95</v>
      </c>
      <c r="AD27" s="62">
        <v>100</v>
      </c>
      <c r="AE27" s="62">
        <v>0</v>
      </c>
      <c r="AF27" s="62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59" t="s">
        <v>244</v>
      </c>
      <c r="C28" s="59"/>
      <c r="D28" s="36" t="s">
        <v>48</v>
      </c>
      <c r="E28" s="37" t="s">
        <v>129</v>
      </c>
      <c r="F28" s="37" t="s">
        <v>163</v>
      </c>
      <c r="G28" s="60">
        <v>19627.7</v>
      </c>
      <c r="H28" s="60">
        <v>21</v>
      </c>
      <c r="I28" s="60">
        <v>3</v>
      </c>
      <c r="J28" s="60">
        <v>18</v>
      </c>
      <c r="K28" s="60">
        <v>20</v>
      </c>
      <c r="L28" s="60">
        <v>20</v>
      </c>
      <c r="M28" s="60">
        <v>2</v>
      </c>
      <c r="N28" s="60">
        <v>95.238095238095227</v>
      </c>
      <c r="O28" s="40">
        <v>18139.88</v>
      </c>
      <c r="P28" s="40">
        <v>18139.88</v>
      </c>
      <c r="Q28" s="40">
        <v>100</v>
      </c>
      <c r="R28" s="40">
        <v>16884.419999999998</v>
      </c>
      <c r="S28" s="40">
        <v>93.079006035321058</v>
      </c>
      <c r="T28" s="40">
        <v>1255.4600000000028</v>
      </c>
      <c r="U28" s="40">
        <v>6.920993964678944</v>
      </c>
      <c r="V28" s="60">
        <v>1</v>
      </c>
      <c r="W28" s="61">
        <v>16</v>
      </c>
      <c r="X28" s="61">
        <v>0</v>
      </c>
      <c r="Y28" s="40">
        <v>4.7619047619047619</v>
      </c>
      <c r="Z28" s="62">
        <v>1487.82</v>
      </c>
      <c r="AA28" s="40">
        <v>2743.2800000000025</v>
      </c>
      <c r="AB28" s="62">
        <v>100</v>
      </c>
      <c r="AC28" s="62">
        <v>2743.2799999999997</v>
      </c>
      <c r="AD28" s="62">
        <v>99.999999999999901</v>
      </c>
      <c r="AE28" s="62">
        <v>0</v>
      </c>
      <c r="AF28" s="62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59" t="s">
        <v>244</v>
      </c>
      <c r="C29" s="59"/>
      <c r="D29" s="36" t="s">
        <v>49</v>
      </c>
      <c r="E29" s="37" t="s">
        <v>120</v>
      </c>
      <c r="F29" s="37" t="s">
        <v>164</v>
      </c>
      <c r="G29" s="60">
        <v>14412.779999999999</v>
      </c>
      <c r="H29" s="60">
        <v>11</v>
      </c>
      <c r="I29" s="60">
        <v>6</v>
      </c>
      <c r="J29" s="60">
        <v>5</v>
      </c>
      <c r="K29" s="60">
        <v>10</v>
      </c>
      <c r="L29" s="60">
        <v>10</v>
      </c>
      <c r="M29" s="60">
        <v>1</v>
      </c>
      <c r="N29" s="60">
        <v>90.909090909090907</v>
      </c>
      <c r="O29" s="40">
        <v>12730.749999999998</v>
      </c>
      <c r="P29" s="40">
        <v>12730.749999999998</v>
      </c>
      <c r="Q29" s="40">
        <v>100</v>
      </c>
      <c r="R29" s="40">
        <v>9620.1899999999987</v>
      </c>
      <c r="S29" s="40">
        <v>75.566561278793472</v>
      </c>
      <c r="T29" s="40">
        <v>3110.5599999999995</v>
      </c>
      <c r="U29" s="40">
        <v>24.433438721206528</v>
      </c>
      <c r="V29" s="60">
        <v>1</v>
      </c>
      <c r="W29" s="61">
        <v>8</v>
      </c>
      <c r="X29" s="61">
        <v>2</v>
      </c>
      <c r="Y29" s="40">
        <v>9.0909090909090917</v>
      </c>
      <c r="Z29" s="62">
        <v>1682.0300000000007</v>
      </c>
      <c r="AA29" s="40">
        <v>4792.59</v>
      </c>
      <c r="AB29" s="62">
        <v>100</v>
      </c>
      <c r="AC29" s="62">
        <v>4792.59</v>
      </c>
      <c r="AD29" s="62">
        <v>100</v>
      </c>
      <c r="AE29" s="62">
        <v>0</v>
      </c>
      <c r="AF29" s="62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59" t="s">
        <v>244</v>
      </c>
      <c r="C30" s="59"/>
      <c r="D30" s="36" t="s">
        <v>50</v>
      </c>
      <c r="E30" s="37" t="s">
        <v>122</v>
      </c>
      <c r="F30" s="37" t="s">
        <v>165</v>
      </c>
      <c r="G30" s="60">
        <v>12457.580000000002</v>
      </c>
      <c r="H30" s="60">
        <v>11</v>
      </c>
      <c r="I30" s="60">
        <v>2</v>
      </c>
      <c r="J30" s="60">
        <v>8</v>
      </c>
      <c r="K30" s="60">
        <v>10</v>
      </c>
      <c r="L30" s="60">
        <v>10</v>
      </c>
      <c r="M30" s="60">
        <v>1</v>
      </c>
      <c r="N30" s="60">
        <v>90.909090909090907</v>
      </c>
      <c r="O30" s="40">
        <v>12457.580000000002</v>
      </c>
      <c r="P30" s="40">
        <v>12457.580000000002</v>
      </c>
      <c r="Q30" s="40">
        <v>100</v>
      </c>
      <c r="R30" s="40">
        <v>12457.580000000002</v>
      </c>
      <c r="S30" s="40">
        <v>100</v>
      </c>
      <c r="T30" s="40">
        <v>0</v>
      </c>
      <c r="U30" s="40">
        <v>0</v>
      </c>
      <c r="V30" s="60">
        <v>0</v>
      </c>
      <c r="W30" s="61">
        <v>7</v>
      </c>
      <c r="X30" s="61">
        <v>0</v>
      </c>
      <c r="Y30" s="40">
        <v>0</v>
      </c>
      <c r="Z30" s="62">
        <v>0</v>
      </c>
      <c r="AA30" s="40">
        <v>0</v>
      </c>
      <c r="AB30" s="62">
        <v>0</v>
      </c>
      <c r="AC30" s="62">
        <v>0</v>
      </c>
      <c r="AD30" s="62">
        <v>0</v>
      </c>
      <c r="AE30" s="62">
        <v>0</v>
      </c>
      <c r="AF30" s="62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59" t="s">
        <v>244</v>
      </c>
      <c r="C31" s="59"/>
      <c r="D31" s="36" t="s">
        <v>51</v>
      </c>
      <c r="E31" s="37" t="s">
        <v>125</v>
      </c>
      <c r="F31" s="37" t="s">
        <v>166</v>
      </c>
      <c r="G31" s="60">
        <v>2617.37</v>
      </c>
      <c r="H31" s="60">
        <v>3</v>
      </c>
      <c r="I31" s="60">
        <v>0</v>
      </c>
      <c r="J31" s="60">
        <v>3</v>
      </c>
      <c r="K31" s="60">
        <v>0</v>
      </c>
      <c r="L31" s="60">
        <v>0</v>
      </c>
      <c r="M31" s="60">
        <v>0</v>
      </c>
      <c r="N31" s="6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60">
        <v>0</v>
      </c>
      <c r="W31" s="61">
        <v>1</v>
      </c>
      <c r="X31" s="61">
        <v>2</v>
      </c>
      <c r="Y31" s="40">
        <v>0</v>
      </c>
      <c r="Z31" s="62">
        <v>2617.37</v>
      </c>
      <c r="AA31" s="40">
        <v>2617.37</v>
      </c>
      <c r="AB31" s="62">
        <v>100</v>
      </c>
      <c r="AC31" s="62">
        <v>2617.37</v>
      </c>
      <c r="AD31" s="62">
        <v>100</v>
      </c>
      <c r="AE31" s="62">
        <v>0</v>
      </c>
      <c r="AF31" s="62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59" t="s">
        <v>244</v>
      </c>
      <c r="C32" s="59"/>
      <c r="D32" s="36" t="s">
        <v>52</v>
      </c>
      <c r="E32" s="37" t="s">
        <v>124</v>
      </c>
      <c r="F32" s="37" t="s">
        <v>167</v>
      </c>
      <c r="G32" s="60">
        <v>6389.4600000000009</v>
      </c>
      <c r="H32" s="60">
        <v>8</v>
      </c>
      <c r="I32" s="60">
        <v>1</v>
      </c>
      <c r="J32" s="60">
        <v>6</v>
      </c>
      <c r="K32" s="60">
        <v>4</v>
      </c>
      <c r="L32" s="60">
        <v>4</v>
      </c>
      <c r="M32" s="60">
        <v>1</v>
      </c>
      <c r="N32" s="60">
        <v>50</v>
      </c>
      <c r="O32" s="40">
        <v>2981.6600000000003</v>
      </c>
      <c r="P32" s="40">
        <v>2981.6600000000003</v>
      </c>
      <c r="Q32" s="40">
        <v>100</v>
      </c>
      <c r="R32" s="40">
        <v>2981.6600000000003</v>
      </c>
      <c r="S32" s="40">
        <v>100</v>
      </c>
      <c r="T32" s="40">
        <v>0</v>
      </c>
      <c r="U32" s="40">
        <v>0</v>
      </c>
      <c r="V32" s="60">
        <v>6</v>
      </c>
      <c r="W32" s="61">
        <v>8</v>
      </c>
      <c r="X32" s="61">
        <v>0</v>
      </c>
      <c r="Y32" s="40">
        <v>75</v>
      </c>
      <c r="Z32" s="62">
        <v>3407.8</v>
      </c>
      <c r="AA32" s="40">
        <v>3407.8</v>
      </c>
      <c r="AB32" s="62">
        <v>100</v>
      </c>
      <c r="AC32" s="62">
        <v>3407.8</v>
      </c>
      <c r="AD32" s="62">
        <v>100</v>
      </c>
      <c r="AE32" s="62">
        <v>0</v>
      </c>
      <c r="AF32" s="62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59" t="s">
        <v>244</v>
      </c>
      <c r="C33" s="59"/>
      <c r="D33" s="36" t="s">
        <v>53</v>
      </c>
      <c r="E33" s="37" t="s">
        <v>130</v>
      </c>
      <c r="F33" s="37" t="s">
        <v>168</v>
      </c>
      <c r="G33" s="60">
        <v>8577.48</v>
      </c>
      <c r="H33" s="60">
        <v>11</v>
      </c>
      <c r="I33" s="60">
        <v>1</v>
      </c>
      <c r="J33" s="60">
        <v>10</v>
      </c>
      <c r="K33" s="60">
        <v>7</v>
      </c>
      <c r="L33" s="60">
        <v>7</v>
      </c>
      <c r="M33" s="60">
        <v>2</v>
      </c>
      <c r="N33" s="60">
        <v>63.636363636363633</v>
      </c>
      <c r="O33" s="40">
        <v>7486.82</v>
      </c>
      <c r="P33" s="40">
        <v>7486.82</v>
      </c>
      <c r="Q33" s="40">
        <v>100</v>
      </c>
      <c r="R33" s="40">
        <v>7486.82</v>
      </c>
      <c r="S33" s="40">
        <v>100</v>
      </c>
      <c r="T33" s="40">
        <v>0</v>
      </c>
      <c r="U33" s="40">
        <v>0</v>
      </c>
      <c r="V33" s="60">
        <v>3</v>
      </c>
      <c r="W33" s="61">
        <v>10</v>
      </c>
      <c r="X33" s="61">
        <v>1</v>
      </c>
      <c r="Y33" s="40">
        <v>27.27272727272727</v>
      </c>
      <c r="Z33" s="62">
        <v>1090.6599999999999</v>
      </c>
      <c r="AA33" s="40">
        <v>1090.6599999999999</v>
      </c>
      <c r="AB33" s="62">
        <v>100</v>
      </c>
      <c r="AC33" s="62">
        <v>1090.6599999999999</v>
      </c>
      <c r="AD33" s="62">
        <v>100</v>
      </c>
      <c r="AE33" s="62">
        <v>0</v>
      </c>
      <c r="AF33" s="62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59" t="s">
        <v>244</v>
      </c>
      <c r="C34" s="59"/>
      <c r="D34" s="36" t="s">
        <v>54</v>
      </c>
      <c r="E34" s="37" t="s">
        <v>128</v>
      </c>
      <c r="F34" s="37" t="s">
        <v>169</v>
      </c>
      <c r="G34" s="60">
        <v>29727.77</v>
      </c>
      <c r="H34" s="60">
        <v>15</v>
      </c>
      <c r="I34" s="60">
        <v>3</v>
      </c>
      <c r="J34" s="60">
        <v>12</v>
      </c>
      <c r="K34" s="60">
        <v>15</v>
      </c>
      <c r="L34" s="60">
        <v>17</v>
      </c>
      <c r="M34" s="60">
        <v>0</v>
      </c>
      <c r="N34" s="60">
        <v>100</v>
      </c>
      <c r="O34" s="40">
        <v>25268.97</v>
      </c>
      <c r="P34" s="40">
        <v>25268.969999999998</v>
      </c>
      <c r="Q34" s="40">
        <v>99.999999999999986</v>
      </c>
      <c r="R34" s="40">
        <v>25268.97</v>
      </c>
      <c r="S34" s="40">
        <v>100.00000000000003</v>
      </c>
      <c r="T34" s="40">
        <v>0</v>
      </c>
      <c r="U34" s="40">
        <v>0</v>
      </c>
      <c r="V34" s="60">
        <v>2</v>
      </c>
      <c r="W34" s="61">
        <v>14</v>
      </c>
      <c r="X34" s="61">
        <v>0</v>
      </c>
      <c r="Y34" s="40">
        <v>13.333333333333334</v>
      </c>
      <c r="Z34" s="62">
        <v>4458.8</v>
      </c>
      <c r="AA34" s="40">
        <v>4458.8</v>
      </c>
      <c r="AB34" s="62">
        <v>100</v>
      </c>
      <c r="AC34" s="62">
        <v>4458.8</v>
      </c>
      <c r="AD34" s="62">
        <v>100</v>
      </c>
      <c r="AE34" s="62">
        <v>0</v>
      </c>
      <c r="AF34" s="62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59" t="s">
        <v>244</v>
      </c>
      <c r="C35" s="59"/>
      <c r="D35" s="36" t="s">
        <v>55</v>
      </c>
      <c r="E35" s="37" t="s">
        <v>127</v>
      </c>
      <c r="F35" s="37" t="s">
        <v>170</v>
      </c>
      <c r="G35" s="60">
        <v>23908.02</v>
      </c>
      <c r="H35" s="60">
        <v>12</v>
      </c>
      <c r="I35" s="60">
        <v>1</v>
      </c>
      <c r="J35" s="60">
        <v>11</v>
      </c>
      <c r="K35" s="60">
        <v>9</v>
      </c>
      <c r="L35" s="60">
        <v>9</v>
      </c>
      <c r="M35" s="60">
        <v>1</v>
      </c>
      <c r="N35" s="60">
        <v>75</v>
      </c>
      <c r="O35" s="40">
        <v>16158.570000000002</v>
      </c>
      <c r="P35" s="40">
        <v>16158.570000000002</v>
      </c>
      <c r="Q35" s="40">
        <v>100</v>
      </c>
      <c r="R35" s="40">
        <v>16158.570000000002</v>
      </c>
      <c r="S35" s="40">
        <v>100</v>
      </c>
      <c r="T35" s="40">
        <v>0</v>
      </c>
      <c r="U35" s="40">
        <v>0</v>
      </c>
      <c r="V35" s="60">
        <v>2</v>
      </c>
      <c r="W35" s="61">
        <v>11</v>
      </c>
      <c r="X35" s="61">
        <v>1</v>
      </c>
      <c r="Y35" s="40">
        <v>16.666666666666664</v>
      </c>
      <c r="Z35" s="62">
        <v>7749.4499999999989</v>
      </c>
      <c r="AA35" s="40">
        <v>7749.4499999999989</v>
      </c>
      <c r="AB35" s="62">
        <v>100</v>
      </c>
      <c r="AC35" s="62">
        <v>7749.4500000000007</v>
      </c>
      <c r="AD35" s="62">
        <v>100.00000000000003</v>
      </c>
      <c r="AE35" s="62">
        <v>0</v>
      </c>
      <c r="AF35" s="62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59" t="s">
        <v>244</v>
      </c>
      <c r="C36" s="59"/>
      <c r="D36" s="36" t="s">
        <v>56</v>
      </c>
      <c r="E36" s="37" t="s">
        <v>131</v>
      </c>
      <c r="F36" s="37" t="s">
        <v>171</v>
      </c>
      <c r="G36" s="60">
        <v>2492.34</v>
      </c>
      <c r="H36" s="60">
        <v>7</v>
      </c>
      <c r="I36" s="60">
        <v>3</v>
      </c>
      <c r="J36" s="60">
        <v>3</v>
      </c>
      <c r="K36" s="60">
        <v>0</v>
      </c>
      <c r="L36" s="60">
        <v>0</v>
      </c>
      <c r="M36" s="60">
        <v>2</v>
      </c>
      <c r="N36" s="60">
        <v>0</v>
      </c>
      <c r="O36" s="40">
        <v>2492.34</v>
      </c>
      <c r="P36" s="40">
        <v>2492.34</v>
      </c>
      <c r="Q36" s="40">
        <v>100</v>
      </c>
      <c r="R36" s="40">
        <v>2492.34</v>
      </c>
      <c r="S36" s="40">
        <v>100</v>
      </c>
      <c r="T36" s="40">
        <v>0</v>
      </c>
      <c r="U36" s="40">
        <v>0</v>
      </c>
      <c r="V36" s="60">
        <v>6</v>
      </c>
      <c r="W36" s="61">
        <v>6</v>
      </c>
      <c r="X36" s="61">
        <v>0</v>
      </c>
      <c r="Y36" s="40">
        <v>85.714285714285708</v>
      </c>
      <c r="Z36" s="62">
        <v>0</v>
      </c>
      <c r="AA36" s="40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59" t="s">
        <v>244</v>
      </c>
      <c r="C37" s="59"/>
      <c r="D37" s="36" t="s">
        <v>58</v>
      </c>
      <c r="E37" s="37" t="s">
        <v>124</v>
      </c>
      <c r="F37" s="37" t="s">
        <v>173</v>
      </c>
      <c r="G37" s="60">
        <v>12917.2</v>
      </c>
      <c r="H37" s="60">
        <v>9</v>
      </c>
      <c r="I37" s="60">
        <v>3</v>
      </c>
      <c r="J37" s="60">
        <v>6</v>
      </c>
      <c r="K37" s="60">
        <v>5</v>
      </c>
      <c r="L37" s="60">
        <v>5</v>
      </c>
      <c r="M37" s="60">
        <v>0</v>
      </c>
      <c r="N37" s="60">
        <v>55.555555555555557</v>
      </c>
      <c r="O37" s="40">
        <v>3019.75</v>
      </c>
      <c r="P37" s="40">
        <v>3019.75</v>
      </c>
      <c r="Q37" s="40">
        <v>100</v>
      </c>
      <c r="R37" s="40">
        <v>3019.75</v>
      </c>
      <c r="S37" s="40">
        <v>100</v>
      </c>
      <c r="T37" s="40">
        <v>0</v>
      </c>
      <c r="U37" s="40">
        <v>0</v>
      </c>
      <c r="V37" s="60">
        <v>4</v>
      </c>
      <c r="W37" s="61">
        <v>9</v>
      </c>
      <c r="X37" s="61">
        <v>0</v>
      </c>
      <c r="Y37" s="40">
        <v>44.444444444444443</v>
      </c>
      <c r="Z37" s="62">
        <v>9897.4500000000007</v>
      </c>
      <c r="AA37" s="40">
        <v>9897.4500000000007</v>
      </c>
      <c r="AB37" s="62">
        <v>100</v>
      </c>
      <c r="AC37" s="62">
        <v>9897.4500000000007</v>
      </c>
      <c r="AD37" s="62">
        <v>100</v>
      </c>
      <c r="AE37" s="62">
        <v>0</v>
      </c>
      <c r="AF37" s="62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59" t="s">
        <v>244</v>
      </c>
      <c r="C38" s="59"/>
      <c r="D38" s="36" t="s">
        <v>57</v>
      </c>
      <c r="E38" s="37" t="s">
        <v>124</v>
      </c>
      <c r="F38" s="37" t="s">
        <v>172</v>
      </c>
      <c r="G38" s="60">
        <v>0</v>
      </c>
      <c r="H38" s="60">
        <v>2</v>
      </c>
      <c r="I38" s="60">
        <v>1</v>
      </c>
      <c r="J38" s="60">
        <v>1</v>
      </c>
      <c r="K38" s="60">
        <v>0</v>
      </c>
      <c r="L38" s="60">
        <v>0</v>
      </c>
      <c r="M38" s="60">
        <v>0</v>
      </c>
      <c r="N38" s="6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60">
        <v>0</v>
      </c>
      <c r="W38" s="61">
        <v>0</v>
      </c>
      <c r="X38" s="61">
        <v>0</v>
      </c>
      <c r="Y38" s="40">
        <v>0</v>
      </c>
      <c r="Z38" s="62">
        <v>0</v>
      </c>
      <c r="AA38" s="40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59" t="s">
        <v>244</v>
      </c>
      <c r="C39" s="59"/>
      <c r="D39" s="36" t="s">
        <v>59</v>
      </c>
      <c r="E39" s="37" t="s">
        <v>127</v>
      </c>
      <c r="F39" s="37" t="s">
        <v>174</v>
      </c>
      <c r="G39" s="60">
        <v>30740.18</v>
      </c>
      <c r="H39" s="60">
        <v>20</v>
      </c>
      <c r="I39" s="60">
        <v>2</v>
      </c>
      <c r="J39" s="60">
        <v>18</v>
      </c>
      <c r="K39" s="60">
        <v>16</v>
      </c>
      <c r="L39" s="60">
        <v>16</v>
      </c>
      <c r="M39" s="60">
        <v>1</v>
      </c>
      <c r="N39" s="60">
        <v>80</v>
      </c>
      <c r="O39" s="40">
        <v>19435.18</v>
      </c>
      <c r="P39" s="40">
        <v>19435.18</v>
      </c>
      <c r="Q39" s="40">
        <v>100</v>
      </c>
      <c r="R39" s="40">
        <v>17383.59</v>
      </c>
      <c r="S39" s="40">
        <v>89.443936202288839</v>
      </c>
      <c r="T39" s="40">
        <v>2051.59</v>
      </c>
      <c r="U39" s="40">
        <v>10.556063797711161</v>
      </c>
      <c r="V39" s="60">
        <v>2</v>
      </c>
      <c r="W39" s="61">
        <v>13</v>
      </c>
      <c r="X39" s="61">
        <v>2</v>
      </c>
      <c r="Y39" s="40">
        <v>10</v>
      </c>
      <c r="Z39" s="62">
        <v>11305</v>
      </c>
      <c r="AA39" s="40">
        <v>13356.59</v>
      </c>
      <c r="AB39" s="62">
        <v>100</v>
      </c>
      <c r="AC39" s="62">
        <v>13356.59</v>
      </c>
      <c r="AD39" s="62">
        <v>100</v>
      </c>
      <c r="AE39" s="62">
        <v>0</v>
      </c>
      <c r="AF39" s="62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59" t="s">
        <v>244</v>
      </c>
      <c r="C40" s="59"/>
      <c r="D40" s="36" t="s">
        <v>60</v>
      </c>
      <c r="E40" s="37" t="s">
        <v>124</v>
      </c>
      <c r="F40" s="37" t="s">
        <v>175</v>
      </c>
      <c r="G40" s="60">
        <v>24308.38</v>
      </c>
      <c r="H40" s="60">
        <v>17</v>
      </c>
      <c r="I40" s="60">
        <v>6</v>
      </c>
      <c r="J40" s="60">
        <v>9</v>
      </c>
      <c r="K40" s="60">
        <v>15</v>
      </c>
      <c r="L40" s="60">
        <v>15</v>
      </c>
      <c r="M40" s="60">
        <v>0</v>
      </c>
      <c r="N40" s="60">
        <v>88.235294117647058</v>
      </c>
      <c r="O40" s="40">
        <v>15098.460000000001</v>
      </c>
      <c r="P40" s="40">
        <v>15098.460000000001</v>
      </c>
      <c r="Q40" s="40">
        <v>100</v>
      </c>
      <c r="R40" s="40">
        <v>14854.859999999999</v>
      </c>
      <c r="S40" s="40">
        <v>98.386590420479962</v>
      </c>
      <c r="T40" s="40">
        <v>243.60000000000218</v>
      </c>
      <c r="U40" s="40">
        <v>1.6134095795200447</v>
      </c>
      <c r="V40" s="60">
        <v>1</v>
      </c>
      <c r="W40" s="61">
        <v>10</v>
      </c>
      <c r="X40" s="61">
        <v>1</v>
      </c>
      <c r="Y40" s="40">
        <v>5.8823529411764701</v>
      </c>
      <c r="Z40" s="62">
        <v>9209.92</v>
      </c>
      <c r="AA40" s="40">
        <v>9453.5200000000023</v>
      </c>
      <c r="AB40" s="62">
        <v>100</v>
      </c>
      <c r="AC40" s="62">
        <v>9453.52</v>
      </c>
      <c r="AD40" s="62">
        <v>99.999999999999972</v>
      </c>
      <c r="AE40" s="62">
        <v>0</v>
      </c>
      <c r="AF40" s="62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59" t="s">
        <v>244</v>
      </c>
      <c r="C41" s="59"/>
      <c r="D41" s="36" t="s">
        <v>61</v>
      </c>
      <c r="E41" s="37" t="s">
        <v>124</v>
      </c>
      <c r="F41" s="37" t="s">
        <v>176</v>
      </c>
      <c r="G41" s="60">
        <v>41717.47</v>
      </c>
      <c r="H41" s="60">
        <v>26</v>
      </c>
      <c r="I41" s="60">
        <v>8</v>
      </c>
      <c r="J41" s="60">
        <v>15</v>
      </c>
      <c r="K41" s="60">
        <v>22</v>
      </c>
      <c r="L41" s="60">
        <v>22</v>
      </c>
      <c r="M41" s="60">
        <v>0</v>
      </c>
      <c r="N41" s="60">
        <v>84.615384615384613</v>
      </c>
      <c r="O41" s="40">
        <v>27168.720000000001</v>
      </c>
      <c r="P41" s="40">
        <v>27168.720000000001</v>
      </c>
      <c r="Q41" s="40">
        <v>100</v>
      </c>
      <c r="R41" s="40">
        <v>27168.720000000001</v>
      </c>
      <c r="S41" s="40">
        <v>100</v>
      </c>
      <c r="T41" s="40">
        <v>0</v>
      </c>
      <c r="U41" s="40">
        <v>0</v>
      </c>
      <c r="V41" s="60">
        <v>3</v>
      </c>
      <c r="W41" s="61">
        <v>15</v>
      </c>
      <c r="X41" s="61">
        <v>1</v>
      </c>
      <c r="Y41" s="40">
        <v>11.538461538461538</v>
      </c>
      <c r="Z41" s="62">
        <v>14548.75</v>
      </c>
      <c r="AA41" s="40">
        <v>14548.75</v>
      </c>
      <c r="AB41" s="62">
        <v>100</v>
      </c>
      <c r="AC41" s="62">
        <v>14548.75</v>
      </c>
      <c r="AD41" s="62">
        <v>100</v>
      </c>
      <c r="AE41" s="62">
        <v>0</v>
      </c>
      <c r="AF41" s="62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59" t="s">
        <v>244</v>
      </c>
      <c r="C42" s="59"/>
      <c r="D42" s="36" t="s">
        <v>62</v>
      </c>
      <c r="E42" s="37" t="s">
        <v>132</v>
      </c>
      <c r="F42" s="37" t="s">
        <v>177</v>
      </c>
      <c r="G42" s="60">
        <v>11214.71</v>
      </c>
      <c r="H42" s="60">
        <v>10</v>
      </c>
      <c r="I42" s="60">
        <v>4</v>
      </c>
      <c r="J42" s="60">
        <v>6</v>
      </c>
      <c r="K42" s="60">
        <v>10</v>
      </c>
      <c r="L42" s="60">
        <v>10</v>
      </c>
      <c r="M42" s="60">
        <v>0</v>
      </c>
      <c r="N42" s="60">
        <v>100</v>
      </c>
      <c r="O42" s="40">
        <v>9538.17</v>
      </c>
      <c r="P42" s="40">
        <v>9538.17</v>
      </c>
      <c r="Q42" s="40">
        <v>100</v>
      </c>
      <c r="R42" s="40">
        <v>8030.89</v>
      </c>
      <c r="S42" s="40">
        <v>84.197387968551624</v>
      </c>
      <c r="T42" s="40">
        <v>1507.2799999999997</v>
      </c>
      <c r="U42" s="40">
        <v>15.802612031448376</v>
      </c>
      <c r="V42" s="60">
        <v>0</v>
      </c>
      <c r="W42" s="61">
        <v>6</v>
      </c>
      <c r="X42" s="61">
        <v>1</v>
      </c>
      <c r="Y42" s="40">
        <v>0</v>
      </c>
      <c r="Z42" s="62">
        <v>1676.54</v>
      </c>
      <c r="AA42" s="40">
        <v>3183.8199999999997</v>
      </c>
      <c r="AB42" s="62">
        <v>100</v>
      </c>
      <c r="AC42" s="62">
        <v>3183.82</v>
      </c>
      <c r="AD42" s="62">
        <v>100.00000000000003</v>
      </c>
      <c r="AE42" s="62">
        <v>0</v>
      </c>
      <c r="AF42" s="62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59" t="s">
        <v>244</v>
      </c>
      <c r="C43" s="59"/>
      <c r="D43" s="36" t="s">
        <v>63</v>
      </c>
      <c r="E43" s="37" t="s">
        <v>124</v>
      </c>
      <c r="F43" s="37" t="s">
        <v>178</v>
      </c>
      <c r="G43" s="60">
        <v>17726.22</v>
      </c>
      <c r="H43" s="60">
        <v>15</v>
      </c>
      <c r="I43" s="60">
        <v>3</v>
      </c>
      <c r="J43" s="60">
        <v>12</v>
      </c>
      <c r="K43" s="60">
        <v>12</v>
      </c>
      <c r="L43" s="60">
        <v>12</v>
      </c>
      <c r="M43" s="60">
        <v>1</v>
      </c>
      <c r="N43" s="60">
        <v>80</v>
      </c>
      <c r="O43" s="40">
        <v>15784.42</v>
      </c>
      <c r="P43" s="40">
        <v>15784.42</v>
      </c>
      <c r="Q43" s="40">
        <v>100</v>
      </c>
      <c r="R43" s="40">
        <v>15784.419999999998</v>
      </c>
      <c r="S43" s="40">
        <v>99.999999999999986</v>
      </c>
      <c r="T43" s="40">
        <v>0</v>
      </c>
      <c r="U43" s="40">
        <v>0</v>
      </c>
      <c r="V43" s="60">
        <v>3</v>
      </c>
      <c r="W43" s="61">
        <v>11</v>
      </c>
      <c r="X43" s="61">
        <v>0</v>
      </c>
      <c r="Y43" s="40">
        <v>20</v>
      </c>
      <c r="Z43" s="62">
        <v>1941.8000000000002</v>
      </c>
      <c r="AA43" s="40">
        <v>1941.8000000000002</v>
      </c>
      <c r="AB43" s="62">
        <v>100</v>
      </c>
      <c r="AC43" s="62">
        <v>1941.8000000000002</v>
      </c>
      <c r="AD43" s="62">
        <v>100</v>
      </c>
      <c r="AE43" s="62">
        <v>0</v>
      </c>
      <c r="AF43" s="62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59" t="s">
        <v>244</v>
      </c>
      <c r="C44" s="59"/>
      <c r="D44" s="36" t="s">
        <v>65</v>
      </c>
      <c r="E44" s="37" t="s">
        <v>124</v>
      </c>
      <c r="F44" s="37" t="s">
        <v>180</v>
      </c>
      <c r="G44" s="60">
        <v>0</v>
      </c>
      <c r="H44" s="60">
        <v>2</v>
      </c>
      <c r="I44" s="60">
        <v>0</v>
      </c>
      <c r="J44" s="60">
        <v>2</v>
      </c>
      <c r="K44" s="60">
        <v>0</v>
      </c>
      <c r="L44" s="60">
        <v>0</v>
      </c>
      <c r="M44" s="60">
        <v>1</v>
      </c>
      <c r="N44" s="6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60">
        <v>0</v>
      </c>
      <c r="W44" s="61">
        <v>0</v>
      </c>
      <c r="X44" s="61">
        <v>0</v>
      </c>
      <c r="Y44" s="40">
        <v>0</v>
      </c>
      <c r="Z44" s="62">
        <v>0</v>
      </c>
      <c r="AA44" s="40">
        <v>0</v>
      </c>
      <c r="AB44" s="62">
        <v>0</v>
      </c>
      <c r="AC44" s="62">
        <v>0</v>
      </c>
      <c r="AD44" s="62">
        <v>0</v>
      </c>
      <c r="AE44" s="62">
        <v>0</v>
      </c>
      <c r="AF44" s="62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59" t="s">
        <v>244</v>
      </c>
      <c r="C45" s="59"/>
      <c r="D45" s="36" t="s">
        <v>64</v>
      </c>
      <c r="E45" s="37" t="s">
        <v>124</v>
      </c>
      <c r="F45" s="37" t="s">
        <v>179</v>
      </c>
      <c r="G45" s="60">
        <v>624.23</v>
      </c>
      <c r="H45" s="60">
        <v>2</v>
      </c>
      <c r="I45" s="60">
        <v>1</v>
      </c>
      <c r="J45" s="60">
        <v>1</v>
      </c>
      <c r="K45" s="60">
        <v>2</v>
      </c>
      <c r="L45" s="60">
        <v>2</v>
      </c>
      <c r="M45" s="60">
        <v>1</v>
      </c>
      <c r="N45" s="60">
        <v>100</v>
      </c>
      <c r="O45" s="40">
        <v>624.23</v>
      </c>
      <c r="P45" s="40">
        <v>624.23</v>
      </c>
      <c r="Q45" s="40">
        <v>100</v>
      </c>
      <c r="R45" s="40">
        <v>624.23</v>
      </c>
      <c r="S45" s="40">
        <v>100</v>
      </c>
      <c r="T45" s="40">
        <v>0</v>
      </c>
      <c r="U45" s="40">
        <v>0</v>
      </c>
      <c r="V45" s="60">
        <v>0</v>
      </c>
      <c r="W45" s="61">
        <v>0</v>
      </c>
      <c r="X45" s="61">
        <v>0</v>
      </c>
      <c r="Y45" s="40">
        <v>0</v>
      </c>
      <c r="Z45" s="62">
        <v>0</v>
      </c>
      <c r="AA45" s="40">
        <v>0</v>
      </c>
      <c r="AB45" s="62">
        <v>0</v>
      </c>
      <c r="AC45" s="62">
        <v>0</v>
      </c>
      <c r="AD45" s="62">
        <v>0</v>
      </c>
      <c r="AE45" s="62">
        <v>0</v>
      </c>
      <c r="AF45" s="62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59" t="s">
        <v>244</v>
      </c>
      <c r="C46" s="59"/>
      <c r="D46" s="36" t="s">
        <v>66</v>
      </c>
      <c r="E46" s="37" t="s">
        <v>126</v>
      </c>
      <c r="F46" s="37" t="s">
        <v>181</v>
      </c>
      <c r="G46" s="60">
        <v>21706.97</v>
      </c>
      <c r="H46" s="60">
        <v>14</v>
      </c>
      <c r="I46" s="60">
        <v>2</v>
      </c>
      <c r="J46" s="60">
        <v>12</v>
      </c>
      <c r="K46" s="60">
        <v>13</v>
      </c>
      <c r="L46" s="60">
        <v>13</v>
      </c>
      <c r="M46" s="60">
        <v>3</v>
      </c>
      <c r="N46" s="60">
        <v>92.857142857142861</v>
      </c>
      <c r="O46" s="40">
        <v>9181.1</v>
      </c>
      <c r="P46" s="40">
        <v>9181.1</v>
      </c>
      <c r="Q46" s="40">
        <v>100</v>
      </c>
      <c r="R46" s="40">
        <v>9181.1</v>
      </c>
      <c r="S46" s="40">
        <v>100</v>
      </c>
      <c r="T46" s="40">
        <v>0</v>
      </c>
      <c r="U46" s="40">
        <v>0</v>
      </c>
      <c r="V46" s="60">
        <v>0</v>
      </c>
      <c r="W46" s="61">
        <v>13</v>
      </c>
      <c r="X46" s="61">
        <v>1</v>
      </c>
      <c r="Y46" s="40">
        <v>0</v>
      </c>
      <c r="Z46" s="62">
        <v>12525.87</v>
      </c>
      <c r="AA46" s="40">
        <v>12525.87</v>
      </c>
      <c r="AB46" s="62">
        <v>100</v>
      </c>
      <c r="AC46" s="62">
        <v>12525.87</v>
      </c>
      <c r="AD46" s="62">
        <v>100</v>
      </c>
      <c r="AE46" s="62">
        <v>0</v>
      </c>
      <c r="AF46" s="62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59" t="s">
        <v>244</v>
      </c>
      <c r="C47" s="59"/>
      <c r="D47" s="36" t="s">
        <v>67</v>
      </c>
      <c r="E47" s="37" t="s">
        <v>133</v>
      </c>
      <c r="F47" s="37" t="s">
        <v>182</v>
      </c>
      <c r="G47" s="60">
        <v>88646.87</v>
      </c>
      <c r="H47" s="60">
        <v>34</v>
      </c>
      <c r="I47" s="60">
        <v>11</v>
      </c>
      <c r="J47" s="60">
        <v>23</v>
      </c>
      <c r="K47" s="60">
        <v>30</v>
      </c>
      <c r="L47" s="60">
        <v>30</v>
      </c>
      <c r="M47" s="60">
        <v>1</v>
      </c>
      <c r="N47" s="60">
        <v>88.235294117647058</v>
      </c>
      <c r="O47" s="40">
        <v>68842.7</v>
      </c>
      <c r="P47" s="40">
        <v>68842.7</v>
      </c>
      <c r="Q47" s="40">
        <v>100</v>
      </c>
      <c r="R47" s="40">
        <v>56055.509999999995</v>
      </c>
      <c r="S47" s="40">
        <v>81.425496094720273</v>
      </c>
      <c r="T47" s="40">
        <v>12787.190000000002</v>
      </c>
      <c r="U47" s="40">
        <v>18.57450390527972</v>
      </c>
      <c r="V47" s="60">
        <v>3</v>
      </c>
      <c r="W47" s="61">
        <v>36</v>
      </c>
      <c r="X47" s="61">
        <v>2</v>
      </c>
      <c r="Y47" s="40">
        <v>8.8235294117647065</v>
      </c>
      <c r="Z47" s="62">
        <v>19804.169999999998</v>
      </c>
      <c r="AA47" s="40">
        <v>32591.360000000001</v>
      </c>
      <c r="AB47" s="62">
        <v>100</v>
      </c>
      <c r="AC47" s="62">
        <v>32591.360000000001</v>
      </c>
      <c r="AD47" s="62">
        <v>100</v>
      </c>
      <c r="AE47" s="62">
        <v>0</v>
      </c>
      <c r="AF47" s="62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59" t="s">
        <v>244</v>
      </c>
      <c r="C48" s="59"/>
      <c r="D48" s="36" t="s">
        <v>68</v>
      </c>
      <c r="E48" s="37" t="s">
        <v>125</v>
      </c>
      <c r="F48" s="37" t="s">
        <v>183</v>
      </c>
      <c r="G48" s="60">
        <v>13438.82</v>
      </c>
      <c r="H48" s="60">
        <v>16</v>
      </c>
      <c r="I48" s="60">
        <v>6</v>
      </c>
      <c r="J48" s="60">
        <v>9</v>
      </c>
      <c r="K48" s="60">
        <v>11</v>
      </c>
      <c r="L48" s="60">
        <v>11</v>
      </c>
      <c r="M48" s="60">
        <v>1</v>
      </c>
      <c r="N48" s="60">
        <v>68.75</v>
      </c>
      <c r="O48" s="40">
        <v>13438.82</v>
      </c>
      <c r="P48" s="40">
        <v>13438.82</v>
      </c>
      <c r="Q48" s="40">
        <v>100</v>
      </c>
      <c r="R48" s="40">
        <v>13438.82</v>
      </c>
      <c r="S48" s="40">
        <v>100</v>
      </c>
      <c r="T48" s="40">
        <v>0</v>
      </c>
      <c r="U48" s="40">
        <v>0</v>
      </c>
      <c r="V48" s="60">
        <v>0</v>
      </c>
      <c r="W48" s="61">
        <v>5</v>
      </c>
      <c r="X48" s="61">
        <v>0</v>
      </c>
      <c r="Y48" s="40">
        <v>0</v>
      </c>
      <c r="Z48" s="62">
        <v>0</v>
      </c>
      <c r="AA48" s="40">
        <v>0</v>
      </c>
      <c r="AB48" s="62">
        <v>0</v>
      </c>
      <c r="AC48" s="62">
        <v>0</v>
      </c>
      <c r="AD48" s="62">
        <v>0</v>
      </c>
      <c r="AE48" s="62">
        <v>0</v>
      </c>
      <c r="AF48" s="62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59" t="s">
        <v>244</v>
      </c>
      <c r="C49" s="59"/>
      <c r="D49" s="36" t="s">
        <v>69</v>
      </c>
      <c r="E49" s="37" t="s">
        <v>128</v>
      </c>
      <c r="F49" s="37" t="s">
        <v>184</v>
      </c>
      <c r="G49" s="60">
        <v>24562.880000000001</v>
      </c>
      <c r="H49" s="60">
        <v>16</v>
      </c>
      <c r="I49" s="60">
        <v>2</v>
      </c>
      <c r="J49" s="60">
        <v>14</v>
      </c>
      <c r="K49" s="60">
        <v>11</v>
      </c>
      <c r="L49" s="60">
        <v>11</v>
      </c>
      <c r="M49" s="60">
        <v>1</v>
      </c>
      <c r="N49" s="60">
        <v>68.75</v>
      </c>
      <c r="O49" s="40">
        <v>20641.310000000001</v>
      </c>
      <c r="P49" s="40">
        <v>20641.310000000001</v>
      </c>
      <c r="Q49" s="40">
        <v>100</v>
      </c>
      <c r="R49" s="40">
        <v>20641.309999999998</v>
      </c>
      <c r="S49" s="40">
        <v>99.999999999999972</v>
      </c>
      <c r="T49" s="40">
        <v>0</v>
      </c>
      <c r="U49" s="40">
        <v>0</v>
      </c>
      <c r="V49" s="60">
        <v>3</v>
      </c>
      <c r="W49" s="61">
        <v>16</v>
      </c>
      <c r="X49" s="61">
        <v>4</v>
      </c>
      <c r="Y49" s="40">
        <v>18.75</v>
      </c>
      <c r="Z49" s="62">
        <v>3921.57</v>
      </c>
      <c r="AA49" s="40">
        <v>3921.57</v>
      </c>
      <c r="AB49" s="62">
        <v>100</v>
      </c>
      <c r="AC49" s="62">
        <v>3921.57</v>
      </c>
      <c r="AD49" s="62">
        <v>100</v>
      </c>
      <c r="AE49" s="62">
        <v>0</v>
      </c>
      <c r="AF49" s="62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59" t="s">
        <v>244</v>
      </c>
      <c r="C50" s="59"/>
      <c r="D50" s="36" t="s">
        <v>70</v>
      </c>
      <c r="E50" s="37" t="s">
        <v>134</v>
      </c>
      <c r="F50" s="37" t="s">
        <v>185</v>
      </c>
      <c r="G50" s="60">
        <v>42458.19</v>
      </c>
      <c r="H50" s="60">
        <v>12</v>
      </c>
      <c r="I50" s="60">
        <v>2</v>
      </c>
      <c r="J50" s="60">
        <v>10</v>
      </c>
      <c r="K50" s="60">
        <v>9</v>
      </c>
      <c r="L50" s="60">
        <v>9</v>
      </c>
      <c r="M50" s="60">
        <v>1</v>
      </c>
      <c r="N50" s="60">
        <v>75</v>
      </c>
      <c r="O50" s="40">
        <v>20509.350000000002</v>
      </c>
      <c r="P50" s="40">
        <v>20509.350000000002</v>
      </c>
      <c r="Q50" s="40">
        <v>100</v>
      </c>
      <c r="R50" s="40">
        <v>15207.210000000001</v>
      </c>
      <c r="S50" s="40">
        <v>74.14769361291313</v>
      </c>
      <c r="T50" s="40">
        <v>5302.1400000000012</v>
      </c>
      <c r="U50" s="40">
        <v>25.85230638708687</v>
      </c>
      <c r="V50" s="60">
        <v>3</v>
      </c>
      <c r="W50" s="61">
        <v>12</v>
      </c>
      <c r="X50" s="61">
        <v>1</v>
      </c>
      <c r="Y50" s="40">
        <v>25</v>
      </c>
      <c r="Z50" s="62">
        <v>21948.84</v>
      </c>
      <c r="AA50" s="40">
        <v>27250.980000000003</v>
      </c>
      <c r="AB50" s="62">
        <v>100</v>
      </c>
      <c r="AC50" s="62">
        <v>27250.979999999996</v>
      </c>
      <c r="AD50" s="62">
        <v>99.999999999999972</v>
      </c>
      <c r="AE50" s="62">
        <v>0</v>
      </c>
      <c r="AF50" s="62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59" t="s">
        <v>244</v>
      </c>
      <c r="C51" s="59"/>
      <c r="D51" s="36" t="s">
        <v>71</v>
      </c>
      <c r="E51" s="37" t="s">
        <v>121</v>
      </c>
      <c r="F51" s="37" t="s">
        <v>186</v>
      </c>
      <c r="G51" s="60">
        <v>10515.779999999999</v>
      </c>
      <c r="H51" s="60">
        <v>10</v>
      </c>
      <c r="I51" s="60">
        <v>2</v>
      </c>
      <c r="J51" s="60">
        <v>8</v>
      </c>
      <c r="K51" s="60">
        <v>7</v>
      </c>
      <c r="L51" s="60">
        <v>7</v>
      </c>
      <c r="M51" s="60">
        <v>0</v>
      </c>
      <c r="N51" s="60">
        <v>70</v>
      </c>
      <c r="O51" s="40">
        <v>9576.4699999999993</v>
      </c>
      <c r="P51" s="40">
        <v>9576.4699999999993</v>
      </c>
      <c r="Q51" s="40">
        <v>100</v>
      </c>
      <c r="R51" s="40">
        <v>9576.4699999999993</v>
      </c>
      <c r="S51" s="40">
        <v>100</v>
      </c>
      <c r="T51" s="40">
        <v>0</v>
      </c>
      <c r="U51" s="40">
        <v>0</v>
      </c>
      <c r="V51" s="60">
        <v>2</v>
      </c>
      <c r="W51" s="61">
        <v>7</v>
      </c>
      <c r="X51" s="61">
        <v>0</v>
      </c>
      <c r="Y51" s="40">
        <v>20</v>
      </c>
      <c r="Z51" s="62">
        <v>939.31</v>
      </c>
      <c r="AA51" s="40">
        <v>939.31</v>
      </c>
      <c r="AB51" s="62">
        <v>100</v>
      </c>
      <c r="AC51" s="62">
        <v>939.31</v>
      </c>
      <c r="AD51" s="62">
        <v>100</v>
      </c>
      <c r="AE51" s="62">
        <v>0</v>
      </c>
      <c r="AF51" s="62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59" t="s">
        <v>244</v>
      </c>
      <c r="C52" s="59"/>
      <c r="D52" s="36" t="s">
        <v>72</v>
      </c>
      <c r="E52" s="37" t="s">
        <v>124</v>
      </c>
      <c r="F52" s="37" t="s">
        <v>187</v>
      </c>
      <c r="G52" s="60">
        <v>33319.729999999996</v>
      </c>
      <c r="H52" s="60">
        <v>24</v>
      </c>
      <c r="I52" s="60">
        <v>10</v>
      </c>
      <c r="J52" s="60">
        <v>12</v>
      </c>
      <c r="K52" s="60">
        <v>22</v>
      </c>
      <c r="L52" s="60">
        <v>22</v>
      </c>
      <c r="M52" s="60">
        <v>2</v>
      </c>
      <c r="N52" s="60">
        <v>91.666666666666657</v>
      </c>
      <c r="O52" s="40">
        <v>21145.85</v>
      </c>
      <c r="P52" s="40">
        <v>21145.85</v>
      </c>
      <c r="Q52" s="40">
        <v>100</v>
      </c>
      <c r="R52" s="40">
        <v>20743.91</v>
      </c>
      <c r="S52" s="40">
        <v>98.099201498166309</v>
      </c>
      <c r="T52" s="40">
        <v>401.93999999999869</v>
      </c>
      <c r="U52" s="40">
        <v>1.9007985018336873</v>
      </c>
      <c r="V52" s="60">
        <v>2</v>
      </c>
      <c r="W52" s="61">
        <v>21</v>
      </c>
      <c r="X52" s="61">
        <v>7</v>
      </c>
      <c r="Y52" s="40">
        <v>8.3333333333333321</v>
      </c>
      <c r="Z52" s="62">
        <v>12173.88</v>
      </c>
      <c r="AA52" s="40">
        <v>12575.819999999998</v>
      </c>
      <c r="AB52" s="62">
        <v>100</v>
      </c>
      <c r="AC52" s="62">
        <v>12575.819999999998</v>
      </c>
      <c r="AD52" s="62">
        <v>100</v>
      </c>
      <c r="AE52" s="62">
        <v>0</v>
      </c>
      <c r="AF52" s="62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59" t="s">
        <v>244</v>
      </c>
      <c r="C53" s="59"/>
      <c r="D53" s="36" t="s">
        <v>73</v>
      </c>
      <c r="E53" s="37" t="s">
        <v>125</v>
      </c>
      <c r="F53" s="37" t="s">
        <v>188</v>
      </c>
      <c r="G53" s="60">
        <v>20961.98</v>
      </c>
      <c r="H53" s="60">
        <v>16</v>
      </c>
      <c r="I53" s="60">
        <v>0</v>
      </c>
      <c r="J53" s="60">
        <v>16</v>
      </c>
      <c r="K53" s="60">
        <v>13</v>
      </c>
      <c r="L53" s="60">
        <v>13</v>
      </c>
      <c r="M53" s="60">
        <v>0</v>
      </c>
      <c r="N53" s="60">
        <v>81.25</v>
      </c>
      <c r="O53" s="40">
        <v>14149.42</v>
      </c>
      <c r="P53" s="40">
        <v>14149.42</v>
      </c>
      <c r="Q53" s="40">
        <v>100</v>
      </c>
      <c r="R53" s="40">
        <v>14149.42</v>
      </c>
      <c r="S53" s="40">
        <v>100</v>
      </c>
      <c r="T53" s="40">
        <v>0</v>
      </c>
      <c r="U53" s="40">
        <v>0</v>
      </c>
      <c r="V53" s="60">
        <v>5</v>
      </c>
      <c r="W53" s="61">
        <v>21</v>
      </c>
      <c r="X53" s="61">
        <v>2</v>
      </c>
      <c r="Y53" s="40">
        <v>31.25</v>
      </c>
      <c r="Z53" s="62">
        <v>6812.56</v>
      </c>
      <c r="AA53" s="40">
        <v>6812.56</v>
      </c>
      <c r="AB53" s="62">
        <v>100</v>
      </c>
      <c r="AC53" s="62">
        <v>6812.56</v>
      </c>
      <c r="AD53" s="62">
        <v>100</v>
      </c>
      <c r="AE53" s="62">
        <v>0</v>
      </c>
      <c r="AF53" s="62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59" t="s">
        <v>244</v>
      </c>
      <c r="C54" s="59"/>
      <c r="D54" s="36" t="s">
        <v>74</v>
      </c>
      <c r="E54" s="37" t="s">
        <v>124</v>
      </c>
      <c r="F54" s="37" t="s">
        <v>189</v>
      </c>
      <c r="G54" s="60">
        <v>21542.019999999997</v>
      </c>
      <c r="H54" s="60">
        <v>15</v>
      </c>
      <c r="I54" s="60">
        <v>2</v>
      </c>
      <c r="J54" s="60">
        <v>12</v>
      </c>
      <c r="K54" s="60">
        <v>11</v>
      </c>
      <c r="L54" s="60">
        <v>11</v>
      </c>
      <c r="M54" s="60">
        <v>3</v>
      </c>
      <c r="N54" s="60">
        <v>73.333333333333329</v>
      </c>
      <c r="O54" s="40">
        <v>19513.129999999997</v>
      </c>
      <c r="P54" s="40">
        <v>19513.129999999997</v>
      </c>
      <c r="Q54" s="40">
        <v>100</v>
      </c>
      <c r="R54" s="40">
        <v>19513.129999999997</v>
      </c>
      <c r="S54" s="40">
        <v>100</v>
      </c>
      <c r="T54" s="40">
        <v>0</v>
      </c>
      <c r="U54" s="40">
        <v>0</v>
      </c>
      <c r="V54" s="60">
        <v>2</v>
      </c>
      <c r="W54" s="61">
        <v>8</v>
      </c>
      <c r="X54" s="61">
        <v>0</v>
      </c>
      <c r="Y54" s="40">
        <v>13.333333333333334</v>
      </c>
      <c r="Z54" s="62">
        <v>2028.8899999999999</v>
      </c>
      <c r="AA54" s="40">
        <v>2028.8899999999999</v>
      </c>
      <c r="AB54" s="62">
        <v>100</v>
      </c>
      <c r="AC54" s="62">
        <v>2028.8899999999999</v>
      </c>
      <c r="AD54" s="62">
        <v>100</v>
      </c>
      <c r="AE54" s="62">
        <v>0</v>
      </c>
      <c r="AF54" s="62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59" t="s">
        <v>244</v>
      </c>
      <c r="C55" s="59"/>
      <c r="D55" s="36" t="s">
        <v>75</v>
      </c>
      <c r="E55" s="37" t="s">
        <v>125</v>
      </c>
      <c r="F55" s="37" t="s">
        <v>190</v>
      </c>
      <c r="G55" s="60">
        <v>7872.8899999999994</v>
      </c>
      <c r="H55" s="60">
        <v>18</v>
      </c>
      <c r="I55" s="60">
        <v>5</v>
      </c>
      <c r="J55" s="60">
        <v>13</v>
      </c>
      <c r="K55" s="60">
        <v>14</v>
      </c>
      <c r="L55" s="60">
        <v>14</v>
      </c>
      <c r="M55" s="60">
        <v>9</v>
      </c>
      <c r="N55" s="60">
        <v>77.777777777777786</v>
      </c>
      <c r="O55" s="40">
        <v>7872.8899999999994</v>
      </c>
      <c r="P55" s="40">
        <v>7872.8899999999994</v>
      </c>
      <c r="Q55" s="40">
        <v>100</v>
      </c>
      <c r="R55" s="40">
        <v>7872.8899999999994</v>
      </c>
      <c r="S55" s="40">
        <v>100</v>
      </c>
      <c r="T55" s="40">
        <v>0</v>
      </c>
      <c r="U55" s="40">
        <v>0</v>
      </c>
      <c r="V55" s="60">
        <v>0</v>
      </c>
      <c r="W55" s="61">
        <v>3</v>
      </c>
      <c r="X55" s="61">
        <v>0</v>
      </c>
      <c r="Y55" s="40">
        <v>0</v>
      </c>
      <c r="Z55" s="62">
        <v>0</v>
      </c>
      <c r="AA55" s="40">
        <v>0</v>
      </c>
      <c r="AB55" s="62">
        <v>0</v>
      </c>
      <c r="AC55" s="62">
        <v>0</v>
      </c>
      <c r="AD55" s="62">
        <v>0</v>
      </c>
      <c r="AE55" s="62">
        <v>0</v>
      </c>
      <c r="AF55" s="62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59" t="s">
        <v>244</v>
      </c>
      <c r="C56" s="59"/>
      <c r="D56" s="36" t="s">
        <v>76</v>
      </c>
      <c r="E56" s="37" t="s">
        <v>135</v>
      </c>
      <c r="F56" s="37" t="s">
        <v>191</v>
      </c>
      <c r="G56" s="60">
        <v>901.85</v>
      </c>
      <c r="H56" s="60">
        <v>9</v>
      </c>
      <c r="I56" s="60">
        <v>3</v>
      </c>
      <c r="J56" s="60">
        <v>5</v>
      </c>
      <c r="K56" s="60">
        <v>2</v>
      </c>
      <c r="L56" s="60">
        <v>2</v>
      </c>
      <c r="M56" s="60">
        <v>0</v>
      </c>
      <c r="N56" s="60">
        <v>22.222222222222221</v>
      </c>
      <c r="O56" s="40">
        <v>901.85</v>
      </c>
      <c r="P56" s="40">
        <v>901.85</v>
      </c>
      <c r="Q56" s="40">
        <v>100</v>
      </c>
      <c r="R56" s="40">
        <v>901.85</v>
      </c>
      <c r="S56" s="40">
        <v>100</v>
      </c>
      <c r="T56" s="40">
        <v>0</v>
      </c>
      <c r="U56" s="40">
        <v>0</v>
      </c>
      <c r="V56" s="60">
        <v>1</v>
      </c>
      <c r="W56" s="61">
        <v>2</v>
      </c>
      <c r="X56" s="61">
        <v>0</v>
      </c>
      <c r="Y56" s="40">
        <v>11.111111111111111</v>
      </c>
      <c r="Z56" s="62">
        <v>0</v>
      </c>
      <c r="AA56" s="40">
        <v>0</v>
      </c>
      <c r="AB56" s="62">
        <v>0</v>
      </c>
      <c r="AC56" s="62">
        <v>0</v>
      </c>
      <c r="AD56" s="62">
        <v>0</v>
      </c>
      <c r="AE56" s="62">
        <v>0</v>
      </c>
      <c r="AF56" s="62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59" t="s">
        <v>244</v>
      </c>
      <c r="C57" s="59"/>
      <c r="D57" s="36" t="s">
        <v>77</v>
      </c>
      <c r="E57" s="37" t="s">
        <v>136</v>
      </c>
      <c r="F57" s="37" t="s">
        <v>192</v>
      </c>
      <c r="G57" s="60">
        <v>25703.99</v>
      </c>
      <c r="H57" s="60">
        <v>17</v>
      </c>
      <c r="I57" s="60">
        <v>1</v>
      </c>
      <c r="J57" s="60">
        <v>16</v>
      </c>
      <c r="K57" s="60">
        <v>14</v>
      </c>
      <c r="L57" s="60">
        <v>14</v>
      </c>
      <c r="M57" s="60">
        <v>0</v>
      </c>
      <c r="N57" s="60">
        <v>82.35294117647058</v>
      </c>
      <c r="O57" s="40">
        <v>22560.63</v>
      </c>
      <c r="P57" s="40">
        <v>22560.63</v>
      </c>
      <c r="Q57" s="40">
        <v>100</v>
      </c>
      <c r="R57" s="40">
        <v>22560.63</v>
      </c>
      <c r="S57" s="40">
        <v>100</v>
      </c>
      <c r="T57" s="40">
        <v>0</v>
      </c>
      <c r="U57" s="40">
        <v>0</v>
      </c>
      <c r="V57" s="60">
        <v>1</v>
      </c>
      <c r="W57" s="61">
        <v>14</v>
      </c>
      <c r="X57" s="61">
        <v>0</v>
      </c>
      <c r="Y57" s="40">
        <v>5.8823529411764701</v>
      </c>
      <c r="Z57" s="62">
        <v>3143.36</v>
      </c>
      <c r="AA57" s="40">
        <v>3143.36</v>
      </c>
      <c r="AB57" s="62">
        <v>100</v>
      </c>
      <c r="AC57" s="62">
        <v>3143.36</v>
      </c>
      <c r="AD57" s="62">
        <v>100</v>
      </c>
      <c r="AE57" s="62">
        <v>0</v>
      </c>
      <c r="AF57" s="62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59" t="s">
        <v>244</v>
      </c>
      <c r="C58" s="59"/>
      <c r="D58" s="36" t="s">
        <v>78</v>
      </c>
      <c r="E58" s="37" t="s">
        <v>124</v>
      </c>
      <c r="F58" s="37" t="s">
        <v>193</v>
      </c>
      <c r="G58" s="60">
        <v>6865.01</v>
      </c>
      <c r="H58" s="60">
        <v>9</v>
      </c>
      <c r="I58" s="60">
        <v>3</v>
      </c>
      <c r="J58" s="60">
        <v>6</v>
      </c>
      <c r="K58" s="60">
        <v>8</v>
      </c>
      <c r="L58" s="60">
        <v>8</v>
      </c>
      <c r="M58" s="60">
        <v>0</v>
      </c>
      <c r="N58" s="60">
        <v>88.888888888888886</v>
      </c>
      <c r="O58" s="40">
        <v>5829.1</v>
      </c>
      <c r="P58" s="40">
        <v>5829.1</v>
      </c>
      <c r="Q58" s="40">
        <v>100</v>
      </c>
      <c r="R58" s="40">
        <v>5829.1</v>
      </c>
      <c r="S58" s="40">
        <v>100</v>
      </c>
      <c r="T58" s="40">
        <v>0</v>
      </c>
      <c r="U58" s="40">
        <v>0</v>
      </c>
      <c r="V58" s="60">
        <v>1</v>
      </c>
      <c r="W58" s="61">
        <v>4</v>
      </c>
      <c r="X58" s="61">
        <v>0</v>
      </c>
      <c r="Y58" s="40">
        <v>11.111111111111111</v>
      </c>
      <c r="Z58" s="62">
        <v>1035.9100000000001</v>
      </c>
      <c r="AA58" s="40">
        <v>1035.9100000000001</v>
      </c>
      <c r="AB58" s="62">
        <v>100</v>
      </c>
      <c r="AC58" s="62">
        <v>1035.9100000000001</v>
      </c>
      <c r="AD58" s="62">
        <v>100</v>
      </c>
      <c r="AE58" s="62">
        <v>0</v>
      </c>
      <c r="AF58" s="62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59" t="s">
        <v>244</v>
      </c>
      <c r="C59" s="59"/>
      <c r="D59" s="36" t="s">
        <v>79</v>
      </c>
      <c r="E59" s="37" t="s">
        <v>137</v>
      </c>
      <c r="F59" s="37" t="s">
        <v>194</v>
      </c>
      <c r="G59" s="60">
        <v>22481.79</v>
      </c>
      <c r="H59" s="60">
        <v>19</v>
      </c>
      <c r="I59" s="60">
        <v>5</v>
      </c>
      <c r="J59" s="60">
        <v>14</v>
      </c>
      <c r="K59" s="60">
        <v>15</v>
      </c>
      <c r="L59" s="60">
        <v>15</v>
      </c>
      <c r="M59" s="60">
        <v>0</v>
      </c>
      <c r="N59" s="60">
        <v>78.94736842105263</v>
      </c>
      <c r="O59" s="40">
        <v>20164.23</v>
      </c>
      <c r="P59" s="40">
        <v>20164.23</v>
      </c>
      <c r="Q59" s="40">
        <v>100</v>
      </c>
      <c r="R59" s="40">
        <v>19473.62</v>
      </c>
      <c r="S59" s="40">
        <v>96.575073781642047</v>
      </c>
      <c r="T59" s="40">
        <v>690.61000000000058</v>
      </c>
      <c r="U59" s="40">
        <v>3.4249262183579563</v>
      </c>
      <c r="V59" s="60">
        <v>3</v>
      </c>
      <c r="W59" s="61">
        <v>14</v>
      </c>
      <c r="X59" s="61">
        <v>0</v>
      </c>
      <c r="Y59" s="40">
        <v>15.789473684210526</v>
      </c>
      <c r="Z59" s="62">
        <v>2317.56</v>
      </c>
      <c r="AA59" s="40">
        <v>3008.1700000000005</v>
      </c>
      <c r="AB59" s="62">
        <v>100</v>
      </c>
      <c r="AC59" s="62">
        <v>3008.1700000000005</v>
      </c>
      <c r="AD59" s="62">
        <v>100</v>
      </c>
      <c r="AE59" s="62">
        <v>0</v>
      </c>
      <c r="AF59" s="62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59" t="s">
        <v>244</v>
      </c>
      <c r="C60" s="59"/>
      <c r="D60" s="36" t="s">
        <v>80</v>
      </c>
      <c r="E60" s="37" t="s">
        <v>124</v>
      </c>
      <c r="F60" s="37" t="s">
        <v>195</v>
      </c>
      <c r="G60" s="60">
        <v>39444.380000000005</v>
      </c>
      <c r="H60" s="60">
        <v>16</v>
      </c>
      <c r="I60" s="60">
        <v>3</v>
      </c>
      <c r="J60" s="60">
        <v>12</v>
      </c>
      <c r="K60" s="60">
        <v>14</v>
      </c>
      <c r="L60" s="60">
        <v>14</v>
      </c>
      <c r="M60" s="60">
        <v>0</v>
      </c>
      <c r="N60" s="60">
        <v>87.5</v>
      </c>
      <c r="O60" s="40">
        <v>22001.93</v>
      </c>
      <c r="P60" s="40">
        <v>22001.93</v>
      </c>
      <c r="Q60" s="40">
        <v>100</v>
      </c>
      <c r="R60" s="40">
        <v>21266.880000000001</v>
      </c>
      <c r="S60" s="40">
        <v>96.659156719433241</v>
      </c>
      <c r="T60" s="40">
        <v>735.04999999999927</v>
      </c>
      <c r="U60" s="40">
        <v>3.3408432805667472</v>
      </c>
      <c r="V60" s="60">
        <v>2</v>
      </c>
      <c r="W60" s="61">
        <v>16</v>
      </c>
      <c r="X60" s="61">
        <v>2</v>
      </c>
      <c r="Y60" s="40">
        <v>12.5</v>
      </c>
      <c r="Z60" s="62">
        <v>17442.45</v>
      </c>
      <c r="AA60" s="40">
        <v>18177.5</v>
      </c>
      <c r="AB60" s="62">
        <v>100</v>
      </c>
      <c r="AC60" s="62">
        <v>18177.5</v>
      </c>
      <c r="AD60" s="62">
        <v>100</v>
      </c>
      <c r="AE60" s="62">
        <v>0</v>
      </c>
      <c r="AF60" s="62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59" t="s">
        <v>244</v>
      </c>
      <c r="C61" s="59"/>
      <c r="D61" s="36" t="s">
        <v>81</v>
      </c>
      <c r="E61" s="37" t="s">
        <v>130</v>
      </c>
      <c r="F61" s="37" t="s">
        <v>196</v>
      </c>
      <c r="G61" s="60">
        <v>21524.930000000004</v>
      </c>
      <c r="H61" s="60">
        <v>16</v>
      </c>
      <c r="I61" s="60">
        <v>0</v>
      </c>
      <c r="J61" s="60">
        <v>16</v>
      </c>
      <c r="K61" s="60">
        <v>16</v>
      </c>
      <c r="L61" s="60">
        <v>20</v>
      </c>
      <c r="M61" s="60">
        <v>3</v>
      </c>
      <c r="N61" s="60">
        <v>100</v>
      </c>
      <c r="O61" s="40">
        <v>18787.050000000003</v>
      </c>
      <c r="P61" s="40">
        <v>18787.050000000003</v>
      </c>
      <c r="Q61" s="40">
        <v>100</v>
      </c>
      <c r="R61" s="40">
        <v>16766.02</v>
      </c>
      <c r="S61" s="40">
        <v>89.242430291078151</v>
      </c>
      <c r="T61" s="40">
        <v>2021.0300000000025</v>
      </c>
      <c r="U61" s="40">
        <v>10.757569708921849</v>
      </c>
      <c r="V61" s="60">
        <v>0</v>
      </c>
      <c r="W61" s="61">
        <v>8</v>
      </c>
      <c r="X61" s="61">
        <v>0</v>
      </c>
      <c r="Y61" s="40">
        <v>0</v>
      </c>
      <c r="Z61" s="62">
        <v>2737.88</v>
      </c>
      <c r="AA61" s="40">
        <v>4758.9100000000026</v>
      </c>
      <c r="AB61" s="62">
        <v>100</v>
      </c>
      <c r="AC61" s="62">
        <v>4758.91</v>
      </c>
      <c r="AD61" s="62">
        <v>99.999999999999943</v>
      </c>
      <c r="AE61" s="62">
        <v>0</v>
      </c>
      <c r="AF61" s="62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59" t="s">
        <v>244</v>
      </c>
      <c r="C62" s="59"/>
      <c r="D62" s="36" t="s">
        <v>82</v>
      </c>
      <c r="E62" s="37" t="s">
        <v>124</v>
      </c>
      <c r="F62" s="37" t="s">
        <v>197</v>
      </c>
      <c r="G62" s="60">
        <v>14304.879999999997</v>
      </c>
      <c r="H62" s="60">
        <v>5</v>
      </c>
      <c r="I62" s="60">
        <v>0</v>
      </c>
      <c r="J62" s="60">
        <v>5</v>
      </c>
      <c r="K62" s="60">
        <v>5</v>
      </c>
      <c r="L62" s="60">
        <v>7</v>
      </c>
      <c r="M62" s="60">
        <v>0</v>
      </c>
      <c r="N62" s="60">
        <v>100</v>
      </c>
      <c r="O62" s="40">
        <v>9793.4999999999982</v>
      </c>
      <c r="P62" s="40">
        <v>9793.4999999999982</v>
      </c>
      <c r="Q62" s="40">
        <v>100</v>
      </c>
      <c r="R62" s="40">
        <v>8150.7699999999986</v>
      </c>
      <c r="S62" s="40">
        <v>83.226323581967634</v>
      </c>
      <c r="T62" s="40">
        <v>1642.7299999999996</v>
      </c>
      <c r="U62" s="40">
        <v>16.77367641803237</v>
      </c>
      <c r="V62" s="60">
        <v>0</v>
      </c>
      <c r="W62" s="61">
        <v>7</v>
      </c>
      <c r="X62" s="61">
        <v>0</v>
      </c>
      <c r="Y62" s="40">
        <v>0</v>
      </c>
      <c r="Z62" s="62">
        <v>4511.38</v>
      </c>
      <c r="AA62" s="40">
        <v>6154.11</v>
      </c>
      <c r="AB62" s="62">
        <v>100</v>
      </c>
      <c r="AC62" s="62">
        <v>6154.11</v>
      </c>
      <c r="AD62" s="62">
        <v>100</v>
      </c>
      <c r="AE62" s="62">
        <v>0</v>
      </c>
      <c r="AF62" s="62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59" t="s">
        <v>244</v>
      </c>
      <c r="C63" s="59"/>
      <c r="D63" s="36" t="s">
        <v>83</v>
      </c>
      <c r="E63" s="37" t="s">
        <v>124</v>
      </c>
      <c r="F63" s="37" t="s">
        <v>198</v>
      </c>
      <c r="G63" s="60">
        <v>21596.7</v>
      </c>
      <c r="H63" s="60">
        <v>14</v>
      </c>
      <c r="I63" s="60">
        <v>1</v>
      </c>
      <c r="J63" s="60">
        <v>12</v>
      </c>
      <c r="K63" s="60">
        <v>12</v>
      </c>
      <c r="L63" s="60">
        <v>12</v>
      </c>
      <c r="M63" s="60">
        <v>1</v>
      </c>
      <c r="N63" s="60">
        <v>85.714285714285708</v>
      </c>
      <c r="O63" s="40">
        <v>15259.9</v>
      </c>
      <c r="P63" s="40">
        <v>15259.9</v>
      </c>
      <c r="Q63" s="40">
        <v>100</v>
      </c>
      <c r="R63" s="40">
        <v>15259.900000000001</v>
      </c>
      <c r="S63" s="40">
        <v>100.00000000000003</v>
      </c>
      <c r="T63" s="40">
        <v>0</v>
      </c>
      <c r="U63" s="40">
        <v>0</v>
      </c>
      <c r="V63" s="60">
        <v>3</v>
      </c>
      <c r="W63" s="61">
        <v>13</v>
      </c>
      <c r="X63" s="61">
        <v>2</v>
      </c>
      <c r="Y63" s="40">
        <v>21.428571428571427</v>
      </c>
      <c r="Z63" s="62">
        <v>6336.8</v>
      </c>
      <c r="AA63" s="40">
        <v>6336.8</v>
      </c>
      <c r="AB63" s="62">
        <v>100</v>
      </c>
      <c r="AC63" s="62">
        <v>6336.8</v>
      </c>
      <c r="AD63" s="62">
        <v>100</v>
      </c>
      <c r="AE63" s="62">
        <v>0</v>
      </c>
      <c r="AF63" s="62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59" t="s">
        <v>244</v>
      </c>
      <c r="C64" s="59"/>
      <c r="D64" s="36" t="s">
        <v>84</v>
      </c>
      <c r="E64" s="37" t="s">
        <v>125</v>
      </c>
      <c r="F64" s="37" t="s">
        <v>199</v>
      </c>
      <c r="G64" s="60">
        <v>13223.53</v>
      </c>
      <c r="H64" s="60">
        <v>15</v>
      </c>
      <c r="I64" s="60">
        <v>4</v>
      </c>
      <c r="J64" s="60">
        <v>10</v>
      </c>
      <c r="K64" s="60">
        <v>15</v>
      </c>
      <c r="L64" s="60">
        <v>15</v>
      </c>
      <c r="M64" s="60">
        <v>2</v>
      </c>
      <c r="N64" s="60">
        <v>100</v>
      </c>
      <c r="O64" s="40">
        <v>9876.69</v>
      </c>
      <c r="P64" s="40">
        <v>9876.69</v>
      </c>
      <c r="Q64" s="40">
        <v>100</v>
      </c>
      <c r="R64" s="40">
        <v>9876.69</v>
      </c>
      <c r="S64" s="40">
        <v>100</v>
      </c>
      <c r="T64" s="40">
        <v>0</v>
      </c>
      <c r="U64" s="40">
        <v>0</v>
      </c>
      <c r="V64" s="60">
        <v>0</v>
      </c>
      <c r="W64" s="61">
        <v>6</v>
      </c>
      <c r="X64" s="61">
        <v>0</v>
      </c>
      <c r="Y64" s="40">
        <v>0</v>
      </c>
      <c r="Z64" s="62">
        <v>3346.84</v>
      </c>
      <c r="AA64" s="40">
        <v>3346.84</v>
      </c>
      <c r="AB64" s="62">
        <v>100</v>
      </c>
      <c r="AC64" s="62">
        <v>3346.84</v>
      </c>
      <c r="AD64" s="62">
        <v>100</v>
      </c>
      <c r="AE64" s="62">
        <v>0</v>
      </c>
      <c r="AF64" s="62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59" t="s">
        <v>244</v>
      </c>
      <c r="C65" s="59"/>
      <c r="D65" s="36" t="s">
        <v>85</v>
      </c>
      <c r="E65" s="37" t="s">
        <v>124</v>
      </c>
      <c r="F65" s="37" t="s">
        <v>200</v>
      </c>
      <c r="G65" s="60">
        <v>45351.82</v>
      </c>
      <c r="H65" s="60">
        <v>30</v>
      </c>
      <c r="I65" s="60">
        <v>11</v>
      </c>
      <c r="J65" s="60">
        <v>17</v>
      </c>
      <c r="K65" s="60">
        <v>23</v>
      </c>
      <c r="L65" s="60">
        <v>23</v>
      </c>
      <c r="M65" s="60">
        <v>1</v>
      </c>
      <c r="N65" s="60">
        <v>76.666666666666671</v>
      </c>
      <c r="O65" s="40">
        <v>29474.7</v>
      </c>
      <c r="P65" s="40">
        <v>29474.7</v>
      </c>
      <c r="Q65" s="40">
        <v>100</v>
      </c>
      <c r="R65" s="40">
        <v>25978.489999999998</v>
      </c>
      <c r="S65" s="40">
        <v>88.138267734701287</v>
      </c>
      <c r="T65" s="40">
        <v>3496.2100000000028</v>
      </c>
      <c r="U65" s="40">
        <v>11.861732265298723</v>
      </c>
      <c r="V65" s="60">
        <v>7</v>
      </c>
      <c r="W65" s="61">
        <v>23</v>
      </c>
      <c r="X65" s="61">
        <v>2</v>
      </c>
      <c r="Y65" s="40">
        <v>23.333333333333332</v>
      </c>
      <c r="Z65" s="62">
        <v>15877.119999999999</v>
      </c>
      <c r="AA65" s="40">
        <v>19373.330000000002</v>
      </c>
      <c r="AB65" s="62">
        <v>100</v>
      </c>
      <c r="AC65" s="62">
        <v>19373.330000000002</v>
      </c>
      <c r="AD65" s="62">
        <v>100</v>
      </c>
      <c r="AE65" s="62">
        <v>0</v>
      </c>
      <c r="AF65" s="62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59" t="s">
        <v>244</v>
      </c>
      <c r="C66" s="59"/>
      <c r="D66" s="36" t="s">
        <v>86</v>
      </c>
      <c r="E66" s="37" t="s">
        <v>138</v>
      </c>
      <c r="F66" s="37" t="s">
        <v>201</v>
      </c>
      <c r="G66" s="60">
        <v>35547.24</v>
      </c>
      <c r="H66" s="60">
        <v>22</v>
      </c>
      <c r="I66" s="60">
        <v>8</v>
      </c>
      <c r="J66" s="60">
        <v>14</v>
      </c>
      <c r="K66" s="60">
        <v>22</v>
      </c>
      <c r="L66" s="60">
        <v>22</v>
      </c>
      <c r="M66" s="60">
        <v>0</v>
      </c>
      <c r="N66" s="60">
        <v>100</v>
      </c>
      <c r="O66" s="40">
        <v>31860.29</v>
      </c>
      <c r="P66" s="40">
        <v>31860.29</v>
      </c>
      <c r="Q66" s="40">
        <v>100</v>
      </c>
      <c r="R66" s="40">
        <v>31860.29</v>
      </c>
      <c r="S66" s="40">
        <v>100</v>
      </c>
      <c r="T66" s="40">
        <v>0</v>
      </c>
      <c r="U66" s="40">
        <v>0</v>
      </c>
      <c r="V66" s="60">
        <v>0</v>
      </c>
      <c r="W66" s="61">
        <v>17</v>
      </c>
      <c r="X66" s="61">
        <v>0</v>
      </c>
      <c r="Y66" s="40">
        <v>0</v>
      </c>
      <c r="Z66" s="62">
        <v>3686.95</v>
      </c>
      <c r="AA66" s="40">
        <v>3686.95</v>
      </c>
      <c r="AB66" s="62">
        <v>100</v>
      </c>
      <c r="AC66" s="62">
        <v>3686.95</v>
      </c>
      <c r="AD66" s="62">
        <v>100</v>
      </c>
      <c r="AE66" s="62">
        <v>0</v>
      </c>
      <c r="AF66" s="62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59" t="s">
        <v>244</v>
      </c>
      <c r="C67" s="59"/>
      <c r="D67" s="36" t="s">
        <v>87</v>
      </c>
      <c r="E67" s="37" t="s">
        <v>135</v>
      </c>
      <c r="F67" s="37" t="s">
        <v>202</v>
      </c>
      <c r="G67" s="60">
        <v>7894.5199999999995</v>
      </c>
      <c r="H67" s="60">
        <v>9</v>
      </c>
      <c r="I67" s="60">
        <v>2</v>
      </c>
      <c r="J67" s="60">
        <v>6</v>
      </c>
      <c r="K67" s="60">
        <v>9</v>
      </c>
      <c r="L67" s="60">
        <v>9</v>
      </c>
      <c r="M67" s="60">
        <v>1</v>
      </c>
      <c r="N67" s="60">
        <v>100</v>
      </c>
      <c r="O67" s="40">
        <v>7417.12</v>
      </c>
      <c r="P67" s="40">
        <v>7417.12</v>
      </c>
      <c r="Q67" s="40">
        <v>100</v>
      </c>
      <c r="R67" s="40">
        <v>6062.96</v>
      </c>
      <c r="S67" s="40">
        <v>81.742778868347827</v>
      </c>
      <c r="T67" s="40">
        <v>1354.1599999999999</v>
      </c>
      <c r="U67" s="40">
        <v>18.257221131652177</v>
      </c>
      <c r="V67" s="60">
        <v>0</v>
      </c>
      <c r="W67" s="61">
        <v>4</v>
      </c>
      <c r="X67" s="61">
        <v>0</v>
      </c>
      <c r="Y67" s="40">
        <v>0</v>
      </c>
      <c r="Z67" s="62">
        <v>477.4</v>
      </c>
      <c r="AA67" s="40">
        <v>1831.56</v>
      </c>
      <c r="AB67" s="62">
        <v>100</v>
      </c>
      <c r="AC67" s="62">
        <v>1831.56</v>
      </c>
      <c r="AD67" s="62">
        <v>100</v>
      </c>
      <c r="AE67" s="62">
        <v>0</v>
      </c>
      <c r="AF67" s="62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59" t="s">
        <v>244</v>
      </c>
      <c r="C68" s="59"/>
      <c r="D68" s="36" t="s">
        <v>88</v>
      </c>
      <c r="E68" s="37" t="s">
        <v>120</v>
      </c>
      <c r="F68" s="37" t="s">
        <v>203</v>
      </c>
      <c r="G68" s="60">
        <v>34958.36</v>
      </c>
      <c r="H68" s="60">
        <v>21</v>
      </c>
      <c r="I68" s="60">
        <v>4</v>
      </c>
      <c r="J68" s="60">
        <v>15</v>
      </c>
      <c r="K68" s="60">
        <v>13</v>
      </c>
      <c r="L68" s="60">
        <v>13</v>
      </c>
      <c r="M68" s="60">
        <v>1</v>
      </c>
      <c r="N68" s="60">
        <v>61.904761904761905</v>
      </c>
      <c r="O68" s="40">
        <v>24949.09</v>
      </c>
      <c r="P68" s="40">
        <v>24949.09</v>
      </c>
      <c r="Q68" s="40">
        <v>100</v>
      </c>
      <c r="R68" s="40">
        <v>24949.09</v>
      </c>
      <c r="S68" s="40">
        <v>100</v>
      </c>
      <c r="T68" s="40">
        <v>0</v>
      </c>
      <c r="U68" s="40">
        <v>0</v>
      </c>
      <c r="V68" s="60">
        <v>5</v>
      </c>
      <c r="W68" s="61">
        <v>17</v>
      </c>
      <c r="X68" s="61">
        <v>3</v>
      </c>
      <c r="Y68" s="40">
        <v>23.809523809523807</v>
      </c>
      <c r="Z68" s="62">
        <v>10009.27</v>
      </c>
      <c r="AA68" s="40">
        <v>10009.27</v>
      </c>
      <c r="AB68" s="62">
        <v>100</v>
      </c>
      <c r="AC68" s="62">
        <v>10009.27</v>
      </c>
      <c r="AD68" s="62">
        <v>100</v>
      </c>
      <c r="AE68" s="62">
        <v>0</v>
      </c>
      <c r="AF68" s="62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59" t="s">
        <v>244</v>
      </c>
      <c r="C69" s="59"/>
      <c r="D69" s="36" t="s">
        <v>89</v>
      </c>
      <c r="E69" s="37" t="s">
        <v>139</v>
      </c>
      <c r="F69" s="37" t="s">
        <v>204</v>
      </c>
      <c r="G69" s="60">
        <v>32898.509999999995</v>
      </c>
      <c r="H69" s="60">
        <v>26</v>
      </c>
      <c r="I69" s="60">
        <v>1</v>
      </c>
      <c r="J69" s="60">
        <v>25</v>
      </c>
      <c r="K69" s="60">
        <v>24</v>
      </c>
      <c r="L69" s="60">
        <v>24</v>
      </c>
      <c r="M69" s="60">
        <v>0</v>
      </c>
      <c r="N69" s="60">
        <v>92.307692307692307</v>
      </c>
      <c r="O69" s="40">
        <v>24297.279999999999</v>
      </c>
      <c r="P69" s="40">
        <v>24297.279999999999</v>
      </c>
      <c r="Q69" s="40">
        <v>100</v>
      </c>
      <c r="R69" s="40">
        <v>23737.410000000003</v>
      </c>
      <c r="S69" s="40">
        <v>97.695750306207131</v>
      </c>
      <c r="T69" s="40">
        <v>559.86999999999534</v>
      </c>
      <c r="U69" s="40">
        <v>2.3042496937928663</v>
      </c>
      <c r="V69" s="60">
        <v>0</v>
      </c>
      <c r="W69" s="61">
        <v>17</v>
      </c>
      <c r="X69" s="61">
        <v>5</v>
      </c>
      <c r="Y69" s="40">
        <v>0</v>
      </c>
      <c r="Z69" s="62">
        <v>8601.23</v>
      </c>
      <c r="AA69" s="40">
        <v>9161.0999999999949</v>
      </c>
      <c r="AB69" s="62">
        <v>100</v>
      </c>
      <c r="AC69" s="62">
        <v>9161.0999999999967</v>
      </c>
      <c r="AD69" s="62">
        <v>100.00000000000003</v>
      </c>
      <c r="AE69" s="62">
        <v>0</v>
      </c>
      <c r="AF69" s="62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59" t="s">
        <v>244</v>
      </c>
      <c r="C70" s="59"/>
      <c r="D70" s="36" t="s">
        <v>90</v>
      </c>
      <c r="E70" s="37" t="s">
        <v>140</v>
      </c>
      <c r="F70" s="37" t="s">
        <v>205</v>
      </c>
      <c r="G70" s="60">
        <v>24207.66</v>
      </c>
      <c r="H70" s="60">
        <v>11</v>
      </c>
      <c r="I70" s="60">
        <v>6</v>
      </c>
      <c r="J70" s="60">
        <v>5</v>
      </c>
      <c r="K70" s="60">
        <v>7</v>
      </c>
      <c r="L70" s="60">
        <v>7</v>
      </c>
      <c r="M70" s="60">
        <v>0</v>
      </c>
      <c r="N70" s="60">
        <v>63.636363636363633</v>
      </c>
      <c r="O70" s="40">
        <v>17054.46</v>
      </c>
      <c r="P70" s="40">
        <v>17054.46</v>
      </c>
      <c r="Q70" s="40">
        <v>100</v>
      </c>
      <c r="R70" s="40">
        <v>10610.75</v>
      </c>
      <c r="S70" s="40">
        <v>62.216862920315272</v>
      </c>
      <c r="T70" s="40">
        <v>6443.7099999999991</v>
      </c>
      <c r="U70" s="40">
        <v>37.783137079684728</v>
      </c>
      <c r="V70" s="60">
        <v>4</v>
      </c>
      <c r="W70" s="61">
        <v>8</v>
      </c>
      <c r="X70" s="61">
        <v>0</v>
      </c>
      <c r="Y70" s="40">
        <v>36.363636363636367</v>
      </c>
      <c r="Z70" s="62">
        <v>7153.2</v>
      </c>
      <c r="AA70" s="40">
        <v>13596.91</v>
      </c>
      <c r="AB70" s="62">
        <v>100</v>
      </c>
      <c r="AC70" s="62">
        <v>13596.91</v>
      </c>
      <c r="AD70" s="62">
        <v>100</v>
      </c>
      <c r="AE70" s="62">
        <v>0</v>
      </c>
      <c r="AF70" s="62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59" t="s">
        <v>244</v>
      </c>
      <c r="C71" s="59"/>
      <c r="D71" s="36" t="s">
        <v>91</v>
      </c>
      <c r="E71" s="37" t="s">
        <v>124</v>
      </c>
      <c r="F71" s="37" t="s">
        <v>206</v>
      </c>
      <c r="G71" s="60">
        <v>12631.03</v>
      </c>
      <c r="H71" s="60">
        <v>17</v>
      </c>
      <c r="I71" s="60">
        <v>5</v>
      </c>
      <c r="J71" s="60">
        <v>11</v>
      </c>
      <c r="K71" s="60">
        <v>16</v>
      </c>
      <c r="L71" s="60">
        <v>16</v>
      </c>
      <c r="M71" s="60">
        <v>4</v>
      </c>
      <c r="N71" s="60">
        <v>94.117647058823522</v>
      </c>
      <c r="O71" s="40">
        <v>10032.36</v>
      </c>
      <c r="P71" s="40">
        <v>10032.36</v>
      </c>
      <c r="Q71" s="40">
        <v>100</v>
      </c>
      <c r="R71" s="40">
        <v>9666.9600000000009</v>
      </c>
      <c r="S71" s="40">
        <v>96.35778620384437</v>
      </c>
      <c r="T71" s="40">
        <v>365.39999999999964</v>
      </c>
      <c r="U71" s="40">
        <v>3.6422137961556365</v>
      </c>
      <c r="V71" s="60">
        <v>0</v>
      </c>
      <c r="W71" s="61">
        <v>9</v>
      </c>
      <c r="X71" s="61">
        <v>1</v>
      </c>
      <c r="Y71" s="40">
        <v>0</v>
      </c>
      <c r="Z71" s="62">
        <v>2598.67</v>
      </c>
      <c r="AA71" s="40">
        <v>2964.0699999999997</v>
      </c>
      <c r="AB71" s="62">
        <v>100</v>
      </c>
      <c r="AC71" s="62">
        <v>2964.0699999999997</v>
      </c>
      <c r="AD71" s="62">
        <v>100</v>
      </c>
      <c r="AE71" s="62">
        <v>0</v>
      </c>
      <c r="AF71" s="62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59" t="s">
        <v>244</v>
      </c>
      <c r="C72" s="59"/>
      <c r="D72" s="36" t="s">
        <v>92</v>
      </c>
      <c r="E72" s="37" t="s">
        <v>120</v>
      </c>
      <c r="F72" s="37" t="s">
        <v>207</v>
      </c>
      <c r="G72" s="60">
        <v>11782.519999999999</v>
      </c>
      <c r="H72" s="60">
        <v>8</v>
      </c>
      <c r="I72" s="60">
        <v>1</v>
      </c>
      <c r="J72" s="60">
        <v>6</v>
      </c>
      <c r="K72" s="60">
        <v>6</v>
      </c>
      <c r="L72" s="60">
        <v>6</v>
      </c>
      <c r="M72" s="60">
        <v>0</v>
      </c>
      <c r="N72" s="60">
        <v>75</v>
      </c>
      <c r="O72" s="40">
        <v>9317.619999999999</v>
      </c>
      <c r="P72" s="40">
        <v>9317.619999999999</v>
      </c>
      <c r="Q72" s="40">
        <v>100</v>
      </c>
      <c r="R72" s="40">
        <v>6852.7199999999993</v>
      </c>
      <c r="S72" s="40">
        <v>73.545819640637845</v>
      </c>
      <c r="T72" s="40">
        <v>2464.8999999999996</v>
      </c>
      <c r="U72" s="40">
        <v>26.454180359362155</v>
      </c>
      <c r="V72" s="60">
        <v>0</v>
      </c>
      <c r="W72" s="61">
        <v>6</v>
      </c>
      <c r="X72" s="61">
        <v>0</v>
      </c>
      <c r="Y72" s="40">
        <v>0</v>
      </c>
      <c r="Z72" s="62">
        <v>2464.9</v>
      </c>
      <c r="AA72" s="40">
        <v>4929.7999999999993</v>
      </c>
      <c r="AB72" s="62">
        <v>100</v>
      </c>
      <c r="AC72" s="62">
        <v>4929.8</v>
      </c>
      <c r="AD72" s="62">
        <v>100.00000000000003</v>
      </c>
      <c r="AE72" s="62">
        <v>0</v>
      </c>
      <c r="AF72" s="62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59" t="s">
        <v>244</v>
      </c>
      <c r="C73" s="59"/>
      <c r="D73" s="36" t="s">
        <v>93</v>
      </c>
      <c r="E73" s="37" t="s">
        <v>124</v>
      </c>
      <c r="F73" s="37" t="s">
        <v>208</v>
      </c>
      <c r="G73" s="60">
        <v>16042.69</v>
      </c>
      <c r="H73" s="60">
        <v>14</v>
      </c>
      <c r="I73" s="60">
        <v>3</v>
      </c>
      <c r="J73" s="60">
        <v>8</v>
      </c>
      <c r="K73" s="60">
        <v>11</v>
      </c>
      <c r="L73" s="60">
        <v>11</v>
      </c>
      <c r="M73" s="60">
        <v>1</v>
      </c>
      <c r="N73" s="60">
        <v>78.571428571428569</v>
      </c>
      <c r="O73" s="40">
        <v>8861.92</v>
      </c>
      <c r="P73" s="40">
        <v>8861.92</v>
      </c>
      <c r="Q73" s="40">
        <v>100</v>
      </c>
      <c r="R73" s="40">
        <v>8861.92</v>
      </c>
      <c r="S73" s="40">
        <v>100</v>
      </c>
      <c r="T73" s="40">
        <v>0</v>
      </c>
      <c r="U73" s="40">
        <v>0</v>
      </c>
      <c r="V73" s="60">
        <v>3</v>
      </c>
      <c r="W73" s="61">
        <v>7</v>
      </c>
      <c r="X73" s="61">
        <v>0</v>
      </c>
      <c r="Y73" s="40">
        <v>21.428571428571427</v>
      </c>
      <c r="Z73" s="62">
        <v>7180.77</v>
      </c>
      <c r="AA73" s="40">
        <v>7180.77</v>
      </c>
      <c r="AB73" s="62">
        <v>100</v>
      </c>
      <c r="AC73" s="62">
        <v>7180.77</v>
      </c>
      <c r="AD73" s="62">
        <v>100</v>
      </c>
      <c r="AE73" s="62">
        <v>0</v>
      </c>
      <c r="AF73" s="62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59" t="s">
        <v>244</v>
      </c>
      <c r="C74" s="59"/>
      <c r="D74" s="36" t="s">
        <v>94</v>
      </c>
      <c r="E74" s="37" t="s">
        <v>124</v>
      </c>
      <c r="F74" s="37" t="s">
        <v>209</v>
      </c>
      <c r="G74" s="60">
        <v>40963.1</v>
      </c>
      <c r="H74" s="60">
        <v>20</v>
      </c>
      <c r="I74" s="60">
        <v>6</v>
      </c>
      <c r="J74" s="60">
        <v>12</v>
      </c>
      <c r="K74" s="60">
        <v>13</v>
      </c>
      <c r="L74" s="60">
        <v>13</v>
      </c>
      <c r="M74" s="60">
        <v>1</v>
      </c>
      <c r="N74" s="60">
        <v>65</v>
      </c>
      <c r="O74" s="40">
        <v>29258.73</v>
      </c>
      <c r="P74" s="40">
        <v>29258.73</v>
      </c>
      <c r="Q74" s="40">
        <v>100</v>
      </c>
      <c r="R74" s="40">
        <v>28120.5</v>
      </c>
      <c r="S74" s="40">
        <v>96.109776466716085</v>
      </c>
      <c r="T74" s="40">
        <v>1138.2299999999996</v>
      </c>
      <c r="U74" s="40">
        <v>3.890223533283911</v>
      </c>
      <c r="V74" s="60">
        <v>6</v>
      </c>
      <c r="W74" s="61">
        <v>21</v>
      </c>
      <c r="X74" s="61">
        <v>0</v>
      </c>
      <c r="Y74" s="40">
        <v>30</v>
      </c>
      <c r="Z74" s="62">
        <v>11704.37</v>
      </c>
      <c r="AA74" s="40">
        <v>12842.6</v>
      </c>
      <c r="AB74" s="62">
        <v>100</v>
      </c>
      <c r="AC74" s="62">
        <v>12842.6</v>
      </c>
      <c r="AD74" s="62">
        <v>100</v>
      </c>
      <c r="AE74" s="62">
        <v>0</v>
      </c>
      <c r="AF74" s="62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59" t="s">
        <v>244</v>
      </c>
      <c r="C75" s="59"/>
      <c r="D75" s="36" t="s">
        <v>95</v>
      </c>
      <c r="E75" s="37" t="s">
        <v>123</v>
      </c>
      <c r="F75" s="37" t="s">
        <v>210</v>
      </c>
      <c r="G75" s="60">
        <v>18579.849999999999</v>
      </c>
      <c r="H75" s="60">
        <v>12</v>
      </c>
      <c r="I75" s="60">
        <v>3</v>
      </c>
      <c r="J75" s="60">
        <v>9</v>
      </c>
      <c r="K75" s="60">
        <v>8</v>
      </c>
      <c r="L75" s="60">
        <v>12</v>
      </c>
      <c r="M75" s="60">
        <v>1</v>
      </c>
      <c r="N75" s="60">
        <v>66.666666666666657</v>
      </c>
      <c r="O75" s="40">
        <v>16621.91</v>
      </c>
      <c r="P75" s="40">
        <v>16621.91</v>
      </c>
      <c r="Q75" s="40">
        <v>100</v>
      </c>
      <c r="R75" s="40">
        <v>16621.91</v>
      </c>
      <c r="S75" s="40">
        <v>100</v>
      </c>
      <c r="T75" s="40">
        <v>0</v>
      </c>
      <c r="U75" s="40">
        <v>0</v>
      </c>
      <c r="V75" s="60">
        <v>1</v>
      </c>
      <c r="W75" s="61">
        <v>5</v>
      </c>
      <c r="X75" s="61">
        <v>1</v>
      </c>
      <c r="Y75" s="40">
        <v>8.3333333333333321</v>
      </c>
      <c r="Z75" s="62">
        <v>1957.94</v>
      </c>
      <c r="AA75" s="40">
        <v>1957.94</v>
      </c>
      <c r="AB75" s="62">
        <v>100</v>
      </c>
      <c r="AC75" s="62">
        <v>1957.94</v>
      </c>
      <c r="AD75" s="62">
        <v>100</v>
      </c>
      <c r="AE75" s="62">
        <v>0</v>
      </c>
      <c r="AF75" s="62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59" t="s">
        <v>244</v>
      </c>
      <c r="C76" s="59"/>
      <c r="D76" s="36" t="s">
        <v>96</v>
      </c>
      <c r="E76" s="37" t="s">
        <v>124</v>
      </c>
      <c r="F76" s="37" t="s">
        <v>211</v>
      </c>
      <c r="G76" s="60">
        <v>2227.91</v>
      </c>
      <c r="H76" s="60">
        <v>1</v>
      </c>
      <c r="I76" s="60">
        <v>0</v>
      </c>
      <c r="J76" s="60">
        <v>1</v>
      </c>
      <c r="K76" s="60">
        <v>1</v>
      </c>
      <c r="L76" s="60">
        <v>1</v>
      </c>
      <c r="M76" s="60">
        <v>0</v>
      </c>
      <c r="N76" s="60">
        <v>100</v>
      </c>
      <c r="O76" s="40">
        <v>2227.91</v>
      </c>
      <c r="P76" s="40">
        <v>2227.91</v>
      </c>
      <c r="Q76" s="40">
        <v>100</v>
      </c>
      <c r="R76" s="40">
        <v>2227.91</v>
      </c>
      <c r="S76" s="40">
        <v>100</v>
      </c>
      <c r="T76" s="40">
        <v>0</v>
      </c>
      <c r="U76" s="40">
        <v>0</v>
      </c>
      <c r="V76" s="60">
        <v>0</v>
      </c>
      <c r="W76" s="61">
        <v>1</v>
      </c>
      <c r="X76" s="61">
        <v>0</v>
      </c>
      <c r="Y76" s="40">
        <v>0</v>
      </c>
      <c r="Z76" s="62">
        <v>0</v>
      </c>
      <c r="AA76" s="40">
        <v>0</v>
      </c>
      <c r="AB76" s="62">
        <v>0</v>
      </c>
      <c r="AC76" s="62">
        <v>0</v>
      </c>
      <c r="AD76" s="62">
        <v>0</v>
      </c>
      <c r="AE76" s="62">
        <v>0</v>
      </c>
      <c r="AF76" s="62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59" t="s">
        <v>244</v>
      </c>
      <c r="C77" s="59"/>
      <c r="D77" s="36" t="s">
        <v>118</v>
      </c>
      <c r="E77" s="37" t="s">
        <v>142</v>
      </c>
      <c r="F77" s="37" t="s">
        <v>233</v>
      </c>
      <c r="G77" s="60">
        <v>182.7</v>
      </c>
      <c r="H77" s="60">
        <v>1</v>
      </c>
      <c r="I77" s="60">
        <v>1</v>
      </c>
      <c r="J77" s="60">
        <v>0</v>
      </c>
      <c r="K77" s="60">
        <v>0</v>
      </c>
      <c r="L77" s="60">
        <v>0</v>
      </c>
      <c r="M77" s="60">
        <v>1</v>
      </c>
      <c r="N77" s="60">
        <v>0</v>
      </c>
      <c r="O77" s="40">
        <v>91.35</v>
      </c>
      <c r="P77" s="40">
        <v>91.35</v>
      </c>
      <c r="Q77" s="40">
        <v>100</v>
      </c>
      <c r="R77" s="40">
        <v>0</v>
      </c>
      <c r="S77" s="40">
        <v>0</v>
      </c>
      <c r="T77" s="40">
        <v>91.35</v>
      </c>
      <c r="U77" s="40">
        <v>100</v>
      </c>
      <c r="V77" s="60">
        <v>1</v>
      </c>
      <c r="W77" s="61">
        <v>1</v>
      </c>
      <c r="X77" s="61">
        <v>0</v>
      </c>
      <c r="Y77" s="40">
        <v>100</v>
      </c>
      <c r="Z77" s="62">
        <v>91.35</v>
      </c>
      <c r="AA77" s="40">
        <v>182.7</v>
      </c>
      <c r="AB77" s="62">
        <v>100</v>
      </c>
      <c r="AC77" s="62">
        <v>182.7</v>
      </c>
      <c r="AD77" s="62">
        <v>100</v>
      </c>
      <c r="AE77" s="62">
        <v>0</v>
      </c>
      <c r="AF77" s="62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59" t="s">
        <v>244</v>
      </c>
      <c r="C78" s="59"/>
      <c r="D78" s="36" t="s">
        <v>117</v>
      </c>
      <c r="E78" s="37" t="s">
        <v>130</v>
      </c>
      <c r="F78" s="37" t="s">
        <v>232</v>
      </c>
      <c r="G78" s="60">
        <v>2569.25</v>
      </c>
      <c r="H78" s="60">
        <v>3</v>
      </c>
      <c r="I78" s="60">
        <v>1</v>
      </c>
      <c r="J78" s="60">
        <v>2</v>
      </c>
      <c r="K78" s="60">
        <v>0</v>
      </c>
      <c r="L78" s="60">
        <v>0</v>
      </c>
      <c r="M78" s="60">
        <v>1</v>
      </c>
      <c r="N78" s="6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60">
        <v>2</v>
      </c>
      <c r="W78" s="61">
        <v>4</v>
      </c>
      <c r="X78" s="61">
        <v>1</v>
      </c>
      <c r="Y78" s="40">
        <v>66.666666666666657</v>
      </c>
      <c r="Z78" s="62">
        <v>2569.25</v>
      </c>
      <c r="AA78" s="40">
        <v>2569.25</v>
      </c>
      <c r="AB78" s="62">
        <v>100</v>
      </c>
      <c r="AC78" s="62">
        <v>2569.25</v>
      </c>
      <c r="AD78" s="62">
        <v>100</v>
      </c>
      <c r="AE78" s="62">
        <v>0</v>
      </c>
      <c r="AF78" s="62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59" t="s">
        <v>244</v>
      </c>
      <c r="C79" s="59"/>
      <c r="D79" s="36" t="s">
        <v>97</v>
      </c>
      <c r="E79" s="37" t="s">
        <v>130</v>
      </c>
      <c r="F79" s="37" t="s">
        <v>212</v>
      </c>
      <c r="G79" s="60">
        <v>12881</v>
      </c>
      <c r="H79" s="60">
        <v>10</v>
      </c>
      <c r="I79" s="60">
        <v>2</v>
      </c>
      <c r="J79" s="60">
        <v>7</v>
      </c>
      <c r="K79" s="60">
        <v>8</v>
      </c>
      <c r="L79" s="60">
        <v>8</v>
      </c>
      <c r="M79" s="60">
        <v>0</v>
      </c>
      <c r="N79" s="60">
        <v>80</v>
      </c>
      <c r="O79" s="40">
        <v>11847.22</v>
      </c>
      <c r="P79" s="40">
        <v>11847.22</v>
      </c>
      <c r="Q79" s="40">
        <v>100</v>
      </c>
      <c r="R79" s="40">
        <v>11847.220000000001</v>
      </c>
      <c r="S79" s="40">
        <v>100.00000000000003</v>
      </c>
      <c r="T79" s="40">
        <v>0</v>
      </c>
      <c r="U79" s="40">
        <v>0</v>
      </c>
      <c r="V79" s="60">
        <v>1</v>
      </c>
      <c r="W79" s="61">
        <v>5</v>
      </c>
      <c r="X79" s="61">
        <v>0</v>
      </c>
      <c r="Y79" s="40">
        <v>10</v>
      </c>
      <c r="Z79" s="62">
        <v>1033.78</v>
      </c>
      <c r="AA79" s="40">
        <v>1033.78</v>
      </c>
      <c r="AB79" s="62">
        <v>100</v>
      </c>
      <c r="AC79" s="62">
        <v>1033.78</v>
      </c>
      <c r="AD79" s="62">
        <v>100</v>
      </c>
      <c r="AE79" s="62">
        <v>0</v>
      </c>
      <c r="AF79" s="62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59" t="s">
        <v>244</v>
      </c>
      <c r="C80" s="59"/>
      <c r="D80" s="36" t="s">
        <v>98</v>
      </c>
      <c r="E80" s="37" t="s">
        <v>121</v>
      </c>
      <c r="F80" s="37" t="s">
        <v>213</v>
      </c>
      <c r="G80" s="60">
        <v>5134.43</v>
      </c>
      <c r="H80" s="60">
        <v>6</v>
      </c>
      <c r="I80" s="60">
        <v>1</v>
      </c>
      <c r="J80" s="60">
        <v>5</v>
      </c>
      <c r="K80" s="60">
        <v>5</v>
      </c>
      <c r="L80" s="60">
        <v>5</v>
      </c>
      <c r="M80" s="60">
        <v>1</v>
      </c>
      <c r="N80" s="60">
        <v>83.333333333333343</v>
      </c>
      <c r="O80" s="40">
        <v>5134.43</v>
      </c>
      <c r="P80" s="40">
        <v>5134.43</v>
      </c>
      <c r="Q80" s="40">
        <v>100</v>
      </c>
      <c r="R80" s="40">
        <v>3195.79</v>
      </c>
      <c r="S80" s="40">
        <v>62.242352120878067</v>
      </c>
      <c r="T80" s="40">
        <v>1938.6400000000003</v>
      </c>
      <c r="U80" s="40">
        <v>37.757647879121933</v>
      </c>
      <c r="V80" s="60">
        <v>0</v>
      </c>
      <c r="W80" s="61">
        <v>3</v>
      </c>
      <c r="X80" s="61">
        <v>0</v>
      </c>
      <c r="Y80" s="40">
        <v>0</v>
      </c>
      <c r="Z80" s="62">
        <v>0</v>
      </c>
      <c r="AA80" s="40">
        <v>1938.6400000000003</v>
      </c>
      <c r="AB80" s="62">
        <v>100</v>
      </c>
      <c r="AC80" s="62">
        <v>1938.64</v>
      </c>
      <c r="AD80" s="62">
        <v>99.999999999999986</v>
      </c>
      <c r="AE80" s="62">
        <v>0</v>
      </c>
      <c r="AF80" s="62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59" t="s">
        <v>244</v>
      </c>
      <c r="C81" s="59"/>
      <c r="D81" s="36" t="s">
        <v>119</v>
      </c>
      <c r="E81" s="37" t="s">
        <v>140</v>
      </c>
      <c r="F81" s="37" t="s">
        <v>234</v>
      </c>
      <c r="G81" s="60">
        <v>2682.95</v>
      </c>
      <c r="H81" s="60">
        <v>1</v>
      </c>
      <c r="I81" s="60">
        <v>0</v>
      </c>
      <c r="J81" s="60">
        <v>1</v>
      </c>
      <c r="K81" s="60">
        <v>0</v>
      </c>
      <c r="L81" s="60">
        <v>0</v>
      </c>
      <c r="M81" s="60">
        <v>0</v>
      </c>
      <c r="N81" s="6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60">
        <v>2</v>
      </c>
      <c r="W81" s="61">
        <v>2</v>
      </c>
      <c r="X81" s="61">
        <v>1</v>
      </c>
      <c r="Y81" s="40">
        <v>200</v>
      </c>
      <c r="Z81" s="62">
        <v>2682.95</v>
      </c>
      <c r="AA81" s="40">
        <v>2682.95</v>
      </c>
      <c r="AB81" s="62">
        <v>100</v>
      </c>
      <c r="AC81" s="62">
        <v>2682.95</v>
      </c>
      <c r="AD81" s="62">
        <v>100</v>
      </c>
      <c r="AE81" s="62">
        <v>0</v>
      </c>
      <c r="AF81" s="62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59" t="s">
        <v>244</v>
      </c>
      <c r="C82" s="59"/>
      <c r="D82" s="36" t="s">
        <v>99</v>
      </c>
      <c r="E82" s="37" t="s">
        <v>120</v>
      </c>
      <c r="F82" s="37" t="s">
        <v>214</v>
      </c>
      <c r="G82" s="60">
        <v>15854.530000000002</v>
      </c>
      <c r="H82" s="60">
        <v>11</v>
      </c>
      <c r="I82" s="60">
        <v>3</v>
      </c>
      <c r="J82" s="60">
        <v>8</v>
      </c>
      <c r="K82" s="60">
        <v>9</v>
      </c>
      <c r="L82" s="60">
        <v>9</v>
      </c>
      <c r="M82" s="60">
        <v>0</v>
      </c>
      <c r="N82" s="60">
        <v>81.818181818181827</v>
      </c>
      <c r="O82" s="40">
        <v>12091.150000000001</v>
      </c>
      <c r="P82" s="40">
        <v>12091.150000000001</v>
      </c>
      <c r="Q82" s="40">
        <v>100</v>
      </c>
      <c r="R82" s="40">
        <v>8327.77</v>
      </c>
      <c r="S82" s="40">
        <v>68.874920913229914</v>
      </c>
      <c r="T82" s="40">
        <v>3763.380000000001</v>
      </c>
      <c r="U82" s="40">
        <v>31.125079086770079</v>
      </c>
      <c r="V82" s="60">
        <v>2</v>
      </c>
      <c r="W82" s="61">
        <v>9</v>
      </c>
      <c r="X82" s="61">
        <v>0</v>
      </c>
      <c r="Y82" s="40">
        <v>18.181818181818183</v>
      </c>
      <c r="Z82" s="62">
        <v>3763.38</v>
      </c>
      <c r="AA82" s="40">
        <v>7526.7600000000011</v>
      </c>
      <c r="AB82" s="62">
        <v>100</v>
      </c>
      <c r="AC82" s="62">
        <v>7526.76</v>
      </c>
      <c r="AD82" s="62">
        <v>99.999999999999986</v>
      </c>
      <c r="AE82" s="62">
        <v>0</v>
      </c>
      <c r="AF82" s="62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59" t="s">
        <v>244</v>
      </c>
      <c r="C83" s="59"/>
      <c r="D83" s="36" t="s">
        <v>100</v>
      </c>
      <c r="E83" s="37" t="s">
        <v>124</v>
      </c>
      <c r="F83" s="37" t="s">
        <v>215</v>
      </c>
      <c r="G83" s="60">
        <v>10834.000000000002</v>
      </c>
      <c r="H83" s="60">
        <v>15</v>
      </c>
      <c r="I83" s="60">
        <v>5</v>
      </c>
      <c r="J83" s="60">
        <v>9</v>
      </c>
      <c r="K83" s="60">
        <v>10</v>
      </c>
      <c r="L83" s="60">
        <v>10</v>
      </c>
      <c r="M83" s="60">
        <v>2</v>
      </c>
      <c r="N83" s="60">
        <v>66.666666666666657</v>
      </c>
      <c r="O83" s="40">
        <v>10392.470000000001</v>
      </c>
      <c r="P83" s="40">
        <v>10392.470000000001</v>
      </c>
      <c r="Q83" s="40">
        <v>100</v>
      </c>
      <c r="R83" s="40">
        <v>9859.59</v>
      </c>
      <c r="S83" s="40">
        <v>94.872441296438666</v>
      </c>
      <c r="T83" s="40">
        <v>532.88000000000102</v>
      </c>
      <c r="U83" s="40">
        <v>5.1275587035613377</v>
      </c>
      <c r="V83" s="60">
        <v>2</v>
      </c>
      <c r="W83" s="61">
        <v>6</v>
      </c>
      <c r="X83" s="61">
        <v>0</v>
      </c>
      <c r="Y83" s="40">
        <v>13.333333333333334</v>
      </c>
      <c r="Z83" s="62">
        <v>441.53</v>
      </c>
      <c r="AA83" s="40">
        <v>974.41000000000099</v>
      </c>
      <c r="AB83" s="62">
        <v>100</v>
      </c>
      <c r="AC83" s="62">
        <v>974.41</v>
      </c>
      <c r="AD83" s="62">
        <v>99.999999999999901</v>
      </c>
      <c r="AE83" s="62">
        <v>1.0231815394945443E-12</v>
      </c>
      <c r="AF83" s="62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59" t="s">
        <v>244</v>
      </c>
      <c r="C84" s="59"/>
      <c r="D84" s="36" t="s">
        <v>101</v>
      </c>
      <c r="E84" s="37" t="s">
        <v>124</v>
      </c>
      <c r="F84" s="37" t="s">
        <v>216</v>
      </c>
      <c r="G84" s="60">
        <v>37733.300000000003</v>
      </c>
      <c r="H84" s="60">
        <v>25</v>
      </c>
      <c r="I84" s="60">
        <v>7</v>
      </c>
      <c r="J84" s="60">
        <v>16</v>
      </c>
      <c r="K84" s="60">
        <v>22</v>
      </c>
      <c r="L84" s="60">
        <v>22</v>
      </c>
      <c r="M84" s="60">
        <v>0</v>
      </c>
      <c r="N84" s="60">
        <v>88</v>
      </c>
      <c r="O84" s="40">
        <v>28780.43</v>
      </c>
      <c r="P84" s="40">
        <v>28780.43</v>
      </c>
      <c r="Q84" s="40">
        <v>100</v>
      </c>
      <c r="R84" s="40">
        <v>18782.61</v>
      </c>
      <c r="S84" s="40">
        <v>65.261742093498952</v>
      </c>
      <c r="T84" s="40">
        <v>9997.82</v>
      </c>
      <c r="U84" s="40">
        <v>34.738257906501048</v>
      </c>
      <c r="V84" s="60">
        <v>2</v>
      </c>
      <c r="W84" s="61">
        <v>14</v>
      </c>
      <c r="X84" s="61">
        <v>1</v>
      </c>
      <c r="Y84" s="40">
        <v>8</v>
      </c>
      <c r="Z84" s="62">
        <v>8952.8700000000008</v>
      </c>
      <c r="AA84" s="40">
        <v>18950.690000000002</v>
      </c>
      <c r="AB84" s="62">
        <v>100</v>
      </c>
      <c r="AC84" s="62">
        <v>18950.689999999999</v>
      </c>
      <c r="AD84" s="62">
        <v>99.999999999999972</v>
      </c>
      <c r="AE84" s="62">
        <v>0</v>
      </c>
      <c r="AF84" s="62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59" t="s">
        <v>244</v>
      </c>
      <c r="C85" s="59"/>
      <c r="D85" s="36" t="s">
        <v>102</v>
      </c>
      <c r="E85" s="37" t="s">
        <v>136</v>
      </c>
      <c r="F85" s="37" t="s">
        <v>217</v>
      </c>
      <c r="G85" s="60">
        <v>31985.440000000002</v>
      </c>
      <c r="H85" s="60">
        <v>14</v>
      </c>
      <c r="I85" s="60">
        <v>6</v>
      </c>
      <c r="J85" s="60">
        <v>8</v>
      </c>
      <c r="K85" s="60">
        <v>11</v>
      </c>
      <c r="L85" s="60">
        <v>13</v>
      </c>
      <c r="M85" s="60">
        <v>2</v>
      </c>
      <c r="N85" s="60">
        <v>78.571428571428569</v>
      </c>
      <c r="O85" s="40">
        <v>23591.18</v>
      </c>
      <c r="P85" s="40">
        <v>23591.18</v>
      </c>
      <c r="Q85" s="40">
        <v>100</v>
      </c>
      <c r="R85" s="40">
        <v>23591.18</v>
      </c>
      <c r="S85" s="40">
        <v>100</v>
      </c>
      <c r="T85" s="40">
        <v>0</v>
      </c>
      <c r="U85" s="40">
        <v>0</v>
      </c>
      <c r="V85" s="60">
        <v>3</v>
      </c>
      <c r="W85" s="61">
        <v>11</v>
      </c>
      <c r="X85" s="61">
        <v>0</v>
      </c>
      <c r="Y85" s="40">
        <v>21.428571428571427</v>
      </c>
      <c r="Z85" s="62">
        <v>8394.26</v>
      </c>
      <c r="AA85" s="40">
        <v>8394.26</v>
      </c>
      <c r="AB85" s="62">
        <v>100</v>
      </c>
      <c r="AC85" s="62">
        <v>8394.26</v>
      </c>
      <c r="AD85" s="62">
        <v>100</v>
      </c>
      <c r="AE85" s="62">
        <v>0</v>
      </c>
      <c r="AF85" s="62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59" t="s">
        <v>244</v>
      </c>
      <c r="C86" s="59"/>
      <c r="D86" s="36" t="s">
        <v>103</v>
      </c>
      <c r="E86" s="37" t="s">
        <v>136</v>
      </c>
      <c r="F86" s="37" t="s">
        <v>218</v>
      </c>
      <c r="G86" s="60">
        <v>17209.36</v>
      </c>
      <c r="H86" s="60">
        <v>12</v>
      </c>
      <c r="I86" s="60">
        <v>5</v>
      </c>
      <c r="J86" s="60">
        <v>7</v>
      </c>
      <c r="K86" s="60">
        <v>11</v>
      </c>
      <c r="L86" s="60">
        <v>11</v>
      </c>
      <c r="M86" s="60">
        <v>0</v>
      </c>
      <c r="N86" s="60">
        <v>91.666666666666657</v>
      </c>
      <c r="O86" s="40">
        <v>11423.86</v>
      </c>
      <c r="P86" s="40">
        <v>11423.86</v>
      </c>
      <c r="Q86" s="40">
        <v>100</v>
      </c>
      <c r="R86" s="40">
        <v>8884.84</v>
      </c>
      <c r="S86" s="40">
        <v>77.774412501553755</v>
      </c>
      <c r="T86" s="40">
        <v>2539.0200000000004</v>
      </c>
      <c r="U86" s="40">
        <v>22.225587498446238</v>
      </c>
      <c r="V86" s="60">
        <v>1</v>
      </c>
      <c r="W86" s="61">
        <v>8</v>
      </c>
      <c r="X86" s="61">
        <v>0</v>
      </c>
      <c r="Y86" s="40">
        <v>8.3333333333333321</v>
      </c>
      <c r="Z86" s="62">
        <v>5785.5</v>
      </c>
      <c r="AA86" s="40">
        <v>8324.52</v>
      </c>
      <c r="AB86" s="62">
        <v>100</v>
      </c>
      <c r="AC86" s="62">
        <v>8324.52</v>
      </c>
      <c r="AD86" s="62">
        <v>100</v>
      </c>
      <c r="AE86" s="62">
        <v>0</v>
      </c>
      <c r="AF86" s="62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59" t="s">
        <v>244</v>
      </c>
      <c r="C87" s="59"/>
      <c r="D87" s="36" t="s">
        <v>104</v>
      </c>
      <c r="E87" s="37" t="s">
        <v>125</v>
      </c>
      <c r="F87" s="37" t="s">
        <v>219</v>
      </c>
      <c r="G87" s="60">
        <v>11207.640000000001</v>
      </c>
      <c r="H87" s="60">
        <v>12</v>
      </c>
      <c r="I87" s="60">
        <v>4</v>
      </c>
      <c r="J87" s="60">
        <v>8</v>
      </c>
      <c r="K87" s="60">
        <v>10</v>
      </c>
      <c r="L87" s="60">
        <v>10</v>
      </c>
      <c r="M87" s="60">
        <v>0</v>
      </c>
      <c r="N87" s="60">
        <v>83.333333333333343</v>
      </c>
      <c r="O87" s="40">
        <v>10040.950000000001</v>
      </c>
      <c r="P87" s="40">
        <v>10040.950000000001</v>
      </c>
      <c r="Q87" s="40">
        <v>100</v>
      </c>
      <c r="R87" s="40">
        <v>215.07</v>
      </c>
      <c r="S87" s="40">
        <v>2.1419288015576212</v>
      </c>
      <c r="T87" s="40">
        <v>9825.880000000001</v>
      </c>
      <c r="U87" s="40">
        <v>97.858071198442389</v>
      </c>
      <c r="V87" s="60">
        <v>0</v>
      </c>
      <c r="W87" s="61">
        <v>8</v>
      </c>
      <c r="X87" s="61">
        <v>0</v>
      </c>
      <c r="Y87" s="40">
        <v>0</v>
      </c>
      <c r="Z87" s="62">
        <v>1166.69</v>
      </c>
      <c r="AA87" s="40">
        <v>10992.570000000002</v>
      </c>
      <c r="AB87" s="62">
        <v>100</v>
      </c>
      <c r="AC87" s="62">
        <v>10992.57</v>
      </c>
      <c r="AD87" s="62">
        <v>99.999999999999986</v>
      </c>
      <c r="AE87" s="62">
        <v>0</v>
      </c>
      <c r="AF87" s="62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59" t="s">
        <v>244</v>
      </c>
      <c r="C88" s="59"/>
      <c r="D88" s="36" t="s">
        <v>105</v>
      </c>
      <c r="E88" s="37" t="s">
        <v>124</v>
      </c>
      <c r="F88" s="37" t="s">
        <v>220</v>
      </c>
      <c r="G88" s="60">
        <v>36148.639999999999</v>
      </c>
      <c r="H88" s="60">
        <v>34</v>
      </c>
      <c r="I88" s="60">
        <v>6</v>
      </c>
      <c r="J88" s="60">
        <v>28</v>
      </c>
      <c r="K88" s="60">
        <v>24</v>
      </c>
      <c r="L88" s="60">
        <v>24</v>
      </c>
      <c r="M88" s="60">
        <v>0</v>
      </c>
      <c r="N88" s="60">
        <v>70.588235294117652</v>
      </c>
      <c r="O88" s="40">
        <v>25458.53</v>
      </c>
      <c r="P88" s="40">
        <v>25458.53</v>
      </c>
      <c r="Q88" s="40">
        <v>100</v>
      </c>
      <c r="R88" s="40">
        <v>25763.03</v>
      </c>
      <c r="S88" s="40">
        <v>101.19606277345943</v>
      </c>
      <c r="T88" s="40">
        <v>-304.5</v>
      </c>
      <c r="U88" s="40">
        <v>-1.196062773459426</v>
      </c>
      <c r="V88" s="60">
        <v>7</v>
      </c>
      <c r="W88" s="61">
        <v>33</v>
      </c>
      <c r="X88" s="61">
        <v>4</v>
      </c>
      <c r="Y88" s="40">
        <v>20.588235294117645</v>
      </c>
      <c r="Z88" s="62">
        <v>10690.11</v>
      </c>
      <c r="AA88" s="40">
        <v>10385.61</v>
      </c>
      <c r="AB88" s="62">
        <v>100</v>
      </c>
      <c r="AC88" s="62">
        <v>10385.61</v>
      </c>
      <c r="AD88" s="62">
        <v>100</v>
      </c>
      <c r="AE88" s="62">
        <v>0</v>
      </c>
      <c r="AF88" s="62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59" t="s">
        <v>244</v>
      </c>
      <c r="C89" s="59"/>
      <c r="D89" s="36" t="s">
        <v>106</v>
      </c>
      <c r="E89" s="37" t="s">
        <v>125</v>
      </c>
      <c r="F89" s="37" t="s">
        <v>221</v>
      </c>
      <c r="G89" s="60">
        <v>32858.699999999997</v>
      </c>
      <c r="H89" s="60">
        <v>22</v>
      </c>
      <c r="I89" s="60">
        <v>5</v>
      </c>
      <c r="J89" s="60">
        <v>15</v>
      </c>
      <c r="K89" s="60">
        <v>16</v>
      </c>
      <c r="L89" s="60">
        <v>16</v>
      </c>
      <c r="M89" s="60">
        <v>2</v>
      </c>
      <c r="N89" s="60">
        <v>72.727272727272734</v>
      </c>
      <c r="O89" s="40">
        <v>24316.61</v>
      </c>
      <c r="P89" s="40">
        <v>24316.61</v>
      </c>
      <c r="Q89" s="40">
        <v>100</v>
      </c>
      <c r="R89" s="40">
        <v>20765.34</v>
      </c>
      <c r="S89" s="40">
        <v>85.39570277271379</v>
      </c>
      <c r="T89" s="40">
        <v>3551.2700000000004</v>
      </c>
      <c r="U89" s="40">
        <v>14.604297227286207</v>
      </c>
      <c r="V89" s="60">
        <v>5</v>
      </c>
      <c r="W89" s="61">
        <v>20</v>
      </c>
      <c r="X89" s="61">
        <v>0</v>
      </c>
      <c r="Y89" s="40">
        <v>22.727272727272727</v>
      </c>
      <c r="Z89" s="62">
        <v>8542.0899999999983</v>
      </c>
      <c r="AA89" s="40">
        <v>12093.359999999999</v>
      </c>
      <c r="AB89" s="62">
        <v>100</v>
      </c>
      <c r="AC89" s="62">
        <v>12093.359999999999</v>
      </c>
      <c r="AD89" s="62">
        <v>100</v>
      </c>
      <c r="AE89" s="62">
        <v>0</v>
      </c>
      <c r="AF89" s="62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59" t="s">
        <v>244</v>
      </c>
      <c r="C90" s="59"/>
      <c r="D90" s="36" t="s">
        <v>107</v>
      </c>
      <c r="E90" s="37" t="s">
        <v>130</v>
      </c>
      <c r="F90" s="37" t="s">
        <v>222</v>
      </c>
      <c r="G90" s="60">
        <v>29606.34</v>
      </c>
      <c r="H90" s="60">
        <v>15</v>
      </c>
      <c r="I90" s="60">
        <v>0</v>
      </c>
      <c r="J90" s="60">
        <v>15</v>
      </c>
      <c r="K90" s="60">
        <v>12</v>
      </c>
      <c r="L90" s="60">
        <v>14</v>
      </c>
      <c r="M90" s="60">
        <v>1</v>
      </c>
      <c r="N90" s="60">
        <v>80</v>
      </c>
      <c r="O90" s="40">
        <v>26993.05</v>
      </c>
      <c r="P90" s="40">
        <v>26993.05</v>
      </c>
      <c r="Q90" s="40">
        <v>100</v>
      </c>
      <c r="R90" s="40">
        <v>26993.049999999996</v>
      </c>
      <c r="S90" s="40">
        <v>99.999999999999986</v>
      </c>
      <c r="T90" s="40">
        <v>0</v>
      </c>
      <c r="U90" s="40">
        <v>0</v>
      </c>
      <c r="V90" s="60">
        <v>1</v>
      </c>
      <c r="W90" s="61">
        <v>14</v>
      </c>
      <c r="X90" s="61">
        <v>0</v>
      </c>
      <c r="Y90" s="40">
        <v>6.666666666666667</v>
      </c>
      <c r="Z90" s="62">
        <v>2613.29</v>
      </c>
      <c r="AA90" s="40">
        <v>2613.29</v>
      </c>
      <c r="AB90" s="62">
        <v>100</v>
      </c>
      <c r="AC90" s="62">
        <v>2613.29</v>
      </c>
      <c r="AD90" s="62">
        <v>100</v>
      </c>
      <c r="AE90" s="62">
        <v>0</v>
      </c>
      <c r="AF90" s="62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59" t="s">
        <v>244</v>
      </c>
      <c r="C91" s="59"/>
      <c r="D91" s="36" t="s">
        <v>108</v>
      </c>
      <c r="E91" s="37" t="s">
        <v>125</v>
      </c>
      <c r="F91" s="37" t="s">
        <v>223</v>
      </c>
      <c r="G91" s="60">
        <v>18960.059999999998</v>
      </c>
      <c r="H91" s="60">
        <v>19</v>
      </c>
      <c r="I91" s="60">
        <v>3</v>
      </c>
      <c r="J91" s="60">
        <v>16</v>
      </c>
      <c r="K91" s="60">
        <v>15</v>
      </c>
      <c r="L91" s="60">
        <v>15</v>
      </c>
      <c r="M91" s="60">
        <v>3</v>
      </c>
      <c r="N91" s="60">
        <v>78.94736842105263</v>
      </c>
      <c r="O91" s="40">
        <v>10495.439999999999</v>
      </c>
      <c r="P91" s="40">
        <v>10495.439999999999</v>
      </c>
      <c r="Q91" s="40">
        <v>100</v>
      </c>
      <c r="R91" s="40">
        <v>10495.439999999999</v>
      </c>
      <c r="S91" s="40">
        <v>100</v>
      </c>
      <c r="T91" s="40">
        <v>0</v>
      </c>
      <c r="U91" s="40">
        <v>0</v>
      </c>
      <c r="V91" s="60">
        <v>4</v>
      </c>
      <c r="W91" s="61">
        <v>8</v>
      </c>
      <c r="X91" s="61">
        <v>1</v>
      </c>
      <c r="Y91" s="40">
        <v>21.052631578947366</v>
      </c>
      <c r="Z91" s="62">
        <v>8464.6200000000008</v>
      </c>
      <c r="AA91" s="40">
        <v>8464.6200000000008</v>
      </c>
      <c r="AB91" s="62">
        <v>100</v>
      </c>
      <c r="AC91" s="62">
        <v>8464.6200000000008</v>
      </c>
      <c r="AD91" s="62">
        <v>100</v>
      </c>
      <c r="AE91" s="62">
        <v>0</v>
      </c>
      <c r="AF91" s="62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59" t="s">
        <v>244</v>
      </c>
      <c r="C92" s="59"/>
      <c r="D92" s="36" t="s">
        <v>109</v>
      </c>
      <c r="E92" s="37" t="s">
        <v>124</v>
      </c>
      <c r="F92" s="37" t="s">
        <v>224</v>
      </c>
      <c r="G92" s="60">
        <v>26510.620000000003</v>
      </c>
      <c r="H92" s="60">
        <v>19</v>
      </c>
      <c r="I92" s="60">
        <v>2</v>
      </c>
      <c r="J92" s="60">
        <v>15</v>
      </c>
      <c r="K92" s="60">
        <v>15</v>
      </c>
      <c r="L92" s="60">
        <v>15</v>
      </c>
      <c r="M92" s="60">
        <v>1</v>
      </c>
      <c r="N92" s="60">
        <v>78.94736842105263</v>
      </c>
      <c r="O92" s="40">
        <v>16538.98</v>
      </c>
      <c r="P92" s="40">
        <v>16538.98</v>
      </c>
      <c r="Q92" s="40">
        <v>100</v>
      </c>
      <c r="R92" s="40">
        <v>16538.98</v>
      </c>
      <c r="S92" s="40">
        <v>100</v>
      </c>
      <c r="T92" s="40">
        <v>0</v>
      </c>
      <c r="U92" s="40">
        <v>0</v>
      </c>
      <c r="V92" s="60">
        <v>3</v>
      </c>
      <c r="W92" s="61">
        <v>14</v>
      </c>
      <c r="X92" s="61">
        <v>0</v>
      </c>
      <c r="Y92" s="40">
        <v>15.789473684210526</v>
      </c>
      <c r="Z92" s="62">
        <v>9971.6400000000012</v>
      </c>
      <c r="AA92" s="40">
        <v>9971.6400000000012</v>
      </c>
      <c r="AB92" s="62">
        <v>100</v>
      </c>
      <c r="AC92" s="62">
        <v>9971.6400000000012</v>
      </c>
      <c r="AD92" s="62">
        <v>100</v>
      </c>
      <c r="AE92" s="62">
        <v>0</v>
      </c>
      <c r="AF92" s="62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59" t="s">
        <v>244</v>
      </c>
      <c r="C93" s="59"/>
      <c r="D93" s="36" t="s">
        <v>110</v>
      </c>
      <c r="E93" s="37" t="s">
        <v>124</v>
      </c>
      <c r="F93" s="37" t="s">
        <v>225</v>
      </c>
      <c r="G93" s="60">
        <v>8953.130000000001</v>
      </c>
      <c r="H93" s="60">
        <v>11</v>
      </c>
      <c r="I93" s="60">
        <v>2</v>
      </c>
      <c r="J93" s="60">
        <v>8</v>
      </c>
      <c r="K93" s="60">
        <v>8</v>
      </c>
      <c r="L93" s="60">
        <v>8</v>
      </c>
      <c r="M93" s="60">
        <v>0</v>
      </c>
      <c r="N93" s="60">
        <v>72.727272727272734</v>
      </c>
      <c r="O93" s="40">
        <v>5909.3700000000008</v>
      </c>
      <c r="P93" s="40">
        <v>5909.3700000000008</v>
      </c>
      <c r="Q93" s="40">
        <v>100</v>
      </c>
      <c r="R93" s="40">
        <v>5909.3700000000008</v>
      </c>
      <c r="S93" s="40">
        <v>100</v>
      </c>
      <c r="T93" s="40">
        <v>0</v>
      </c>
      <c r="U93" s="40">
        <v>0</v>
      </c>
      <c r="V93" s="60">
        <v>1</v>
      </c>
      <c r="W93" s="61">
        <v>5</v>
      </c>
      <c r="X93" s="61">
        <v>2</v>
      </c>
      <c r="Y93" s="40">
        <v>9.0909090909090917</v>
      </c>
      <c r="Z93" s="62">
        <v>3043.76</v>
      </c>
      <c r="AA93" s="40">
        <v>3043.76</v>
      </c>
      <c r="AB93" s="62">
        <v>100</v>
      </c>
      <c r="AC93" s="62">
        <v>3043.76</v>
      </c>
      <c r="AD93" s="62">
        <v>100</v>
      </c>
      <c r="AE93" s="62">
        <v>0</v>
      </c>
      <c r="AF93" s="62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59" t="s">
        <v>244</v>
      </c>
      <c r="C94" s="59"/>
      <c r="D94" s="36" t="s">
        <v>111</v>
      </c>
      <c r="E94" s="37" t="s">
        <v>141</v>
      </c>
      <c r="F94" s="37" t="s">
        <v>226</v>
      </c>
      <c r="G94" s="60">
        <v>41625.370000000003</v>
      </c>
      <c r="H94" s="60">
        <v>34</v>
      </c>
      <c r="I94" s="60">
        <v>5</v>
      </c>
      <c r="J94" s="60">
        <v>28</v>
      </c>
      <c r="K94" s="60">
        <v>28</v>
      </c>
      <c r="L94" s="60">
        <v>28</v>
      </c>
      <c r="M94" s="60">
        <v>2</v>
      </c>
      <c r="N94" s="60">
        <v>82.35294117647058</v>
      </c>
      <c r="O94" s="40">
        <v>38782.550000000003</v>
      </c>
      <c r="P94" s="40">
        <v>38782.550000000003</v>
      </c>
      <c r="Q94" s="40">
        <v>100</v>
      </c>
      <c r="R94" s="40">
        <v>38782.549999999996</v>
      </c>
      <c r="S94" s="40">
        <v>99.999999999999972</v>
      </c>
      <c r="T94" s="40">
        <v>0</v>
      </c>
      <c r="U94" s="40">
        <v>0</v>
      </c>
      <c r="V94" s="60">
        <v>6</v>
      </c>
      <c r="W94" s="61">
        <v>37</v>
      </c>
      <c r="X94" s="61">
        <v>3</v>
      </c>
      <c r="Y94" s="40">
        <v>17.647058823529413</v>
      </c>
      <c r="Z94" s="62">
        <v>2842.8199999999997</v>
      </c>
      <c r="AA94" s="40">
        <v>2842.8199999999997</v>
      </c>
      <c r="AB94" s="62">
        <v>100</v>
      </c>
      <c r="AC94" s="62">
        <v>2842.8199999999997</v>
      </c>
      <c r="AD94" s="62">
        <v>100</v>
      </c>
      <c r="AE94" s="62">
        <v>0</v>
      </c>
      <c r="AF94" s="62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59" t="s">
        <v>244</v>
      </c>
      <c r="C95" s="59"/>
      <c r="D95" s="36" t="s">
        <v>112</v>
      </c>
      <c r="E95" s="37" t="s">
        <v>125</v>
      </c>
      <c r="F95" s="37" t="s">
        <v>227</v>
      </c>
      <c r="G95" s="60">
        <v>26769.56</v>
      </c>
      <c r="H95" s="60">
        <v>25</v>
      </c>
      <c r="I95" s="60">
        <v>6</v>
      </c>
      <c r="J95" s="60">
        <v>19</v>
      </c>
      <c r="K95" s="60">
        <v>19</v>
      </c>
      <c r="L95" s="60">
        <v>19</v>
      </c>
      <c r="M95" s="60">
        <v>5</v>
      </c>
      <c r="N95" s="60">
        <v>76</v>
      </c>
      <c r="O95" s="40">
        <v>21121.99</v>
      </c>
      <c r="P95" s="40">
        <v>21121.99</v>
      </c>
      <c r="Q95" s="40">
        <v>100</v>
      </c>
      <c r="R95" s="40">
        <v>18157.73</v>
      </c>
      <c r="S95" s="40">
        <v>85.966000362655208</v>
      </c>
      <c r="T95" s="40">
        <v>2964.260000000002</v>
      </c>
      <c r="U95" s="40">
        <v>14.033999637344785</v>
      </c>
      <c r="V95" s="60">
        <v>3</v>
      </c>
      <c r="W95" s="61">
        <v>18</v>
      </c>
      <c r="X95" s="61">
        <v>1</v>
      </c>
      <c r="Y95" s="40">
        <v>12</v>
      </c>
      <c r="Z95" s="62">
        <v>5647.57</v>
      </c>
      <c r="AA95" s="40">
        <v>8611.8300000000017</v>
      </c>
      <c r="AB95" s="62">
        <v>100</v>
      </c>
      <c r="AC95" s="62">
        <v>8611.8300000000017</v>
      </c>
      <c r="AD95" s="62">
        <v>100</v>
      </c>
      <c r="AE95" s="62">
        <v>0</v>
      </c>
      <c r="AF95" s="62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59" t="s">
        <v>244</v>
      </c>
      <c r="C96" s="59"/>
      <c r="D96" s="36" t="s">
        <v>113</v>
      </c>
      <c r="E96" s="37" t="s">
        <v>125</v>
      </c>
      <c r="F96" s="37" t="s">
        <v>228</v>
      </c>
      <c r="G96" s="60">
        <v>28620.639999999999</v>
      </c>
      <c r="H96" s="60">
        <v>23</v>
      </c>
      <c r="I96" s="60">
        <v>5</v>
      </c>
      <c r="J96" s="60">
        <v>18</v>
      </c>
      <c r="K96" s="60">
        <v>18</v>
      </c>
      <c r="L96" s="60">
        <v>18</v>
      </c>
      <c r="M96" s="60">
        <v>0</v>
      </c>
      <c r="N96" s="60">
        <v>78.260869565217391</v>
      </c>
      <c r="O96" s="40">
        <v>21391.43</v>
      </c>
      <c r="P96" s="40">
        <v>21391.43</v>
      </c>
      <c r="Q96" s="40">
        <v>100</v>
      </c>
      <c r="R96" s="40">
        <v>21391.43</v>
      </c>
      <c r="S96" s="40">
        <v>100</v>
      </c>
      <c r="T96" s="40">
        <v>0</v>
      </c>
      <c r="U96" s="40">
        <v>0</v>
      </c>
      <c r="V96" s="60">
        <v>4</v>
      </c>
      <c r="W96" s="61">
        <v>19</v>
      </c>
      <c r="X96" s="61">
        <v>2</v>
      </c>
      <c r="Y96" s="40">
        <v>17.391304347826086</v>
      </c>
      <c r="Z96" s="62">
        <v>7229.21</v>
      </c>
      <c r="AA96" s="40">
        <v>7229.21</v>
      </c>
      <c r="AB96" s="62">
        <v>100</v>
      </c>
      <c r="AC96" s="62">
        <v>7229.21</v>
      </c>
      <c r="AD96" s="62">
        <v>100</v>
      </c>
      <c r="AE96" s="62">
        <v>0</v>
      </c>
      <c r="AF96" s="62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59" t="s">
        <v>244</v>
      </c>
      <c r="C97" s="59"/>
      <c r="D97" s="36" t="s">
        <v>114</v>
      </c>
      <c r="E97" s="37" t="s">
        <v>124</v>
      </c>
      <c r="F97" s="37" t="s">
        <v>229</v>
      </c>
      <c r="G97" s="60">
        <v>10848.93</v>
      </c>
      <c r="H97" s="60">
        <v>10</v>
      </c>
      <c r="I97" s="60">
        <v>0</v>
      </c>
      <c r="J97" s="60">
        <v>10</v>
      </c>
      <c r="K97" s="60">
        <v>9</v>
      </c>
      <c r="L97" s="60">
        <v>9</v>
      </c>
      <c r="M97" s="60">
        <v>1</v>
      </c>
      <c r="N97" s="60">
        <v>90</v>
      </c>
      <c r="O97" s="40">
        <v>7105.5900000000011</v>
      </c>
      <c r="P97" s="40">
        <v>7105.5900000000011</v>
      </c>
      <c r="Q97" s="40">
        <v>100</v>
      </c>
      <c r="R97" s="40">
        <v>7105.5900000000011</v>
      </c>
      <c r="S97" s="40">
        <v>100</v>
      </c>
      <c r="T97" s="40">
        <v>0</v>
      </c>
      <c r="U97" s="40">
        <v>0</v>
      </c>
      <c r="V97" s="60">
        <v>1</v>
      </c>
      <c r="W97" s="61">
        <v>9</v>
      </c>
      <c r="X97" s="61">
        <v>0</v>
      </c>
      <c r="Y97" s="40">
        <v>10</v>
      </c>
      <c r="Z97" s="62">
        <v>3743.34</v>
      </c>
      <c r="AA97" s="40">
        <v>3743.34</v>
      </c>
      <c r="AB97" s="62">
        <v>100</v>
      </c>
      <c r="AC97" s="62">
        <v>3743.34</v>
      </c>
      <c r="AD97" s="62">
        <v>100</v>
      </c>
      <c r="AE97" s="62">
        <v>0</v>
      </c>
      <c r="AF97" s="62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59" t="s">
        <v>244</v>
      </c>
      <c r="C98" s="59"/>
      <c r="D98" s="36" t="s">
        <v>115</v>
      </c>
      <c r="E98" s="37" t="s">
        <v>142</v>
      </c>
      <c r="F98" s="37" t="s">
        <v>230</v>
      </c>
      <c r="G98" s="60">
        <v>27937.02</v>
      </c>
      <c r="H98" s="60">
        <v>24</v>
      </c>
      <c r="I98" s="60">
        <v>4</v>
      </c>
      <c r="J98" s="60">
        <v>20</v>
      </c>
      <c r="K98" s="60">
        <v>18</v>
      </c>
      <c r="L98" s="60">
        <v>18</v>
      </c>
      <c r="M98" s="60">
        <v>1</v>
      </c>
      <c r="N98" s="60">
        <v>75</v>
      </c>
      <c r="O98" s="40">
        <v>24019.38</v>
      </c>
      <c r="P98" s="40">
        <v>24019.38</v>
      </c>
      <c r="Q98" s="40">
        <v>100</v>
      </c>
      <c r="R98" s="40">
        <v>24019.38</v>
      </c>
      <c r="S98" s="40">
        <v>100</v>
      </c>
      <c r="T98" s="40">
        <v>0</v>
      </c>
      <c r="U98" s="40">
        <v>0</v>
      </c>
      <c r="V98" s="60">
        <v>3</v>
      </c>
      <c r="W98" s="61">
        <v>17</v>
      </c>
      <c r="X98" s="61">
        <v>0</v>
      </c>
      <c r="Y98" s="40">
        <v>12.5</v>
      </c>
      <c r="Z98" s="62">
        <v>3917.6400000000003</v>
      </c>
      <c r="AA98" s="40">
        <v>3917.6400000000003</v>
      </c>
      <c r="AB98" s="62">
        <v>100</v>
      </c>
      <c r="AC98" s="62">
        <v>3917.6400000000003</v>
      </c>
      <c r="AD98" s="62">
        <v>100</v>
      </c>
      <c r="AE98" s="62">
        <v>0</v>
      </c>
      <c r="AF98" s="62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25" t="s">
        <v>25</v>
      </c>
      <c r="B99" s="126"/>
      <c r="C99" s="126"/>
      <c r="D99" s="126"/>
      <c r="E99" s="126"/>
      <c r="F99" s="127"/>
      <c r="G99" s="63"/>
      <c r="H99" s="64">
        <v>1329</v>
      </c>
      <c r="I99" s="64">
        <v>301</v>
      </c>
      <c r="J99" s="64">
        <v>980</v>
      </c>
      <c r="K99" s="64">
        <v>1060</v>
      </c>
      <c r="L99" s="64">
        <v>1080</v>
      </c>
      <c r="M99" s="64">
        <v>98</v>
      </c>
      <c r="N99" s="40">
        <v>79.75921745673439</v>
      </c>
      <c r="O99" s="65">
        <v>1417749.5399999998</v>
      </c>
      <c r="P99" s="65">
        <v>1417749.5399999998</v>
      </c>
      <c r="Q99" s="40">
        <v>100</v>
      </c>
      <c r="R99" s="65">
        <v>1310860.58</v>
      </c>
      <c r="S99" s="40">
        <v>92.460659870854215</v>
      </c>
      <c r="T99" s="65">
        <v>106888.96000000005</v>
      </c>
      <c r="U99" s="40">
        <v>7.5393401291458053</v>
      </c>
      <c r="V99" s="64">
        <v>184</v>
      </c>
      <c r="W99" s="66">
        <v>996</v>
      </c>
      <c r="X99" s="66">
        <v>71</v>
      </c>
      <c r="Y99" s="40">
        <v>13.844996237772762</v>
      </c>
      <c r="Z99" s="67">
        <v>469205.65000000026</v>
      </c>
      <c r="AA99" s="65">
        <v>576094.60999999987</v>
      </c>
      <c r="AB99" s="62">
        <v>99.999999999999929</v>
      </c>
      <c r="AC99" s="67">
        <v>572734.34999999986</v>
      </c>
      <c r="AD99" s="62">
        <v>99.416717333980955</v>
      </c>
      <c r="AE99" s="67">
        <v>3360.2600000000011</v>
      </c>
      <c r="AF99" s="62">
        <v>0.58328266601904188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topLeftCell="A7" zoomScale="70" zoomScaleNormal="70" workbookViewId="0">
      <selection activeCell="E2" sqref="E2:E5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236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/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28">
        <v>14</v>
      </c>
      <c r="I7" s="28">
        <v>3</v>
      </c>
      <c r="J7" s="28">
        <v>6</v>
      </c>
      <c r="K7" s="28">
        <v>12</v>
      </c>
      <c r="L7" s="28">
        <v>12</v>
      </c>
      <c r="M7" s="28">
        <v>0</v>
      </c>
      <c r="N7" s="29">
        <v>85.714285714285708</v>
      </c>
      <c r="O7" s="23">
        <v>17648.77</v>
      </c>
      <c r="P7" s="23">
        <v>17648.77</v>
      </c>
      <c r="Q7" s="29">
        <v>100</v>
      </c>
      <c r="R7" s="23">
        <v>17648.77</v>
      </c>
      <c r="S7" s="29">
        <v>100</v>
      </c>
      <c r="T7" s="23">
        <v>0</v>
      </c>
      <c r="U7" s="29">
        <v>0</v>
      </c>
      <c r="V7" s="28">
        <v>0</v>
      </c>
      <c r="W7" s="28">
        <v>0</v>
      </c>
      <c r="X7" s="28">
        <v>0</v>
      </c>
      <c r="Y7" s="29">
        <v>0</v>
      </c>
      <c r="Z7" s="29">
        <v>0</v>
      </c>
      <c r="AA7" s="29">
        <v>0</v>
      </c>
      <c r="AB7" s="29">
        <v>0</v>
      </c>
      <c r="AC7" s="29">
        <v>0</v>
      </c>
      <c r="AD7" s="29">
        <v>0</v>
      </c>
      <c r="AE7" s="29">
        <v>0</v>
      </c>
      <c r="AF7" s="29">
        <v>0</v>
      </c>
    </row>
    <row r="8" spans="1:32" ht="22.5" customHeight="1" x14ac:dyDescent="0.25">
      <c r="A8" s="18">
        <v>2</v>
      </c>
      <c r="B8" s="25"/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28">
        <v>13</v>
      </c>
      <c r="I8" s="28">
        <v>4</v>
      </c>
      <c r="J8" s="28">
        <v>9</v>
      </c>
      <c r="K8" s="28">
        <v>11</v>
      </c>
      <c r="L8" s="28">
        <v>11</v>
      </c>
      <c r="M8" s="28">
        <v>0</v>
      </c>
      <c r="N8" s="29">
        <v>84.615384615384613</v>
      </c>
      <c r="O8" s="23">
        <v>17355.38</v>
      </c>
      <c r="P8" s="23">
        <v>17355.38</v>
      </c>
      <c r="Q8" s="29">
        <v>100</v>
      </c>
      <c r="R8" s="23">
        <v>17355.38</v>
      </c>
      <c r="S8" s="29">
        <v>100</v>
      </c>
      <c r="T8" s="23">
        <v>0</v>
      </c>
      <c r="U8" s="29">
        <v>0</v>
      </c>
      <c r="V8" s="28">
        <v>0</v>
      </c>
      <c r="W8" s="28">
        <v>0</v>
      </c>
      <c r="X8" s="28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</row>
    <row r="9" spans="1:32" ht="22.5" customHeight="1" x14ac:dyDescent="0.25">
      <c r="A9" s="18">
        <v>3</v>
      </c>
      <c r="B9" s="25"/>
      <c r="C9" s="25"/>
      <c r="D9" s="20" t="s">
        <v>30</v>
      </c>
      <c r="E9" s="18" t="s">
        <v>122</v>
      </c>
      <c r="F9" s="18" t="s">
        <v>145</v>
      </c>
      <c r="G9" s="29">
        <v>32831.71</v>
      </c>
      <c r="H9" s="28">
        <v>19</v>
      </c>
      <c r="I9" s="28">
        <v>2</v>
      </c>
      <c r="J9" s="28">
        <v>17</v>
      </c>
      <c r="K9" s="28">
        <v>17</v>
      </c>
      <c r="L9" s="28">
        <v>17</v>
      </c>
      <c r="M9" s="28">
        <v>0</v>
      </c>
      <c r="N9" s="29">
        <v>89.473684210526315</v>
      </c>
      <c r="O9" s="23">
        <v>32831.71</v>
      </c>
      <c r="P9" s="23">
        <v>32831.71</v>
      </c>
      <c r="Q9" s="29">
        <v>100</v>
      </c>
      <c r="R9" s="23">
        <v>32831.71</v>
      </c>
      <c r="S9" s="29">
        <v>100</v>
      </c>
      <c r="T9" s="23">
        <v>0</v>
      </c>
      <c r="U9" s="29">
        <v>0</v>
      </c>
      <c r="V9" s="28">
        <v>0</v>
      </c>
      <c r="W9" s="28">
        <v>0</v>
      </c>
      <c r="X9" s="28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</row>
    <row r="10" spans="1:32" ht="22.5" customHeight="1" x14ac:dyDescent="0.25">
      <c r="A10" s="18">
        <v>4</v>
      </c>
      <c r="B10" s="25"/>
      <c r="C10" s="25"/>
      <c r="D10" s="20" t="s">
        <v>31</v>
      </c>
      <c r="E10" s="18" t="s">
        <v>123</v>
      </c>
      <c r="F10" s="18" t="s">
        <v>146</v>
      </c>
      <c r="G10" s="29">
        <v>683.3</v>
      </c>
      <c r="H10" s="28">
        <v>3</v>
      </c>
      <c r="I10" s="28">
        <v>0</v>
      </c>
      <c r="J10" s="28">
        <v>3</v>
      </c>
      <c r="K10" s="28">
        <v>2</v>
      </c>
      <c r="L10" s="28">
        <v>2</v>
      </c>
      <c r="M10" s="28">
        <v>0</v>
      </c>
      <c r="N10" s="29">
        <v>66.666666666666657</v>
      </c>
      <c r="O10" s="23">
        <v>683.3</v>
      </c>
      <c r="P10" s="23">
        <v>683.3</v>
      </c>
      <c r="Q10" s="29">
        <v>100</v>
      </c>
      <c r="R10" s="23">
        <v>683.3</v>
      </c>
      <c r="S10" s="29">
        <v>100</v>
      </c>
      <c r="T10" s="23">
        <v>0</v>
      </c>
      <c r="U10" s="29">
        <v>0</v>
      </c>
      <c r="V10" s="28">
        <v>0</v>
      </c>
      <c r="W10" s="28">
        <v>0</v>
      </c>
      <c r="X10" s="28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</row>
    <row r="11" spans="1:32" ht="22.5" customHeight="1" x14ac:dyDescent="0.25">
      <c r="A11" s="18">
        <v>5</v>
      </c>
      <c r="B11" s="25"/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28">
        <v>10</v>
      </c>
      <c r="I11" s="28">
        <v>3</v>
      </c>
      <c r="J11" s="28">
        <v>6</v>
      </c>
      <c r="K11" s="28">
        <v>8</v>
      </c>
      <c r="L11" s="28">
        <v>8</v>
      </c>
      <c r="M11" s="28">
        <v>0</v>
      </c>
      <c r="N11" s="29">
        <v>80</v>
      </c>
      <c r="O11" s="23">
        <v>10725.08</v>
      </c>
      <c r="P11" s="23">
        <v>10725.08</v>
      </c>
      <c r="Q11" s="29">
        <v>100</v>
      </c>
      <c r="R11" s="23">
        <v>6615.71</v>
      </c>
      <c r="S11" s="29">
        <v>61.684481607596396</v>
      </c>
      <c r="T11" s="23">
        <v>4109.37</v>
      </c>
      <c r="U11" s="29">
        <v>38.315518392403597</v>
      </c>
      <c r="V11" s="28">
        <v>0</v>
      </c>
      <c r="W11" s="28">
        <v>0</v>
      </c>
      <c r="X11" s="28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</row>
    <row r="12" spans="1:32" ht="22.5" customHeight="1" x14ac:dyDescent="0.25">
      <c r="A12" s="18">
        <v>6</v>
      </c>
      <c r="B12" s="25"/>
      <c r="C12" s="25"/>
      <c r="D12" s="20" t="s">
        <v>33</v>
      </c>
      <c r="E12" s="18" t="s">
        <v>124</v>
      </c>
      <c r="F12" s="18" t="s">
        <v>148</v>
      </c>
      <c r="G12" s="29">
        <v>26690.21</v>
      </c>
      <c r="H12" s="28">
        <v>20</v>
      </c>
      <c r="I12" s="28">
        <v>9</v>
      </c>
      <c r="J12" s="28">
        <v>10</v>
      </c>
      <c r="K12" s="28">
        <v>16</v>
      </c>
      <c r="L12" s="28">
        <v>16</v>
      </c>
      <c r="M12" s="28">
        <v>0</v>
      </c>
      <c r="N12" s="29">
        <v>80</v>
      </c>
      <c r="O12" s="23">
        <v>26690.21</v>
      </c>
      <c r="P12" s="23">
        <v>26690.21</v>
      </c>
      <c r="Q12" s="29">
        <v>100</v>
      </c>
      <c r="R12" s="23">
        <v>26690.21</v>
      </c>
      <c r="S12" s="29">
        <v>100</v>
      </c>
      <c r="T12" s="23">
        <v>0</v>
      </c>
      <c r="U12" s="29">
        <v>0</v>
      </c>
      <c r="V12" s="28">
        <v>0</v>
      </c>
      <c r="W12" s="28">
        <v>0</v>
      </c>
      <c r="X12" s="28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</row>
    <row r="13" spans="1:32" ht="22.5" customHeight="1" x14ac:dyDescent="0.25">
      <c r="A13" s="18">
        <v>7</v>
      </c>
      <c r="B13" s="25"/>
      <c r="C13" s="25"/>
      <c r="D13" s="20" t="s">
        <v>34</v>
      </c>
      <c r="E13" s="18" t="s">
        <v>125</v>
      </c>
      <c r="F13" s="18" t="s">
        <v>149</v>
      </c>
      <c r="G13" s="29">
        <v>40428.949999999997</v>
      </c>
      <c r="H13" s="28">
        <v>30</v>
      </c>
      <c r="I13" s="28">
        <v>14</v>
      </c>
      <c r="J13" s="28">
        <v>16</v>
      </c>
      <c r="K13" s="28">
        <v>27</v>
      </c>
      <c r="L13" s="28">
        <v>27</v>
      </c>
      <c r="M13" s="28">
        <v>0</v>
      </c>
      <c r="N13" s="29">
        <v>90</v>
      </c>
      <c r="O13" s="23">
        <v>40428.949999999997</v>
      </c>
      <c r="P13" s="23">
        <v>40428.949999999997</v>
      </c>
      <c r="Q13" s="29">
        <v>100</v>
      </c>
      <c r="R13" s="23">
        <v>40428.949999999997</v>
      </c>
      <c r="S13" s="29">
        <v>100</v>
      </c>
      <c r="T13" s="23">
        <v>0</v>
      </c>
      <c r="U13" s="29">
        <v>0</v>
      </c>
      <c r="V13" s="28">
        <v>0</v>
      </c>
      <c r="W13" s="28">
        <v>0</v>
      </c>
      <c r="X13" s="28">
        <v>0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29">
        <v>0</v>
      </c>
      <c r="AE13" s="29">
        <v>0</v>
      </c>
      <c r="AF13" s="29">
        <v>0</v>
      </c>
    </row>
    <row r="14" spans="1:32" ht="22.5" customHeight="1" x14ac:dyDescent="0.25">
      <c r="A14" s="18">
        <v>8</v>
      </c>
      <c r="B14" s="25"/>
      <c r="C14" s="25"/>
      <c r="D14" s="20" t="s">
        <v>35</v>
      </c>
      <c r="E14" s="18" t="s">
        <v>125</v>
      </c>
      <c r="F14" s="18" t="s">
        <v>150</v>
      </c>
      <c r="G14" s="29">
        <v>4659.66</v>
      </c>
      <c r="H14" s="28">
        <v>6</v>
      </c>
      <c r="I14" s="28">
        <v>0</v>
      </c>
      <c r="J14" s="28">
        <v>6</v>
      </c>
      <c r="K14" s="28">
        <v>4</v>
      </c>
      <c r="L14" s="28">
        <v>4</v>
      </c>
      <c r="M14" s="28">
        <v>0</v>
      </c>
      <c r="N14" s="29">
        <v>66.666666666666657</v>
      </c>
      <c r="O14" s="23">
        <v>4659.66</v>
      </c>
      <c r="P14" s="23">
        <v>4659.66</v>
      </c>
      <c r="Q14" s="29">
        <v>100</v>
      </c>
      <c r="R14" s="23">
        <v>4659.66</v>
      </c>
      <c r="S14" s="29">
        <v>100</v>
      </c>
      <c r="T14" s="23">
        <v>0</v>
      </c>
      <c r="U14" s="29">
        <v>0</v>
      </c>
      <c r="V14" s="28">
        <v>0</v>
      </c>
      <c r="W14" s="28">
        <v>0</v>
      </c>
      <c r="X14" s="28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</row>
    <row r="15" spans="1:32" ht="22.5" customHeight="1" x14ac:dyDescent="0.25">
      <c r="A15" s="18">
        <v>9</v>
      </c>
      <c r="B15" s="25"/>
      <c r="C15" s="25"/>
      <c r="D15" s="20" t="s">
        <v>36</v>
      </c>
      <c r="E15" s="18" t="s">
        <v>124</v>
      </c>
      <c r="F15" s="18" t="s">
        <v>151</v>
      </c>
      <c r="G15" s="29">
        <v>35464.200000000004</v>
      </c>
      <c r="H15" s="28">
        <v>35</v>
      </c>
      <c r="I15" s="28">
        <v>14</v>
      </c>
      <c r="J15" s="28">
        <v>19</v>
      </c>
      <c r="K15" s="28">
        <v>34</v>
      </c>
      <c r="L15" s="28">
        <v>34</v>
      </c>
      <c r="M15" s="28">
        <v>0</v>
      </c>
      <c r="N15" s="29">
        <v>97.142857142857139</v>
      </c>
      <c r="O15" s="23">
        <v>35464.200000000004</v>
      </c>
      <c r="P15" s="23">
        <v>35464.200000000004</v>
      </c>
      <c r="Q15" s="29">
        <v>100</v>
      </c>
      <c r="R15" s="23">
        <v>35464.200000000004</v>
      </c>
      <c r="S15" s="29">
        <v>100</v>
      </c>
      <c r="T15" s="23">
        <v>0</v>
      </c>
      <c r="U15" s="29">
        <v>0</v>
      </c>
      <c r="V15" s="28">
        <v>0</v>
      </c>
      <c r="W15" s="28">
        <v>0</v>
      </c>
      <c r="X15" s="28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</row>
    <row r="16" spans="1:32" ht="22.5" customHeight="1" x14ac:dyDescent="0.25">
      <c r="A16" s="18">
        <v>10</v>
      </c>
      <c r="B16" s="25"/>
      <c r="C16" s="25"/>
      <c r="D16" s="20" t="s">
        <v>37</v>
      </c>
      <c r="E16" s="18" t="s">
        <v>121</v>
      </c>
      <c r="F16" s="18" t="s">
        <v>152</v>
      </c>
      <c r="G16" s="29">
        <v>14981.960000000001</v>
      </c>
      <c r="H16" s="28">
        <v>11</v>
      </c>
      <c r="I16" s="28">
        <v>2</v>
      </c>
      <c r="J16" s="28">
        <v>9</v>
      </c>
      <c r="K16" s="28">
        <v>5</v>
      </c>
      <c r="L16" s="28">
        <v>5</v>
      </c>
      <c r="M16" s="28">
        <v>0</v>
      </c>
      <c r="N16" s="29">
        <v>45.454545454545453</v>
      </c>
      <c r="O16" s="23">
        <v>14981.960000000001</v>
      </c>
      <c r="P16" s="23">
        <v>14981.960000000001</v>
      </c>
      <c r="Q16" s="29">
        <v>100</v>
      </c>
      <c r="R16" s="23">
        <v>14981.960000000001</v>
      </c>
      <c r="S16" s="29">
        <v>100</v>
      </c>
      <c r="T16" s="23">
        <v>0</v>
      </c>
      <c r="U16" s="29">
        <v>0</v>
      </c>
      <c r="V16" s="28">
        <v>0</v>
      </c>
      <c r="W16" s="28">
        <v>0</v>
      </c>
      <c r="X16" s="28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</row>
    <row r="17" spans="1:32" ht="22.5" customHeight="1" x14ac:dyDescent="0.25">
      <c r="A17" s="18">
        <v>11</v>
      </c>
      <c r="B17" s="25"/>
      <c r="C17" s="25"/>
      <c r="D17" s="20" t="s">
        <v>38</v>
      </c>
      <c r="E17" s="18" t="s">
        <v>125</v>
      </c>
      <c r="F17" s="18" t="s">
        <v>153</v>
      </c>
      <c r="G17" s="29">
        <v>8384.7800000000007</v>
      </c>
      <c r="H17" s="28">
        <v>9</v>
      </c>
      <c r="I17" s="28">
        <v>0</v>
      </c>
      <c r="J17" s="28">
        <v>9</v>
      </c>
      <c r="K17" s="28">
        <v>7</v>
      </c>
      <c r="L17" s="28">
        <v>7</v>
      </c>
      <c r="M17" s="28">
        <v>0</v>
      </c>
      <c r="N17" s="29">
        <v>77.777777777777786</v>
      </c>
      <c r="O17" s="23">
        <v>8384.7800000000007</v>
      </c>
      <c r="P17" s="23">
        <v>8384.7800000000007</v>
      </c>
      <c r="Q17" s="29">
        <v>100</v>
      </c>
      <c r="R17" s="23">
        <v>7650.33</v>
      </c>
      <c r="S17" s="29">
        <v>91.240676559194156</v>
      </c>
      <c r="T17" s="23">
        <v>734.45000000000073</v>
      </c>
      <c r="U17" s="29">
        <v>8.7593234408058489</v>
      </c>
      <c r="V17" s="28">
        <v>0</v>
      </c>
      <c r="W17" s="28">
        <v>0</v>
      </c>
      <c r="X17" s="28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29">
        <v>0</v>
      </c>
      <c r="AF17" s="29">
        <v>0</v>
      </c>
    </row>
    <row r="18" spans="1:32" ht="22.5" customHeight="1" x14ac:dyDescent="0.25">
      <c r="A18" s="18">
        <v>12</v>
      </c>
      <c r="B18" s="25"/>
      <c r="C18" s="25"/>
      <c r="D18" s="20" t="s">
        <v>39</v>
      </c>
      <c r="E18" s="18" t="s">
        <v>126</v>
      </c>
      <c r="F18" s="18" t="s">
        <v>154</v>
      </c>
      <c r="G18" s="29">
        <v>7748.75</v>
      </c>
      <c r="H18" s="28">
        <v>7</v>
      </c>
      <c r="I18" s="28">
        <v>0</v>
      </c>
      <c r="J18" s="28">
        <v>7</v>
      </c>
      <c r="K18" s="28">
        <v>7</v>
      </c>
      <c r="L18" s="28">
        <v>7</v>
      </c>
      <c r="M18" s="28">
        <v>0</v>
      </c>
      <c r="N18" s="29">
        <v>100</v>
      </c>
      <c r="O18" s="23">
        <v>7748.75</v>
      </c>
      <c r="P18" s="23">
        <v>7748.75</v>
      </c>
      <c r="Q18" s="29">
        <v>100</v>
      </c>
      <c r="R18" s="23">
        <v>7060.58</v>
      </c>
      <c r="S18" s="29">
        <v>91.118954670108081</v>
      </c>
      <c r="T18" s="23">
        <v>688.17000000000007</v>
      </c>
      <c r="U18" s="29">
        <v>8.8810453298919185</v>
      </c>
      <c r="V18" s="28">
        <v>0</v>
      </c>
      <c r="W18" s="28">
        <v>0</v>
      </c>
      <c r="X18" s="28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</row>
    <row r="19" spans="1:32" ht="22.5" customHeight="1" x14ac:dyDescent="0.25">
      <c r="A19" s="18">
        <v>13</v>
      </c>
      <c r="B19" s="25"/>
      <c r="C19" s="25"/>
      <c r="D19" s="20" t="s">
        <v>40</v>
      </c>
      <c r="E19" s="18" t="s">
        <v>124</v>
      </c>
      <c r="F19" s="18" t="s">
        <v>155</v>
      </c>
      <c r="G19" s="29">
        <v>44618.01</v>
      </c>
      <c r="H19" s="28">
        <v>36</v>
      </c>
      <c r="I19" s="28">
        <v>8</v>
      </c>
      <c r="J19" s="28">
        <v>27</v>
      </c>
      <c r="K19" s="28">
        <v>34</v>
      </c>
      <c r="L19" s="28">
        <v>34</v>
      </c>
      <c r="M19" s="28">
        <v>0</v>
      </c>
      <c r="N19" s="29">
        <v>94.444444444444443</v>
      </c>
      <c r="O19" s="23">
        <v>44618.01</v>
      </c>
      <c r="P19" s="23">
        <v>44618.01</v>
      </c>
      <c r="Q19" s="29">
        <v>100</v>
      </c>
      <c r="R19" s="23">
        <v>44618.01</v>
      </c>
      <c r="S19" s="29">
        <v>100</v>
      </c>
      <c r="T19" s="23">
        <v>0</v>
      </c>
      <c r="U19" s="29">
        <v>0</v>
      </c>
      <c r="V19" s="28">
        <v>0</v>
      </c>
      <c r="W19" s="28">
        <v>0</v>
      </c>
      <c r="X19" s="28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</row>
    <row r="20" spans="1:32" ht="22.5" customHeight="1" x14ac:dyDescent="0.25">
      <c r="A20" s="18">
        <v>14</v>
      </c>
      <c r="B20" s="25"/>
      <c r="C20" s="25"/>
      <c r="D20" s="20" t="s">
        <v>41</v>
      </c>
      <c r="E20" s="18" t="s">
        <v>127</v>
      </c>
      <c r="F20" s="18" t="s">
        <v>156</v>
      </c>
      <c r="G20" s="29">
        <v>2748.38</v>
      </c>
      <c r="H20" s="28">
        <v>4</v>
      </c>
      <c r="I20" s="28">
        <v>0</v>
      </c>
      <c r="J20" s="28">
        <v>4</v>
      </c>
      <c r="K20" s="28">
        <v>2</v>
      </c>
      <c r="L20" s="28">
        <v>2</v>
      </c>
      <c r="M20" s="28">
        <v>0</v>
      </c>
      <c r="N20" s="29">
        <v>50</v>
      </c>
      <c r="O20" s="23">
        <v>2748.38</v>
      </c>
      <c r="P20" s="23">
        <v>2748.38</v>
      </c>
      <c r="Q20" s="29">
        <v>100</v>
      </c>
      <c r="R20" s="23">
        <v>2748.38</v>
      </c>
      <c r="S20" s="29">
        <v>100</v>
      </c>
      <c r="T20" s="23">
        <v>0</v>
      </c>
      <c r="U20" s="29">
        <v>0</v>
      </c>
      <c r="V20" s="28">
        <v>0</v>
      </c>
      <c r="W20" s="28">
        <v>0</v>
      </c>
      <c r="X20" s="28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</row>
    <row r="21" spans="1:32" ht="22.5" customHeight="1" x14ac:dyDescent="0.25">
      <c r="A21" s="18">
        <v>15</v>
      </c>
      <c r="B21" s="25"/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28">
        <v>21</v>
      </c>
      <c r="I21" s="28">
        <v>1</v>
      </c>
      <c r="J21" s="28">
        <v>20</v>
      </c>
      <c r="K21" s="28">
        <v>13</v>
      </c>
      <c r="L21" s="28">
        <v>13</v>
      </c>
      <c r="M21" s="28">
        <v>0</v>
      </c>
      <c r="N21" s="29">
        <v>61.904761904761905</v>
      </c>
      <c r="O21" s="23">
        <v>13314.79</v>
      </c>
      <c r="P21" s="23">
        <v>13314.79</v>
      </c>
      <c r="Q21" s="29">
        <v>100</v>
      </c>
      <c r="R21" s="23">
        <v>12760.369999999999</v>
      </c>
      <c r="S21" s="29">
        <v>95.836058999052923</v>
      </c>
      <c r="T21" s="23">
        <v>554.42000000000189</v>
      </c>
      <c r="U21" s="29">
        <v>4.163941000947081</v>
      </c>
      <c r="V21" s="28">
        <v>0</v>
      </c>
      <c r="W21" s="28">
        <v>0</v>
      </c>
      <c r="X21" s="28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</row>
    <row r="22" spans="1:32" ht="22.5" customHeight="1" x14ac:dyDescent="0.25">
      <c r="A22" s="18">
        <v>16</v>
      </c>
      <c r="B22" s="25"/>
      <c r="C22" s="25"/>
      <c r="D22" s="20" t="s">
        <v>43</v>
      </c>
      <c r="E22" s="18" t="s">
        <v>124</v>
      </c>
      <c r="F22" s="18" t="s">
        <v>158</v>
      </c>
      <c r="G22" s="29">
        <v>2821.83</v>
      </c>
      <c r="H22" s="28">
        <v>10</v>
      </c>
      <c r="I22" s="28">
        <v>2</v>
      </c>
      <c r="J22" s="28">
        <v>8</v>
      </c>
      <c r="K22" s="28">
        <v>5</v>
      </c>
      <c r="L22" s="28">
        <v>5</v>
      </c>
      <c r="M22" s="28">
        <v>0</v>
      </c>
      <c r="N22" s="29">
        <v>50</v>
      </c>
      <c r="O22" s="23">
        <v>2821.83</v>
      </c>
      <c r="P22" s="23">
        <v>2821.83</v>
      </c>
      <c r="Q22" s="29">
        <v>100</v>
      </c>
      <c r="R22" s="23">
        <v>2821.83</v>
      </c>
      <c r="S22" s="29">
        <v>100</v>
      </c>
      <c r="T22" s="23">
        <v>0</v>
      </c>
      <c r="U22" s="29">
        <v>0</v>
      </c>
      <c r="V22" s="28">
        <v>0</v>
      </c>
      <c r="W22" s="28">
        <v>0</v>
      </c>
      <c r="X22" s="28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</row>
    <row r="23" spans="1:32" ht="22.5" customHeight="1" x14ac:dyDescent="0.25">
      <c r="A23" s="18">
        <v>17</v>
      </c>
      <c r="B23" s="25"/>
      <c r="C23" s="25"/>
      <c r="D23" s="20" t="s">
        <v>44</v>
      </c>
      <c r="E23" s="18" t="s">
        <v>124</v>
      </c>
      <c r="F23" s="18" t="s">
        <v>159</v>
      </c>
      <c r="G23" s="29">
        <v>4470.47</v>
      </c>
      <c r="H23" s="28">
        <v>8</v>
      </c>
      <c r="I23" s="28">
        <v>2</v>
      </c>
      <c r="J23" s="28">
        <v>6</v>
      </c>
      <c r="K23" s="28">
        <v>5</v>
      </c>
      <c r="L23" s="28">
        <v>5</v>
      </c>
      <c r="M23" s="28">
        <v>0</v>
      </c>
      <c r="N23" s="29">
        <v>62.5</v>
      </c>
      <c r="O23" s="23">
        <v>4470.47</v>
      </c>
      <c r="P23" s="23">
        <v>4470.47</v>
      </c>
      <c r="Q23" s="29">
        <v>100</v>
      </c>
      <c r="R23" s="23">
        <v>4470.47</v>
      </c>
      <c r="S23" s="29">
        <v>100</v>
      </c>
      <c r="T23" s="23">
        <v>0</v>
      </c>
      <c r="U23" s="29">
        <v>0</v>
      </c>
      <c r="V23" s="28">
        <v>0</v>
      </c>
      <c r="W23" s="28">
        <v>0</v>
      </c>
      <c r="X23" s="28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</row>
    <row r="24" spans="1:32" ht="22.5" customHeight="1" x14ac:dyDescent="0.25">
      <c r="A24" s="18">
        <v>18</v>
      </c>
      <c r="B24" s="25"/>
      <c r="C24" s="25"/>
      <c r="D24" s="20" t="s">
        <v>45</v>
      </c>
      <c r="E24" s="18" t="s">
        <v>124</v>
      </c>
      <c r="F24" s="18" t="s">
        <v>160</v>
      </c>
      <c r="G24" s="29">
        <v>6572.83</v>
      </c>
      <c r="H24" s="28">
        <v>9</v>
      </c>
      <c r="I24" s="28">
        <v>2</v>
      </c>
      <c r="J24" s="28">
        <v>7</v>
      </c>
      <c r="K24" s="28">
        <v>7</v>
      </c>
      <c r="L24" s="28">
        <v>7</v>
      </c>
      <c r="M24" s="28">
        <v>0</v>
      </c>
      <c r="N24" s="29">
        <v>77.777777777777786</v>
      </c>
      <c r="O24" s="23">
        <v>6572.83</v>
      </c>
      <c r="P24" s="23">
        <v>6572.83</v>
      </c>
      <c r="Q24" s="29">
        <v>100</v>
      </c>
      <c r="R24" s="23">
        <v>6572.83</v>
      </c>
      <c r="S24" s="29">
        <v>100</v>
      </c>
      <c r="T24" s="23">
        <v>0</v>
      </c>
      <c r="U24" s="29">
        <v>0</v>
      </c>
      <c r="V24" s="28">
        <v>0</v>
      </c>
      <c r="W24" s="28">
        <v>0</v>
      </c>
      <c r="X24" s="28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</row>
    <row r="25" spans="1:32" ht="22.5" customHeight="1" x14ac:dyDescent="0.25">
      <c r="A25" s="18">
        <v>19</v>
      </c>
      <c r="B25" s="25"/>
      <c r="C25" s="25"/>
      <c r="D25" s="20" t="s">
        <v>46</v>
      </c>
      <c r="E25" s="18" t="s">
        <v>128</v>
      </c>
      <c r="F25" s="18" t="s">
        <v>161</v>
      </c>
      <c r="G25" s="29">
        <v>21296.61</v>
      </c>
      <c r="H25" s="28">
        <v>17</v>
      </c>
      <c r="I25" s="28">
        <v>0</v>
      </c>
      <c r="J25" s="28">
        <v>17</v>
      </c>
      <c r="K25" s="28">
        <v>15</v>
      </c>
      <c r="L25" s="28">
        <v>15</v>
      </c>
      <c r="M25" s="28">
        <v>0</v>
      </c>
      <c r="N25" s="29">
        <v>88.235294117647058</v>
      </c>
      <c r="O25" s="23">
        <v>21296.61</v>
      </c>
      <c r="P25" s="23">
        <v>21296.61</v>
      </c>
      <c r="Q25" s="29">
        <v>100</v>
      </c>
      <c r="R25" s="23">
        <v>17319.839999999997</v>
      </c>
      <c r="S25" s="29">
        <v>81.326746369492582</v>
      </c>
      <c r="T25" s="23">
        <v>3976.7700000000041</v>
      </c>
      <c r="U25" s="29">
        <v>18.673253630507407</v>
      </c>
      <c r="V25" s="28">
        <v>0</v>
      </c>
      <c r="W25" s="28">
        <v>0</v>
      </c>
      <c r="X25" s="28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</row>
    <row r="26" spans="1:32" ht="22.5" customHeight="1" x14ac:dyDescent="0.25">
      <c r="A26" s="18">
        <v>20</v>
      </c>
      <c r="B26" s="25"/>
      <c r="C26" s="25"/>
      <c r="D26" s="20" t="s">
        <v>47</v>
      </c>
      <c r="E26" s="18" t="s">
        <v>124</v>
      </c>
      <c r="F26" s="18" t="s">
        <v>162</v>
      </c>
      <c r="G26" s="29">
        <v>13793.66</v>
      </c>
      <c r="H26" s="28">
        <v>9</v>
      </c>
      <c r="I26" s="28">
        <v>2</v>
      </c>
      <c r="J26" s="28">
        <v>7</v>
      </c>
      <c r="K26" s="28">
        <v>9</v>
      </c>
      <c r="L26" s="28">
        <v>9</v>
      </c>
      <c r="M26" s="28">
        <v>0</v>
      </c>
      <c r="N26" s="29">
        <v>100</v>
      </c>
      <c r="O26" s="23">
        <v>13793.66</v>
      </c>
      <c r="P26" s="23">
        <v>13793.66</v>
      </c>
      <c r="Q26" s="29">
        <v>100</v>
      </c>
      <c r="R26" s="23">
        <v>13793.66</v>
      </c>
      <c r="S26" s="29">
        <v>100</v>
      </c>
      <c r="T26" s="23">
        <v>0</v>
      </c>
      <c r="U26" s="29">
        <v>0</v>
      </c>
      <c r="V26" s="28">
        <v>0</v>
      </c>
      <c r="W26" s="28">
        <v>0</v>
      </c>
      <c r="X26" s="28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29">
        <v>0</v>
      </c>
    </row>
    <row r="27" spans="1:32" ht="22.5" customHeight="1" x14ac:dyDescent="0.25">
      <c r="A27" s="18">
        <v>21</v>
      </c>
      <c r="B27" s="25"/>
      <c r="C27" s="25"/>
      <c r="D27" s="20" t="s">
        <v>48</v>
      </c>
      <c r="E27" s="18" t="s">
        <v>129</v>
      </c>
      <c r="F27" s="18" t="s">
        <v>163</v>
      </c>
      <c r="G27" s="29">
        <v>18139.88</v>
      </c>
      <c r="H27" s="28">
        <v>21</v>
      </c>
      <c r="I27" s="28">
        <v>3</v>
      </c>
      <c r="J27" s="28">
        <v>18</v>
      </c>
      <c r="K27" s="28">
        <v>20</v>
      </c>
      <c r="L27" s="28">
        <v>20</v>
      </c>
      <c r="M27" s="28">
        <v>0</v>
      </c>
      <c r="N27" s="29">
        <v>95.238095238095227</v>
      </c>
      <c r="O27" s="23">
        <v>18139.88</v>
      </c>
      <c r="P27" s="23">
        <v>18139.88</v>
      </c>
      <c r="Q27" s="29">
        <v>100</v>
      </c>
      <c r="R27" s="23">
        <v>16884.419999999998</v>
      </c>
      <c r="S27" s="29">
        <v>93.079006035321058</v>
      </c>
      <c r="T27" s="23">
        <v>1255.4600000000028</v>
      </c>
      <c r="U27" s="29">
        <v>6.920993964678944</v>
      </c>
      <c r="V27" s="28">
        <v>0</v>
      </c>
      <c r="W27" s="28">
        <v>0</v>
      </c>
      <c r="X27" s="28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29">
        <v>0</v>
      </c>
    </row>
    <row r="28" spans="1:32" ht="22.5" customHeight="1" x14ac:dyDescent="0.25">
      <c r="A28" s="18">
        <v>22</v>
      </c>
      <c r="B28" s="25"/>
      <c r="C28" s="25"/>
      <c r="D28" s="20" t="s">
        <v>49</v>
      </c>
      <c r="E28" s="18" t="s">
        <v>120</v>
      </c>
      <c r="F28" s="18" t="s">
        <v>164</v>
      </c>
      <c r="G28" s="29">
        <v>9620.1899999999987</v>
      </c>
      <c r="H28" s="28">
        <v>11</v>
      </c>
      <c r="I28" s="28">
        <v>6</v>
      </c>
      <c r="J28" s="28">
        <v>5</v>
      </c>
      <c r="K28" s="28">
        <v>10</v>
      </c>
      <c r="L28" s="28">
        <v>10</v>
      </c>
      <c r="M28" s="28">
        <v>0</v>
      </c>
      <c r="N28" s="29">
        <v>90.909090909090907</v>
      </c>
      <c r="O28" s="23">
        <v>9620.1899999999987</v>
      </c>
      <c r="P28" s="23">
        <v>9620.1899999999987</v>
      </c>
      <c r="Q28" s="29">
        <v>100</v>
      </c>
      <c r="R28" s="23">
        <v>9620.1899999999987</v>
      </c>
      <c r="S28" s="29">
        <v>100</v>
      </c>
      <c r="T28" s="23">
        <v>0</v>
      </c>
      <c r="U28" s="29">
        <v>0</v>
      </c>
      <c r="V28" s="28">
        <v>0</v>
      </c>
      <c r="W28" s="28">
        <v>0</v>
      </c>
      <c r="X28" s="28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29">
        <v>0</v>
      </c>
    </row>
    <row r="29" spans="1:32" ht="22.5" customHeight="1" x14ac:dyDescent="0.25">
      <c r="A29" s="18">
        <v>23</v>
      </c>
      <c r="B29" s="25"/>
      <c r="C29" s="25"/>
      <c r="D29" s="20" t="s">
        <v>50</v>
      </c>
      <c r="E29" s="18" t="s">
        <v>122</v>
      </c>
      <c r="F29" s="18" t="s">
        <v>165</v>
      </c>
      <c r="G29" s="29">
        <v>12457.580000000002</v>
      </c>
      <c r="H29" s="28">
        <v>11</v>
      </c>
      <c r="I29" s="28">
        <v>2</v>
      </c>
      <c r="J29" s="28">
        <v>8</v>
      </c>
      <c r="K29" s="28">
        <v>10</v>
      </c>
      <c r="L29" s="28">
        <v>10</v>
      </c>
      <c r="M29" s="28">
        <v>0</v>
      </c>
      <c r="N29" s="29">
        <v>90.909090909090907</v>
      </c>
      <c r="O29" s="23">
        <v>12457.580000000002</v>
      </c>
      <c r="P29" s="23">
        <v>12457.580000000002</v>
      </c>
      <c r="Q29" s="29">
        <v>100</v>
      </c>
      <c r="R29" s="23">
        <v>12457.580000000002</v>
      </c>
      <c r="S29" s="29">
        <v>100</v>
      </c>
      <c r="T29" s="23">
        <v>0</v>
      </c>
      <c r="U29" s="29">
        <v>0</v>
      </c>
      <c r="V29" s="28">
        <v>0</v>
      </c>
      <c r="W29" s="28">
        <v>0</v>
      </c>
      <c r="X29" s="28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</row>
    <row r="30" spans="1:32" ht="22.5" customHeight="1" x14ac:dyDescent="0.25">
      <c r="A30" s="18">
        <v>24</v>
      </c>
      <c r="B30" s="25"/>
      <c r="C30" s="25"/>
      <c r="D30" s="20" t="s">
        <v>51</v>
      </c>
      <c r="E30" s="18" t="s">
        <v>125</v>
      </c>
      <c r="F30" s="18" t="s">
        <v>166</v>
      </c>
      <c r="G30" s="29">
        <v>0</v>
      </c>
      <c r="H30" s="28">
        <v>3</v>
      </c>
      <c r="I30" s="28">
        <v>0</v>
      </c>
      <c r="J30" s="28">
        <v>3</v>
      </c>
      <c r="K30" s="28">
        <v>0</v>
      </c>
      <c r="L30" s="28">
        <v>0</v>
      </c>
      <c r="M30" s="28">
        <v>0</v>
      </c>
      <c r="N30" s="29">
        <v>0</v>
      </c>
      <c r="O30" s="23">
        <v>0</v>
      </c>
      <c r="P30" s="23">
        <v>0</v>
      </c>
      <c r="Q30" s="29">
        <v>0</v>
      </c>
      <c r="R30" s="23">
        <v>0</v>
      </c>
      <c r="S30" s="29">
        <v>0</v>
      </c>
      <c r="T30" s="23">
        <v>0</v>
      </c>
      <c r="U30" s="29">
        <v>0</v>
      </c>
      <c r="V30" s="28">
        <v>0</v>
      </c>
      <c r="W30" s="28">
        <v>0</v>
      </c>
      <c r="X30" s="28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</row>
    <row r="31" spans="1:32" ht="22.5" customHeight="1" x14ac:dyDescent="0.25">
      <c r="A31" s="18">
        <v>25</v>
      </c>
      <c r="B31" s="25"/>
      <c r="C31" s="25"/>
      <c r="D31" s="20" t="s">
        <v>52</v>
      </c>
      <c r="E31" s="18" t="s">
        <v>124</v>
      </c>
      <c r="F31" s="18" t="s">
        <v>167</v>
      </c>
      <c r="G31" s="29">
        <v>2981.6600000000003</v>
      </c>
      <c r="H31" s="28">
        <v>8</v>
      </c>
      <c r="I31" s="28">
        <v>1</v>
      </c>
      <c r="J31" s="28">
        <v>6</v>
      </c>
      <c r="K31" s="28">
        <v>4</v>
      </c>
      <c r="L31" s="28">
        <v>4</v>
      </c>
      <c r="M31" s="28">
        <v>0</v>
      </c>
      <c r="N31" s="29">
        <v>50</v>
      </c>
      <c r="O31" s="23">
        <v>2981.6600000000003</v>
      </c>
      <c r="P31" s="23">
        <v>2981.6600000000003</v>
      </c>
      <c r="Q31" s="29">
        <v>100</v>
      </c>
      <c r="R31" s="23">
        <v>2981.6600000000003</v>
      </c>
      <c r="S31" s="29">
        <v>100</v>
      </c>
      <c r="T31" s="23">
        <v>0</v>
      </c>
      <c r="U31" s="29">
        <v>0</v>
      </c>
      <c r="V31" s="28">
        <v>0</v>
      </c>
      <c r="W31" s="28">
        <v>0</v>
      </c>
      <c r="X31" s="28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</row>
    <row r="32" spans="1:32" ht="22.5" customHeight="1" x14ac:dyDescent="0.25">
      <c r="A32" s="18">
        <v>26</v>
      </c>
      <c r="B32" s="25"/>
      <c r="C32" s="25"/>
      <c r="D32" s="20" t="s">
        <v>53</v>
      </c>
      <c r="E32" s="18" t="s">
        <v>130</v>
      </c>
      <c r="F32" s="18" t="s">
        <v>168</v>
      </c>
      <c r="G32" s="29">
        <v>7486.82</v>
      </c>
      <c r="H32" s="28">
        <v>11</v>
      </c>
      <c r="I32" s="28">
        <v>1</v>
      </c>
      <c r="J32" s="28">
        <v>10</v>
      </c>
      <c r="K32" s="28">
        <v>7</v>
      </c>
      <c r="L32" s="28">
        <v>7</v>
      </c>
      <c r="M32" s="28">
        <v>0</v>
      </c>
      <c r="N32" s="29">
        <v>63.636363636363633</v>
      </c>
      <c r="O32" s="23">
        <v>7486.82</v>
      </c>
      <c r="P32" s="23">
        <v>7486.82</v>
      </c>
      <c r="Q32" s="29">
        <v>100</v>
      </c>
      <c r="R32" s="23">
        <v>7486.82</v>
      </c>
      <c r="S32" s="29">
        <v>100</v>
      </c>
      <c r="T32" s="23">
        <v>0</v>
      </c>
      <c r="U32" s="29">
        <v>0</v>
      </c>
      <c r="V32" s="28">
        <v>0</v>
      </c>
      <c r="W32" s="28">
        <v>0</v>
      </c>
      <c r="X32" s="28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</row>
    <row r="33" spans="1:32" ht="22.5" customHeight="1" x14ac:dyDescent="0.25">
      <c r="A33" s="18">
        <v>27</v>
      </c>
      <c r="B33" s="25"/>
      <c r="C33" s="25"/>
      <c r="D33" s="20" t="s">
        <v>54</v>
      </c>
      <c r="E33" s="18" t="s">
        <v>128</v>
      </c>
      <c r="F33" s="18" t="s">
        <v>169</v>
      </c>
      <c r="G33" s="29">
        <v>25268.97</v>
      </c>
      <c r="H33" s="28">
        <v>15</v>
      </c>
      <c r="I33" s="28">
        <v>3</v>
      </c>
      <c r="J33" s="28">
        <v>12</v>
      </c>
      <c r="K33" s="28">
        <v>13</v>
      </c>
      <c r="L33" s="28">
        <v>13</v>
      </c>
      <c r="M33" s="28">
        <v>0</v>
      </c>
      <c r="N33" s="29">
        <v>86.666666666666671</v>
      </c>
      <c r="O33" s="23">
        <v>25268.97</v>
      </c>
      <c r="P33" s="23">
        <v>25268.969999999998</v>
      </c>
      <c r="Q33" s="29">
        <v>99.999999999999986</v>
      </c>
      <c r="R33" s="23">
        <v>25268.97</v>
      </c>
      <c r="S33" s="29">
        <v>100.00000000000003</v>
      </c>
      <c r="T33" s="23">
        <v>0</v>
      </c>
      <c r="U33" s="29">
        <v>0</v>
      </c>
      <c r="V33" s="28">
        <v>0</v>
      </c>
      <c r="W33" s="28">
        <v>0</v>
      </c>
      <c r="X33" s="28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</row>
    <row r="34" spans="1:32" ht="22.5" customHeight="1" x14ac:dyDescent="0.25">
      <c r="A34" s="18">
        <v>28</v>
      </c>
      <c r="B34" s="25"/>
      <c r="C34" s="25"/>
      <c r="D34" s="20" t="s">
        <v>55</v>
      </c>
      <c r="E34" s="18" t="s">
        <v>127</v>
      </c>
      <c r="F34" s="18" t="s">
        <v>170</v>
      </c>
      <c r="G34" s="29">
        <v>13844.35</v>
      </c>
      <c r="H34" s="28">
        <v>12</v>
      </c>
      <c r="I34" s="28">
        <v>1</v>
      </c>
      <c r="J34" s="28">
        <v>11</v>
      </c>
      <c r="K34" s="28">
        <v>9</v>
      </c>
      <c r="L34" s="28">
        <v>9</v>
      </c>
      <c r="M34" s="28">
        <v>0</v>
      </c>
      <c r="N34" s="29">
        <v>75</v>
      </c>
      <c r="O34" s="23">
        <v>13844.35</v>
      </c>
      <c r="P34" s="23">
        <v>13844.35</v>
      </c>
      <c r="Q34" s="29">
        <v>100</v>
      </c>
      <c r="R34" s="23">
        <v>13844.35</v>
      </c>
      <c r="S34" s="29">
        <v>100</v>
      </c>
      <c r="T34" s="23">
        <v>0</v>
      </c>
      <c r="U34" s="29">
        <v>0</v>
      </c>
      <c r="V34" s="28">
        <v>0</v>
      </c>
      <c r="W34" s="28">
        <v>0</v>
      </c>
      <c r="X34" s="28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</row>
    <row r="35" spans="1:32" ht="22.5" customHeight="1" x14ac:dyDescent="0.25">
      <c r="A35" s="18">
        <v>29</v>
      </c>
      <c r="B35" s="25"/>
      <c r="C35" s="25"/>
      <c r="D35" s="20" t="s">
        <v>56</v>
      </c>
      <c r="E35" s="18" t="s">
        <v>131</v>
      </c>
      <c r="F35" s="18" t="s">
        <v>171</v>
      </c>
      <c r="G35" s="29">
        <v>2492.34</v>
      </c>
      <c r="H35" s="28">
        <v>7</v>
      </c>
      <c r="I35" s="28">
        <v>3</v>
      </c>
      <c r="J35" s="28">
        <v>3</v>
      </c>
      <c r="K35" s="28">
        <v>0</v>
      </c>
      <c r="L35" s="28">
        <v>0</v>
      </c>
      <c r="M35" s="28">
        <v>0</v>
      </c>
      <c r="N35" s="29">
        <v>0</v>
      </c>
      <c r="O35" s="23">
        <v>2492.34</v>
      </c>
      <c r="P35" s="23">
        <v>2492.34</v>
      </c>
      <c r="Q35" s="29">
        <v>100</v>
      </c>
      <c r="R35" s="23">
        <v>2492.34</v>
      </c>
      <c r="S35" s="29">
        <v>100</v>
      </c>
      <c r="T35" s="23">
        <v>0</v>
      </c>
      <c r="U35" s="29">
        <v>0</v>
      </c>
      <c r="V35" s="28">
        <v>0</v>
      </c>
      <c r="W35" s="28">
        <v>0</v>
      </c>
      <c r="X35" s="28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</row>
    <row r="36" spans="1:32" ht="22.5" customHeight="1" x14ac:dyDescent="0.25">
      <c r="A36" s="18">
        <v>30</v>
      </c>
      <c r="B36" s="25"/>
      <c r="C36" s="25"/>
      <c r="D36" s="20" t="s">
        <v>57</v>
      </c>
      <c r="E36" s="18" t="s">
        <v>124</v>
      </c>
      <c r="F36" s="18" t="s">
        <v>172</v>
      </c>
      <c r="G36" s="29">
        <v>0</v>
      </c>
      <c r="H36" s="28">
        <v>2</v>
      </c>
      <c r="I36" s="28">
        <v>1</v>
      </c>
      <c r="J36" s="28">
        <v>1</v>
      </c>
      <c r="K36" s="28">
        <v>0</v>
      </c>
      <c r="L36" s="28">
        <v>0</v>
      </c>
      <c r="M36" s="28">
        <v>0</v>
      </c>
      <c r="N36" s="29">
        <v>0</v>
      </c>
      <c r="O36" s="23">
        <v>0</v>
      </c>
      <c r="P36" s="23">
        <v>0</v>
      </c>
      <c r="Q36" s="29">
        <v>0</v>
      </c>
      <c r="R36" s="23">
        <v>0</v>
      </c>
      <c r="S36" s="29">
        <v>0</v>
      </c>
      <c r="T36" s="23">
        <v>0</v>
      </c>
      <c r="U36" s="29">
        <v>0</v>
      </c>
      <c r="V36" s="28">
        <v>0</v>
      </c>
      <c r="W36" s="28">
        <v>0</v>
      </c>
      <c r="X36" s="28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</row>
    <row r="37" spans="1:32" ht="22.5" customHeight="1" x14ac:dyDescent="0.25">
      <c r="A37" s="18">
        <v>31</v>
      </c>
      <c r="B37" s="25"/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28">
        <v>9</v>
      </c>
      <c r="I37" s="28">
        <v>3</v>
      </c>
      <c r="J37" s="28">
        <v>6</v>
      </c>
      <c r="K37" s="28">
        <v>5</v>
      </c>
      <c r="L37" s="28">
        <v>5</v>
      </c>
      <c r="M37" s="28">
        <v>0</v>
      </c>
      <c r="N37" s="29">
        <v>55.555555555555557</v>
      </c>
      <c r="O37" s="23">
        <v>3019.75</v>
      </c>
      <c r="P37" s="23">
        <v>3019.75</v>
      </c>
      <c r="Q37" s="29">
        <v>100</v>
      </c>
      <c r="R37" s="23">
        <v>3019.75</v>
      </c>
      <c r="S37" s="29">
        <v>100</v>
      </c>
      <c r="T37" s="23">
        <v>0</v>
      </c>
      <c r="U37" s="29">
        <v>0</v>
      </c>
      <c r="V37" s="28">
        <v>0</v>
      </c>
      <c r="W37" s="28">
        <v>0</v>
      </c>
      <c r="X37" s="28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</row>
    <row r="38" spans="1:32" ht="22.5" customHeight="1" x14ac:dyDescent="0.25">
      <c r="A38" s="18">
        <v>32</v>
      </c>
      <c r="B38" s="25"/>
      <c r="C38" s="25"/>
      <c r="D38" s="20" t="s">
        <v>59</v>
      </c>
      <c r="E38" s="18" t="s">
        <v>127</v>
      </c>
      <c r="F38" s="18" t="s">
        <v>174</v>
      </c>
      <c r="G38" s="29">
        <v>17383.59</v>
      </c>
      <c r="H38" s="28">
        <v>20</v>
      </c>
      <c r="I38" s="28">
        <v>2</v>
      </c>
      <c r="J38" s="28">
        <v>18</v>
      </c>
      <c r="K38" s="28">
        <v>16</v>
      </c>
      <c r="L38" s="28">
        <v>16</v>
      </c>
      <c r="M38" s="28">
        <v>0</v>
      </c>
      <c r="N38" s="29">
        <v>80</v>
      </c>
      <c r="O38" s="23">
        <v>17383.59</v>
      </c>
      <c r="P38" s="23">
        <v>17383.59</v>
      </c>
      <c r="Q38" s="29">
        <v>100</v>
      </c>
      <c r="R38" s="23">
        <v>17383.59</v>
      </c>
      <c r="S38" s="29">
        <v>100</v>
      </c>
      <c r="T38" s="23">
        <v>0</v>
      </c>
      <c r="U38" s="29">
        <v>0</v>
      </c>
      <c r="V38" s="28">
        <v>0</v>
      </c>
      <c r="W38" s="28">
        <v>0</v>
      </c>
      <c r="X38" s="28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</row>
    <row r="39" spans="1:32" ht="22.5" customHeight="1" x14ac:dyDescent="0.25">
      <c r="A39" s="18">
        <v>33</v>
      </c>
      <c r="B39" s="25"/>
      <c r="C39" s="25"/>
      <c r="D39" s="20" t="s">
        <v>60</v>
      </c>
      <c r="E39" s="18" t="s">
        <v>124</v>
      </c>
      <c r="F39" s="18" t="s">
        <v>175</v>
      </c>
      <c r="G39" s="29">
        <v>15098.460000000001</v>
      </c>
      <c r="H39" s="28">
        <v>17</v>
      </c>
      <c r="I39" s="28">
        <v>6</v>
      </c>
      <c r="J39" s="28">
        <v>9</v>
      </c>
      <c r="K39" s="28">
        <v>17</v>
      </c>
      <c r="L39" s="28">
        <v>17</v>
      </c>
      <c r="M39" s="28">
        <v>0</v>
      </c>
      <c r="N39" s="29">
        <v>100</v>
      </c>
      <c r="O39" s="23">
        <v>15098.460000000001</v>
      </c>
      <c r="P39" s="23">
        <v>15098.460000000001</v>
      </c>
      <c r="Q39" s="29">
        <v>100</v>
      </c>
      <c r="R39" s="23">
        <v>14854.859999999999</v>
      </c>
      <c r="S39" s="29">
        <v>98.386590420479962</v>
      </c>
      <c r="T39" s="23">
        <v>243.60000000000218</v>
      </c>
      <c r="U39" s="29">
        <v>1.6134095795200447</v>
      </c>
      <c r="V39" s="28">
        <v>0</v>
      </c>
      <c r="W39" s="28">
        <v>0</v>
      </c>
      <c r="X39" s="28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</row>
    <row r="40" spans="1:32" ht="22.5" customHeight="1" x14ac:dyDescent="0.25">
      <c r="A40" s="18">
        <v>34</v>
      </c>
      <c r="B40" s="25"/>
      <c r="C40" s="25"/>
      <c r="D40" s="20" t="s">
        <v>61</v>
      </c>
      <c r="E40" s="18" t="s">
        <v>124</v>
      </c>
      <c r="F40" s="18" t="s">
        <v>176</v>
      </c>
      <c r="G40" s="29">
        <v>27168.720000000001</v>
      </c>
      <c r="H40" s="28">
        <v>26</v>
      </c>
      <c r="I40" s="28">
        <v>8</v>
      </c>
      <c r="J40" s="28">
        <v>15</v>
      </c>
      <c r="K40" s="28">
        <v>22</v>
      </c>
      <c r="L40" s="28">
        <v>22</v>
      </c>
      <c r="M40" s="28">
        <v>0</v>
      </c>
      <c r="N40" s="29">
        <v>84.615384615384613</v>
      </c>
      <c r="O40" s="23">
        <v>27168.720000000001</v>
      </c>
      <c r="P40" s="23">
        <v>27168.720000000001</v>
      </c>
      <c r="Q40" s="29">
        <v>100</v>
      </c>
      <c r="R40" s="23">
        <v>27168.720000000001</v>
      </c>
      <c r="S40" s="29">
        <v>100</v>
      </c>
      <c r="T40" s="23">
        <v>0</v>
      </c>
      <c r="U40" s="29">
        <v>0</v>
      </c>
      <c r="V40" s="28">
        <v>0</v>
      </c>
      <c r="W40" s="28">
        <v>0</v>
      </c>
      <c r="X40" s="28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</row>
    <row r="41" spans="1:32" ht="22.5" customHeight="1" x14ac:dyDescent="0.25">
      <c r="A41" s="18">
        <v>35</v>
      </c>
      <c r="B41" s="25"/>
      <c r="C41" s="25"/>
      <c r="D41" s="20" t="s">
        <v>62</v>
      </c>
      <c r="E41" s="18" t="s">
        <v>132</v>
      </c>
      <c r="F41" s="18" t="s">
        <v>177</v>
      </c>
      <c r="G41" s="29">
        <v>9538.17</v>
      </c>
      <c r="H41" s="28">
        <v>10</v>
      </c>
      <c r="I41" s="28">
        <v>4</v>
      </c>
      <c r="J41" s="28">
        <v>6</v>
      </c>
      <c r="K41" s="28">
        <v>10</v>
      </c>
      <c r="L41" s="28">
        <v>10</v>
      </c>
      <c r="M41" s="28">
        <v>0</v>
      </c>
      <c r="N41" s="29">
        <v>100</v>
      </c>
      <c r="O41" s="23">
        <v>9538.17</v>
      </c>
      <c r="P41" s="23">
        <v>9538.17</v>
      </c>
      <c r="Q41" s="29">
        <v>100</v>
      </c>
      <c r="R41" s="23">
        <v>8030.89</v>
      </c>
      <c r="S41" s="29">
        <v>84.197387968551624</v>
      </c>
      <c r="T41" s="23">
        <v>1507.2799999999997</v>
      </c>
      <c r="U41" s="29">
        <v>15.802612031448376</v>
      </c>
      <c r="V41" s="28">
        <v>0</v>
      </c>
      <c r="W41" s="28">
        <v>0</v>
      </c>
      <c r="X41" s="28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</row>
    <row r="42" spans="1:32" ht="22.5" customHeight="1" x14ac:dyDescent="0.25">
      <c r="A42" s="18">
        <v>36</v>
      </c>
      <c r="B42" s="25"/>
      <c r="C42" s="25"/>
      <c r="D42" s="20" t="s">
        <v>63</v>
      </c>
      <c r="E42" s="18" t="s">
        <v>124</v>
      </c>
      <c r="F42" s="18" t="s">
        <v>178</v>
      </c>
      <c r="G42" s="29">
        <v>15784.42</v>
      </c>
      <c r="H42" s="28">
        <v>15</v>
      </c>
      <c r="I42" s="28">
        <v>3</v>
      </c>
      <c r="J42" s="28">
        <v>12</v>
      </c>
      <c r="K42" s="28">
        <v>12</v>
      </c>
      <c r="L42" s="28">
        <v>12</v>
      </c>
      <c r="M42" s="28">
        <v>0</v>
      </c>
      <c r="N42" s="29">
        <v>80</v>
      </c>
      <c r="O42" s="23">
        <v>15784.42</v>
      </c>
      <c r="P42" s="23">
        <v>15784.42</v>
      </c>
      <c r="Q42" s="29">
        <v>100</v>
      </c>
      <c r="R42" s="23">
        <v>15784.419999999998</v>
      </c>
      <c r="S42" s="29">
        <v>99.999999999999986</v>
      </c>
      <c r="T42" s="23">
        <v>0</v>
      </c>
      <c r="U42" s="29">
        <v>0</v>
      </c>
      <c r="V42" s="28">
        <v>0</v>
      </c>
      <c r="W42" s="28">
        <v>0</v>
      </c>
      <c r="X42" s="28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29">
        <v>0</v>
      </c>
    </row>
    <row r="43" spans="1:32" ht="22.5" customHeight="1" x14ac:dyDescent="0.25">
      <c r="A43" s="18">
        <v>37</v>
      </c>
      <c r="B43" s="25"/>
      <c r="C43" s="25"/>
      <c r="D43" s="20" t="s">
        <v>64</v>
      </c>
      <c r="E43" s="18" t="s">
        <v>124</v>
      </c>
      <c r="F43" s="18" t="s">
        <v>179</v>
      </c>
      <c r="G43" s="29">
        <v>624.23</v>
      </c>
      <c r="H43" s="28">
        <v>2</v>
      </c>
      <c r="I43" s="28">
        <v>1</v>
      </c>
      <c r="J43" s="28">
        <v>1</v>
      </c>
      <c r="K43" s="28">
        <v>2</v>
      </c>
      <c r="L43" s="28">
        <v>2</v>
      </c>
      <c r="M43" s="28">
        <v>0</v>
      </c>
      <c r="N43" s="29">
        <v>100</v>
      </c>
      <c r="O43" s="23">
        <v>624.23</v>
      </c>
      <c r="P43" s="23">
        <v>624.23</v>
      </c>
      <c r="Q43" s="29">
        <v>100</v>
      </c>
      <c r="R43" s="23">
        <v>624.23</v>
      </c>
      <c r="S43" s="29">
        <v>100</v>
      </c>
      <c r="T43" s="23">
        <v>0</v>
      </c>
      <c r="U43" s="29">
        <v>0</v>
      </c>
      <c r="V43" s="28">
        <v>0</v>
      </c>
      <c r="W43" s="28">
        <v>0</v>
      </c>
      <c r="X43" s="28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</row>
    <row r="44" spans="1:32" ht="22.5" customHeight="1" x14ac:dyDescent="0.25">
      <c r="A44" s="18">
        <v>38</v>
      </c>
      <c r="B44" s="25"/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28">
        <v>2</v>
      </c>
      <c r="I44" s="28">
        <v>0</v>
      </c>
      <c r="J44" s="28">
        <v>2</v>
      </c>
      <c r="K44" s="28">
        <v>0</v>
      </c>
      <c r="L44" s="28">
        <v>0</v>
      </c>
      <c r="M44" s="28">
        <v>0</v>
      </c>
      <c r="N44" s="29">
        <v>0</v>
      </c>
      <c r="O44" s="23">
        <v>0</v>
      </c>
      <c r="P44" s="23">
        <v>0</v>
      </c>
      <c r="Q44" s="29">
        <v>0</v>
      </c>
      <c r="R44" s="23">
        <v>0</v>
      </c>
      <c r="S44" s="29">
        <v>0</v>
      </c>
      <c r="T44" s="23">
        <v>0</v>
      </c>
      <c r="U44" s="29">
        <v>0</v>
      </c>
      <c r="V44" s="28">
        <v>0</v>
      </c>
      <c r="W44" s="28">
        <v>0</v>
      </c>
      <c r="X44" s="28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</row>
    <row r="45" spans="1:32" ht="22.5" customHeight="1" x14ac:dyDescent="0.25">
      <c r="A45" s="18">
        <v>39</v>
      </c>
      <c r="B45" s="25"/>
      <c r="C45" s="25"/>
      <c r="D45" s="20" t="s">
        <v>66</v>
      </c>
      <c r="E45" s="18" t="s">
        <v>126</v>
      </c>
      <c r="F45" s="18" t="s">
        <v>181</v>
      </c>
      <c r="G45" s="29">
        <v>9181.1</v>
      </c>
      <c r="H45" s="28">
        <v>14</v>
      </c>
      <c r="I45" s="28">
        <v>2</v>
      </c>
      <c r="J45" s="28">
        <v>12</v>
      </c>
      <c r="K45" s="28">
        <v>13</v>
      </c>
      <c r="L45" s="28">
        <v>13</v>
      </c>
      <c r="M45" s="28">
        <v>0</v>
      </c>
      <c r="N45" s="29">
        <v>92.857142857142861</v>
      </c>
      <c r="O45" s="23">
        <v>9181.1</v>
      </c>
      <c r="P45" s="23">
        <v>9181.1</v>
      </c>
      <c r="Q45" s="29">
        <v>100</v>
      </c>
      <c r="R45" s="23">
        <v>9181.1</v>
      </c>
      <c r="S45" s="29">
        <v>100</v>
      </c>
      <c r="T45" s="23">
        <v>0</v>
      </c>
      <c r="U45" s="29">
        <v>0</v>
      </c>
      <c r="V45" s="28">
        <v>0</v>
      </c>
      <c r="W45" s="28">
        <v>0</v>
      </c>
      <c r="X45" s="28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</row>
    <row r="46" spans="1:32" ht="22.5" customHeight="1" x14ac:dyDescent="0.25">
      <c r="A46" s="18">
        <v>40</v>
      </c>
      <c r="B46" s="25"/>
      <c r="C46" s="25"/>
      <c r="D46" s="20" t="s">
        <v>67</v>
      </c>
      <c r="E46" s="18" t="s">
        <v>133</v>
      </c>
      <c r="F46" s="18" t="s">
        <v>182</v>
      </c>
      <c r="G46" s="29">
        <v>57185.21</v>
      </c>
      <c r="H46" s="28">
        <v>34</v>
      </c>
      <c r="I46" s="28">
        <v>11</v>
      </c>
      <c r="J46" s="28">
        <v>23</v>
      </c>
      <c r="K46" s="28">
        <v>30</v>
      </c>
      <c r="L46" s="28">
        <v>30</v>
      </c>
      <c r="M46" s="28">
        <v>0</v>
      </c>
      <c r="N46" s="29">
        <v>88.235294117647058</v>
      </c>
      <c r="O46" s="23">
        <v>57185.21</v>
      </c>
      <c r="P46" s="23">
        <v>57185.21</v>
      </c>
      <c r="Q46" s="29">
        <v>100</v>
      </c>
      <c r="R46" s="23">
        <v>56055.509999999995</v>
      </c>
      <c r="S46" s="29">
        <v>98.024489199217754</v>
      </c>
      <c r="T46" s="23">
        <v>1129.7000000000044</v>
      </c>
      <c r="U46" s="29">
        <v>1.975510800782238</v>
      </c>
      <c r="V46" s="28">
        <v>0</v>
      </c>
      <c r="W46" s="28">
        <v>0</v>
      </c>
      <c r="X46" s="28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</row>
    <row r="47" spans="1:32" ht="22.5" customHeight="1" x14ac:dyDescent="0.25">
      <c r="A47" s="18">
        <v>41</v>
      </c>
      <c r="B47" s="25"/>
      <c r="C47" s="25"/>
      <c r="D47" s="20" t="s">
        <v>68</v>
      </c>
      <c r="E47" s="18" t="s">
        <v>125</v>
      </c>
      <c r="F47" s="18" t="s">
        <v>183</v>
      </c>
      <c r="G47" s="29">
        <v>13438.82</v>
      </c>
      <c r="H47" s="28">
        <v>16</v>
      </c>
      <c r="I47" s="28">
        <v>6</v>
      </c>
      <c r="J47" s="28">
        <v>9</v>
      </c>
      <c r="K47" s="28">
        <v>11</v>
      </c>
      <c r="L47" s="28">
        <v>11</v>
      </c>
      <c r="M47" s="28">
        <v>0</v>
      </c>
      <c r="N47" s="29">
        <v>68.75</v>
      </c>
      <c r="O47" s="23">
        <v>13438.82</v>
      </c>
      <c r="P47" s="23">
        <v>13438.82</v>
      </c>
      <c r="Q47" s="29">
        <v>100</v>
      </c>
      <c r="R47" s="23">
        <v>13438.82</v>
      </c>
      <c r="S47" s="29">
        <v>100</v>
      </c>
      <c r="T47" s="23">
        <v>0</v>
      </c>
      <c r="U47" s="29">
        <v>0</v>
      </c>
      <c r="V47" s="28">
        <v>0</v>
      </c>
      <c r="W47" s="28">
        <v>0</v>
      </c>
      <c r="X47" s="28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</row>
    <row r="48" spans="1:32" ht="22.5" customHeight="1" x14ac:dyDescent="0.25">
      <c r="A48" s="18">
        <v>42</v>
      </c>
      <c r="B48" s="25"/>
      <c r="C48" s="25"/>
      <c r="D48" s="20" t="s">
        <v>69</v>
      </c>
      <c r="E48" s="18" t="s">
        <v>128</v>
      </c>
      <c r="F48" s="18" t="s">
        <v>184</v>
      </c>
      <c r="G48" s="29">
        <v>20641.310000000001</v>
      </c>
      <c r="H48" s="28">
        <v>16</v>
      </c>
      <c r="I48" s="28">
        <v>2</v>
      </c>
      <c r="J48" s="28">
        <v>14</v>
      </c>
      <c r="K48" s="28">
        <v>11</v>
      </c>
      <c r="L48" s="28">
        <v>11</v>
      </c>
      <c r="M48" s="28">
        <v>0</v>
      </c>
      <c r="N48" s="29">
        <v>68.75</v>
      </c>
      <c r="O48" s="23">
        <v>20641.310000000001</v>
      </c>
      <c r="P48" s="23">
        <v>20641.310000000001</v>
      </c>
      <c r="Q48" s="29">
        <v>100</v>
      </c>
      <c r="R48" s="23">
        <v>20641.309999999998</v>
      </c>
      <c r="S48" s="29">
        <v>99.999999999999972</v>
      </c>
      <c r="T48" s="23">
        <v>0</v>
      </c>
      <c r="U48" s="29">
        <v>0</v>
      </c>
      <c r="V48" s="28">
        <v>0</v>
      </c>
      <c r="W48" s="28">
        <v>0</v>
      </c>
      <c r="X48" s="28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29">
        <v>0</v>
      </c>
      <c r="AE48" s="29">
        <v>0</v>
      </c>
      <c r="AF48" s="29">
        <v>0</v>
      </c>
    </row>
    <row r="49" spans="1:32" ht="22.5" customHeight="1" x14ac:dyDescent="0.25">
      <c r="A49" s="18">
        <v>43</v>
      </c>
      <c r="B49" s="25"/>
      <c r="C49" s="25"/>
      <c r="D49" s="20" t="s">
        <v>70</v>
      </c>
      <c r="E49" s="18" t="s">
        <v>134</v>
      </c>
      <c r="F49" s="18" t="s">
        <v>185</v>
      </c>
      <c r="G49" s="29">
        <v>15207.210000000001</v>
      </c>
      <c r="H49" s="28">
        <v>12</v>
      </c>
      <c r="I49" s="28">
        <v>2</v>
      </c>
      <c r="J49" s="28">
        <v>10</v>
      </c>
      <c r="K49" s="28">
        <v>9</v>
      </c>
      <c r="L49" s="28">
        <v>9</v>
      </c>
      <c r="M49" s="28">
        <v>0</v>
      </c>
      <c r="N49" s="29">
        <v>75</v>
      </c>
      <c r="O49" s="23">
        <v>15207.210000000001</v>
      </c>
      <c r="P49" s="23">
        <v>15207.210000000001</v>
      </c>
      <c r="Q49" s="29">
        <v>100</v>
      </c>
      <c r="R49" s="23">
        <v>15207.210000000001</v>
      </c>
      <c r="S49" s="29">
        <v>100</v>
      </c>
      <c r="T49" s="23">
        <v>0</v>
      </c>
      <c r="U49" s="29">
        <v>0</v>
      </c>
      <c r="V49" s="28">
        <v>0</v>
      </c>
      <c r="W49" s="28">
        <v>0</v>
      </c>
      <c r="X49" s="28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</row>
    <row r="50" spans="1:32" ht="22.5" customHeight="1" x14ac:dyDescent="0.25">
      <c r="A50" s="18">
        <v>44</v>
      </c>
      <c r="B50" s="25"/>
      <c r="C50" s="25"/>
      <c r="D50" s="20" t="s">
        <v>71</v>
      </c>
      <c r="E50" s="18" t="s">
        <v>121</v>
      </c>
      <c r="F50" s="18" t="s">
        <v>186</v>
      </c>
      <c r="G50" s="29">
        <v>9576.4699999999993</v>
      </c>
      <c r="H50" s="28">
        <v>10</v>
      </c>
      <c r="I50" s="28">
        <v>2</v>
      </c>
      <c r="J50" s="28">
        <v>8</v>
      </c>
      <c r="K50" s="28">
        <v>7</v>
      </c>
      <c r="L50" s="28">
        <v>7</v>
      </c>
      <c r="M50" s="28">
        <v>0</v>
      </c>
      <c r="N50" s="29">
        <v>70</v>
      </c>
      <c r="O50" s="23">
        <v>9576.4699999999993</v>
      </c>
      <c r="P50" s="23">
        <v>9576.4699999999993</v>
      </c>
      <c r="Q50" s="29">
        <v>100</v>
      </c>
      <c r="R50" s="23">
        <v>9576.4699999999993</v>
      </c>
      <c r="S50" s="29">
        <v>100</v>
      </c>
      <c r="T50" s="23">
        <v>0</v>
      </c>
      <c r="U50" s="29">
        <v>0</v>
      </c>
      <c r="V50" s="28">
        <v>0</v>
      </c>
      <c r="W50" s="28">
        <v>0</v>
      </c>
      <c r="X50" s="28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</row>
    <row r="51" spans="1:32" ht="22.5" customHeight="1" x14ac:dyDescent="0.25">
      <c r="A51" s="18">
        <v>45</v>
      </c>
      <c r="B51" s="25"/>
      <c r="C51" s="25"/>
      <c r="D51" s="20" t="s">
        <v>72</v>
      </c>
      <c r="E51" s="18" t="s">
        <v>124</v>
      </c>
      <c r="F51" s="18" t="s">
        <v>187</v>
      </c>
      <c r="G51" s="29">
        <v>20743.91</v>
      </c>
      <c r="H51" s="28">
        <v>24</v>
      </c>
      <c r="I51" s="28">
        <v>10</v>
      </c>
      <c r="J51" s="28">
        <v>12</v>
      </c>
      <c r="K51" s="28">
        <v>22</v>
      </c>
      <c r="L51" s="28">
        <v>22</v>
      </c>
      <c r="M51" s="28">
        <v>0</v>
      </c>
      <c r="N51" s="29">
        <v>91.666666666666657</v>
      </c>
      <c r="O51" s="23">
        <v>20743.91</v>
      </c>
      <c r="P51" s="23">
        <v>20743.91</v>
      </c>
      <c r="Q51" s="29">
        <v>100</v>
      </c>
      <c r="R51" s="23">
        <v>20743.91</v>
      </c>
      <c r="S51" s="29">
        <v>100</v>
      </c>
      <c r="T51" s="23">
        <v>0</v>
      </c>
      <c r="U51" s="29">
        <v>0</v>
      </c>
      <c r="V51" s="28">
        <v>0</v>
      </c>
      <c r="W51" s="28">
        <v>0</v>
      </c>
      <c r="X51" s="28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</row>
    <row r="52" spans="1:32" ht="22.5" customHeight="1" x14ac:dyDescent="0.25">
      <c r="A52" s="18">
        <v>46</v>
      </c>
      <c r="B52" s="25"/>
      <c r="C52" s="25"/>
      <c r="D52" s="20" t="s">
        <v>73</v>
      </c>
      <c r="E52" s="18" t="s">
        <v>125</v>
      </c>
      <c r="F52" s="18" t="s">
        <v>188</v>
      </c>
      <c r="G52" s="29">
        <v>14149.42</v>
      </c>
      <c r="H52" s="28">
        <v>16</v>
      </c>
      <c r="I52" s="28">
        <v>0</v>
      </c>
      <c r="J52" s="28">
        <v>16</v>
      </c>
      <c r="K52" s="28">
        <v>13</v>
      </c>
      <c r="L52" s="28">
        <v>13</v>
      </c>
      <c r="M52" s="28">
        <v>0</v>
      </c>
      <c r="N52" s="29">
        <v>81.25</v>
      </c>
      <c r="O52" s="23">
        <v>14149.42</v>
      </c>
      <c r="P52" s="23">
        <v>14149.42</v>
      </c>
      <c r="Q52" s="29">
        <v>100</v>
      </c>
      <c r="R52" s="23">
        <v>14149.42</v>
      </c>
      <c r="S52" s="29">
        <v>100</v>
      </c>
      <c r="T52" s="23">
        <v>0</v>
      </c>
      <c r="U52" s="29">
        <v>0</v>
      </c>
      <c r="V52" s="28">
        <v>0</v>
      </c>
      <c r="W52" s="28">
        <v>0</v>
      </c>
      <c r="X52" s="28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</row>
    <row r="53" spans="1:32" ht="22.5" customHeight="1" x14ac:dyDescent="0.25">
      <c r="A53" s="18">
        <v>47</v>
      </c>
      <c r="B53" s="25"/>
      <c r="C53" s="25"/>
      <c r="D53" s="20" t="s">
        <v>74</v>
      </c>
      <c r="E53" s="18" t="s">
        <v>124</v>
      </c>
      <c r="F53" s="18" t="s">
        <v>189</v>
      </c>
      <c r="G53" s="29">
        <v>19513.129999999997</v>
      </c>
      <c r="H53" s="28">
        <v>15</v>
      </c>
      <c r="I53" s="28">
        <v>2</v>
      </c>
      <c r="J53" s="28">
        <v>12</v>
      </c>
      <c r="K53" s="28">
        <v>11</v>
      </c>
      <c r="L53" s="28">
        <v>11</v>
      </c>
      <c r="M53" s="28">
        <v>0</v>
      </c>
      <c r="N53" s="29">
        <v>73.333333333333329</v>
      </c>
      <c r="O53" s="23">
        <v>19513.129999999997</v>
      </c>
      <c r="P53" s="23">
        <v>19513.129999999997</v>
      </c>
      <c r="Q53" s="29">
        <v>100</v>
      </c>
      <c r="R53" s="23">
        <v>19513.129999999997</v>
      </c>
      <c r="S53" s="29">
        <v>100</v>
      </c>
      <c r="T53" s="23">
        <v>0</v>
      </c>
      <c r="U53" s="29">
        <v>0</v>
      </c>
      <c r="V53" s="28">
        <v>0</v>
      </c>
      <c r="W53" s="28">
        <v>0</v>
      </c>
      <c r="X53" s="28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</row>
    <row r="54" spans="1:32" ht="22.5" customHeight="1" x14ac:dyDescent="0.25">
      <c r="A54" s="18">
        <v>48</v>
      </c>
      <c r="B54" s="25"/>
      <c r="C54" s="25"/>
      <c r="D54" s="20" t="s">
        <v>75</v>
      </c>
      <c r="E54" s="18" t="s">
        <v>125</v>
      </c>
      <c r="F54" s="18" t="s">
        <v>190</v>
      </c>
      <c r="G54" s="29">
        <v>7872.8899999999994</v>
      </c>
      <c r="H54" s="28">
        <v>18</v>
      </c>
      <c r="I54" s="28">
        <v>5</v>
      </c>
      <c r="J54" s="28">
        <v>13</v>
      </c>
      <c r="K54" s="28">
        <v>14</v>
      </c>
      <c r="L54" s="28">
        <v>14</v>
      </c>
      <c r="M54" s="28">
        <v>0</v>
      </c>
      <c r="N54" s="29">
        <v>77.777777777777786</v>
      </c>
      <c r="O54" s="23">
        <v>7872.8899999999994</v>
      </c>
      <c r="P54" s="23">
        <v>7872.8899999999994</v>
      </c>
      <c r="Q54" s="29">
        <v>100</v>
      </c>
      <c r="R54" s="23">
        <v>7872.8899999999994</v>
      </c>
      <c r="S54" s="29">
        <v>100</v>
      </c>
      <c r="T54" s="23">
        <v>0</v>
      </c>
      <c r="U54" s="29">
        <v>0</v>
      </c>
      <c r="V54" s="28">
        <v>0</v>
      </c>
      <c r="W54" s="28">
        <v>0</v>
      </c>
      <c r="X54" s="28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</row>
    <row r="55" spans="1:32" ht="22.5" customHeight="1" x14ac:dyDescent="0.25">
      <c r="A55" s="18">
        <v>49</v>
      </c>
      <c r="B55" s="25"/>
      <c r="C55" s="25"/>
      <c r="D55" s="20" t="s">
        <v>76</v>
      </c>
      <c r="E55" s="18" t="s">
        <v>135</v>
      </c>
      <c r="F55" s="18" t="s">
        <v>191</v>
      </c>
      <c r="G55" s="29">
        <v>901.85</v>
      </c>
      <c r="H55" s="28">
        <v>9</v>
      </c>
      <c r="I55" s="28">
        <v>3</v>
      </c>
      <c r="J55" s="28">
        <v>5</v>
      </c>
      <c r="K55" s="28">
        <v>2</v>
      </c>
      <c r="L55" s="28">
        <v>2</v>
      </c>
      <c r="M55" s="28">
        <v>0</v>
      </c>
      <c r="N55" s="29">
        <v>22.222222222222221</v>
      </c>
      <c r="O55" s="23">
        <v>901.85</v>
      </c>
      <c r="P55" s="23">
        <v>901.85</v>
      </c>
      <c r="Q55" s="29">
        <v>100</v>
      </c>
      <c r="R55" s="23">
        <v>901.85</v>
      </c>
      <c r="S55" s="29">
        <v>100</v>
      </c>
      <c r="T55" s="23">
        <v>0</v>
      </c>
      <c r="U55" s="29">
        <v>0</v>
      </c>
      <c r="V55" s="28">
        <v>0</v>
      </c>
      <c r="W55" s="28">
        <v>0</v>
      </c>
      <c r="X55" s="28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</row>
    <row r="56" spans="1:32" ht="22.5" customHeight="1" x14ac:dyDescent="0.25">
      <c r="A56" s="18">
        <v>50</v>
      </c>
      <c r="B56" s="25"/>
      <c r="C56" s="25"/>
      <c r="D56" s="20" t="s">
        <v>77</v>
      </c>
      <c r="E56" s="18" t="s">
        <v>136</v>
      </c>
      <c r="F56" s="18" t="s">
        <v>192</v>
      </c>
      <c r="G56" s="29">
        <v>22560.63</v>
      </c>
      <c r="H56" s="28">
        <v>17</v>
      </c>
      <c r="I56" s="28">
        <v>1</v>
      </c>
      <c r="J56" s="28">
        <v>16</v>
      </c>
      <c r="K56" s="28">
        <v>14</v>
      </c>
      <c r="L56" s="28">
        <v>14</v>
      </c>
      <c r="M56" s="28">
        <v>0</v>
      </c>
      <c r="N56" s="29">
        <v>82.35294117647058</v>
      </c>
      <c r="O56" s="23">
        <v>22560.63</v>
      </c>
      <c r="P56" s="23">
        <v>22560.63</v>
      </c>
      <c r="Q56" s="29">
        <v>100</v>
      </c>
      <c r="R56" s="23">
        <v>22560.63</v>
      </c>
      <c r="S56" s="29">
        <v>100</v>
      </c>
      <c r="T56" s="23">
        <v>0</v>
      </c>
      <c r="U56" s="29">
        <v>0</v>
      </c>
      <c r="V56" s="28">
        <v>0</v>
      </c>
      <c r="W56" s="28">
        <v>0</v>
      </c>
      <c r="X56" s="28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</row>
    <row r="57" spans="1:32" ht="22.5" customHeight="1" x14ac:dyDescent="0.25">
      <c r="A57" s="18">
        <v>51</v>
      </c>
      <c r="B57" s="25"/>
      <c r="C57" s="25"/>
      <c r="D57" s="20" t="s">
        <v>78</v>
      </c>
      <c r="E57" s="18" t="s">
        <v>124</v>
      </c>
      <c r="F57" s="18" t="s">
        <v>193</v>
      </c>
      <c r="G57" s="29">
        <v>5829.1</v>
      </c>
      <c r="H57" s="28">
        <v>9</v>
      </c>
      <c r="I57" s="28">
        <v>3</v>
      </c>
      <c r="J57" s="28">
        <v>6</v>
      </c>
      <c r="K57" s="28">
        <v>8</v>
      </c>
      <c r="L57" s="28">
        <v>8</v>
      </c>
      <c r="M57" s="28">
        <v>0</v>
      </c>
      <c r="N57" s="29">
        <v>88.888888888888886</v>
      </c>
      <c r="O57" s="23">
        <v>5829.1</v>
      </c>
      <c r="P57" s="23">
        <v>5829.1</v>
      </c>
      <c r="Q57" s="29">
        <v>100</v>
      </c>
      <c r="R57" s="23">
        <v>5829.1</v>
      </c>
      <c r="S57" s="29">
        <v>100</v>
      </c>
      <c r="T57" s="23">
        <v>0</v>
      </c>
      <c r="U57" s="29">
        <v>0</v>
      </c>
      <c r="V57" s="28">
        <v>0</v>
      </c>
      <c r="W57" s="28">
        <v>0</v>
      </c>
      <c r="X57" s="28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  <c r="AF57" s="29">
        <v>0</v>
      </c>
    </row>
    <row r="58" spans="1:32" ht="22.5" customHeight="1" x14ac:dyDescent="0.25">
      <c r="A58" s="18">
        <v>52</v>
      </c>
      <c r="B58" s="25"/>
      <c r="C58" s="25"/>
      <c r="D58" s="20" t="s">
        <v>79</v>
      </c>
      <c r="E58" s="18" t="s">
        <v>137</v>
      </c>
      <c r="F58" s="18" t="s">
        <v>194</v>
      </c>
      <c r="G58" s="29">
        <v>20164.23</v>
      </c>
      <c r="H58" s="28">
        <v>19</v>
      </c>
      <c r="I58" s="28">
        <v>5</v>
      </c>
      <c r="J58" s="28">
        <v>14</v>
      </c>
      <c r="K58" s="28">
        <v>16</v>
      </c>
      <c r="L58" s="28">
        <v>16</v>
      </c>
      <c r="M58" s="28">
        <v>0</v>
      </c>
      <c r="N58" s="29">
        <v>84.210526315789465</v>
      </c>
      <c r="O58" s="23">
        <v>20164.23</v>
      </c>
      <c r="P58" s="23">
        <v>20164.23</v>
      </c>
      <c r="Q58" s="29">
        <v>100</v>
      </c>
      <c r="R58" s="23">
        <v>19473.62</v>
      </c>
      <c r="S58" s="29">
        <v>96.575073781642047</v>
      </c>
      <c r="T58" s="23">
        <v>690.61000000000058</v>
      </c>
      <c r="U58" s="29">
        <v>3.4249262183579563</v>
      </c>
      <c r="V58" s="28">
        <v>0</v>
      </c>
      <c r="W58" s="28">
        <v>0</v>
      </c>
      <c r="X58" s="28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</row>
    <row r="59" spans="1:32" ht="22.5" customHeight="1" x14ac:dyDescent="0.25">
      <c r="A59" s="18">
        <v>53</v>
      </c>
      <c r="B59" s="25"/>
      <c r="C59" s="25"/>
      <c r="D59" s="20" t="s">
        <v>80</v>
      </c>
      <c r="E59" s="18" t="s">
        <v>124</v>
      </c>
      <c r="F59" s="18" t="s">
        <v>195</v>
      </c>
      <c r="G59" s="29">
        <v>21266.880000000001</v>
      </c>
      <c r="H59" s="28">
        <v>16</v>
      </c>
      <c r="I59" s="28">
        <v>3</v>
      </c>
      <c r="J59" s="28">
        <v>12</v>
      </c>
      <c r="K59" s="28">
        <v>14</v>
      </c>
      <c r="L59" s="28">
        <v>14</v>
      </c>
      <c r="M59" s="28">
        <v>0</v>
      </c>
      <c r="N59" s="29">
        <v>87.5</v>
      </c>
      <c r="O59" s="23">
        <v>21266.880000000001</v>
      </c>
      <c r="P59" s="23">
        <v>21266.880000000001</v>
      </c>
      <c r="Q59" s="29">
        <v>100</v>
      </c>
      <c r="R59" s="23">
        <v>21266.880000000001</v>
      </c>
      <c r="S59" s="29">
        <v>100</v>
      </c>
      <c r="T59" s="23">
        <v>0</v>
      </c>
      <c r="U59" s="29">
        <v>0</v>
      </c>
      <c r="V59" s="28">
        <v>0</v>
      </c>
      <c r="W59" s="28">
        <v>0</v>
      </c>
      <c r="X59" s="28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</row>
    <row r="60" spans="1:32" ht="22.5" customHeight="1" x14ac:dyDescent="0.25">
      <c r="A60" s="18">
        <v>54</v>
      </c>
      <c r="B60" s="25"/>
      <c r="C60" s="25"/>
      <c r="D60" s="20" t="s">
        <v>81</v>
      </c>
      <c r="E60" s="18" t="s">
        <v>130</v>
      </c>
      <c r="F60" s="18" t="s">
        <v>196</v>
      </c>
      <c r="G60" s="29">
        <v>13311.29</v>
      </c>
      <c r="H60" s="28">
        <v>16</v>
      </c>
      <c r="I60" s="28">
        <v>0</v>
      </c>
      <c r="J60" s="28">
        <v>16</v>
      </c>
      <c r="K60" s="28">
        <v>14</v>
      </c>
      <c r="L60" s="28">
        <v>14</v>
      </c>
      <c r="M60" s="28">
        <v>0</v>
      </c>
      <c r="N60" s="29">
        <v>87.5</v>
      </c>
      <c r="O60" s="23">
        <v>13311.29</v>
      </c>
      <c r="P60" s="23">
        <v>13311.29</v>
      </c>
      <c r="Q60" s="29">
        <v>100</v>
      </c>
      <c r="R60" s="23">
        <v>11290.26</v>
      </c>
      <c r="S60" s="29">
        <v>84.817173992903761</v>
      </c>
      <c r="T60" s="23">
        <v>2021.0300000000007</v>
      </c>
      <c r="U60" s="29">
        <v>15.182826007096237</v>
      </c>
      <c r="V60" s="28">
        <v>0</v>
      </c>
      <c r="W60" s="28">
        <v>0</v>
      </c>
      <c r="X60" s="28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</row>
    <row r="61" spans="1:32" ht="22.5" customHeight="1" x14ac:dyDescent="0.25">
      <c r="A61" s="18">
        <v>55</v>
      </c>
      <c r="B61" s="25"/>
      <c r="C61" s="25"/>
      <c r="D61" s="20" t="s">
        <v>82</v>
      </c>
      <c r="E61" s="18" t="s">
        <v>124</v>
      </c>
      <c r="F61" s="18" t="s">
        <v>197</v>
      </c>
      <c r="G61" s="29">
        <v>4865.3099999999995</v>
      </c>
      <c r="H61" s="28">
        <v>5</v>
      </c>
      <c r="I61" s="28">
        <v>0</v>
      </c>
      <c r="J61" s="28">
        <v>5</v>
      </c>
      <c r="K61" s="28">
        <v>5</v>
      </c>
      <c r="L61" s="28">
        <v>5</v>
      </c>
      <c r="M61" s="28">
        <v>0</v>
      </c>
      <c r="N61" s="29">
        <v>100</v>
      </c>
      <c r="O61" s="23">
        <v>4865.3099999999995</v>
      </c>
      <c r="P61" s="23">
        <v>4865.3099999999995</v>
      </c>
      <c r="Q61" s="29">
        <v>100</v>
      </c>
      <c r="R61" s="23">
        <v>4865.3099999999995</v>
      </c>
      <c r="S61" s="29">
        <v>100</v>
      </c>
      <c r="T61" s="23">
        <v>0</v>
      </c>
      <c r="U61" s="29">
        <v>0</v>
      </c>
      <c r="V61" s="28">
        <v>0</v>
      </c>
      <c r="W61" s="28">
        <v>0</v>
      </c>
      <c r="X61" s="28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</row>
    <row r="62" spans="1:32" ht="22.5" customHeight="1" x14ac:dyDescent="0.25">
      <c r="A62" s="18">
        <v>56</v>
      </c>
      <c r="B62" s="25"/>
      <c r="C62" s="25"/>
      <c r="D62" s="20" t="s">
        <v>83</v>
      </c>
      <c r="E62" s="18" t="s">
        <v>124</v>
      </c>
      <c r="F62" s="18" t="s">
        <v>198</v>
      </c>
      <c r="G62" s="29">
        <v>15259.9</v>
      </c>
      <c r="H62" s="28">
        <v>14</v>
      </c>
      <c r="I62" s="28">
        <v>1</v>
      </c>
      <c r="J62" s="28">
        <v>12</v>
      </c>
      <c r="K62" s="28">
        <v>12</v>
      </c>
      <c r="L62" s="28">
        <v>12</v>
      </c>
      <c r="M62" s="28">
        <v>0</v>
      </c>
      <c r="N62" s="29">
        <v>85.714285714285708</v>
      </c>
      <c r="O62" s="23">
        <v>15259.9</v>
      </c>
      <c r="P62" s="23">
        <v>15259.9</v>
      </c>
      <c r="Q62" s="29">
        <v>100</v>
      </c>
      <c r="R62" s="23">
        <v>15259.900000000001</v>
      </c>
      <c r="S62" s="29">
        <v>100.00000000000003</v>
      </c>
      <c r="T62" s="23">
        <v>0</v>
      </c>
      <c r="U62" s="29">
        <v>0</v>
      </c>
      <c r="V62" s="28">
        <v>0</v>
      </c>
      <c r="W62" s="28">
        <v>0</v>
      </c>
      <c r="X62" s="28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</row>
    <row r="63" spans="1:32" ht="22.5" customHeight="1" x14ac:dyDescent="0.25">
      <c r="A63" s="18">
        <v>57</v>
      </c>
      <c r="B63" s="25"/>
      <c r="C63" s="25"/>
      <c r="D63" s="20" t="s">
        <v>84</v>
      </c>
      <c r="E63" s="18" t="s">
        <v>125</v>
      </c>
      <c r="F63" s="18" t="s">
        <v>199</v>
      </c>
      <c r="G63" s="29">
        <v>9876.69</v>
      </c>
      <c r="H63" s="28">
        <v>15</v>
      </c>
      <c r="I63" s="28">
        <v>4</v>
      </c>
      <c r="J63" s="28">
        <v>10</v>
      </c>
      <c r="K63" s="28">
        <v>15</v>
      </c>
      <c r="L63" s="28">
        <v>15</v>
      </c>
      <c r="M63" s="28">
        <v>0</v>
      </c>
      <c r="N63" s="29">
        <v>100</v>
      </c>
      <c r="O63" s="23">
        <v>9876.69</v>
      </c>
      <c r="P63" s="23">
        <v>9876.69</v>
      </c>
      <c r="Q63" s="29">
        <v>100</v>
      </c>
      <c r="R63" s="23">
        <v>9876.69</v>
      </c>
      <c r="S63" s="29">
        <v>100</v>
      </c>
      <c r="T63" s="23">
        <v>0</v>
      </c>
      <c r="U63" s="29">
        <v>0</v>
      </c>
      <c r="V63" s="28">
        <v>0</v>
      </c>
      <c r="W63" s="28">
        <v>0</v>
      </c>
      <c r="X63" s="28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29">
        <v>0</v>
      </c>
    </row>
    <row r="64" spans="1:32" ht="22.5" customHeight="1" x14ac:dyDescent="0.25">
      <c r="A64" s="18">
        <v>58</v>
      </c>
      <c r="B64" s="25"/>
      <c r="C64" s="25"/>
      <c r="D64" s="20" t="s">
        <v>85</v>
      </c>
      <c r="E64" s="18" t="s">
        <v>124</v>
      </c>
      <c r="F64" s="18" t="s">
        <v>200</v>
      </c>
      <c r="G64" s="29">
        <v>29474.7</v>
      </c>
      <c r="H64" s="28">
        <v>30</v>
      </c>
      <c r="I64" s="28">
        <v>11</v>
      </c>
      <c r="J64" s="28">
        <v>17</v>
      </c>
      <c r="K64" s="28">
        <v>23</v>
      </c>
      <c r="L64" s="28">
        <v>23</v>
      </c>
      <c r="M64" s="28">
        <v>0</v>
      </c>
      <c r="N64" s="29">
        <v>76.666666666666671</v>
      </c>
      <c r="O64" s="23">
        <v>29474.7</v>
      </c>
      <c r="P64" s="23">
        <v>29474.7</v>
      </c>
      <c r="Q64" s="29">
        <v>100</v>
      </c>
      <c r="R64" s="23">
        <v>25978.489999999998</v>
      </c>
      <c r="S64" s="29">
        <v>88.138267734701287</v>
      </c>
      <c r="T64" s="23">
        <v>3496.2100000000028</v>
      </c>
      <c r="U64" s="29">
        <v>11.861732265298723</v>
      </c>
      <c r="V64" s="28">
        <v>0</v>
      </c>
      <c r="W64" s="28">
        <v>0</v>
      </c>
      <c r="X64" s="28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</row>
    <row r="65" spans="1:32" ht="22.5" customHeight="1" x14ac:dyDescent="0.25">
      <c r="A65" s="18">
        <v>59</v>
      </c>
      <c r="B65" s="25"/>
      <c r="C65" s="25"/>
      <c r="D65" s="20" t="s">
        <v>86</v>
      </c>
      <c r="E65" s="18" t="s">
        <v>138</v>
      </c>
      <c r="F65" s="18" t="s">
        <v>201</v>
      </c>
      <c r="G65" s="29">
        <v>31860.29</v>
      </c>
      <c r="H65" s="28">
        <v>22</v>
      </c>
      <c r="I65" s="28">
        <v>8</v>
      </c>
      <c r="J65" s="28">
        <v>14</v>
      </c>
      <c r="K65" s="28">
        <v>22</v>
      </c>
      <c r="L65" s="28">
        <v>22</v>
      </c>
      <c r="M65" s="28">
        <v>0</v>
      </c>
      <c r="N65" s="29">
        <v>100</v>
      </c>
      <c r="O65" s="23">
        <v>31860.29</v>
      </c>
      <c r="P65" s="23">
        <v>31860.29</v>
      </c>
      <c r="Q65" s="29">
        <v>100</v>
      </c>
      <c r="R65" s="23">
        <v>31860.29</v>
      </c>
      <c r="S65" s="29">
        <v>100</v>
      </c>
      <c r="T65" s="23">
        <v>0</v>
      </c>
      <c r="U65" s="29">
        <v>0</v>
      </c>
      <c r="V65" s="28">
        <v>0</v>
      </c>
      <c r="W65" s="28">
        <v>0</v>
      </c>
      <c r="X65" s="28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</row>
    <row r="66" spans="1:32" ht="22.5" customHeight="1" x14ac:dyDescent="0.25">
      <c r="A66" s="18">
        <v>60</v>
      </c>
      <c r="B66" s="25"/>
      <c r="C66" s="25"/>
      <c r="D66" s="20" t="s">
        <v>87</v>
      </c>
      <c r="E66" s="18" t="s">
        <v>135</v>
      </c>
      <c r="F66" s="18" t="s">
        <v>202</v>
      </c>
      <c r="G66" s="29">
        <v>7417.12</v>
      </c>
      <c r="H66" s="28">
        <v>9</v>
      </c>
      <c r="I66" s="28">
        <v>2</v>
      </c>
      <c r="J66" s="28">
        <v>6</v>
      </c>
      <c r="K66" s="28">
        <v>9</v>
      </c>
      <c r="L66" s="28">
        <v>9</v>
      </c>
      <c r="M66" s="28">
        <v>0</v>
      </c>
      <c r="N66" s="29">
        <v>100</v>
      </c>
      <c r="O66" s="23">
        <v>7417.12</v>
      </c>
      <c r="P66" s="23">
        <v>7417.12</v>
      </c>
      <c r="Q66" s="29">
        <v>100</v>
      </c>
      <c r="R66" s="23">
        <v>6062.96</v>
      </c>
      <c r="S66" s="29">
        <v>81.742778868347827</v>
      </c>
      <c r="T66" s="23">
        <v>1354.1599999999999</v>
      </c>
      <c r="U66" s="29">
        <v>18.257221131652177</v>
      </c>
      <c r="V66" s="28">
        <v>0</v>
      </c>
      <c r="W66" s="28">
        <v>0</v>
      </c>
      <c r="X66" s="28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</row>
    <row r="67" spans="1:32" ht="22.5" customHeight="1" x14ac:dyDescent="0.25">
      <c r="A67" s="18">
        <v>61</v>
      </c>
      <c r="B67" s="25"/>
      <c r="C67" s="25"/>
      <c r="D67" s="20" t="s">
        <v>88</v>
      </c>
      <c r="E67" s="18" t="s">
        <v>120</v>
      </c>
      <c r="F67" s="18" t="s">
        <v>203</v>
      </c>
      <c r="G67" s="29">
        <v>24949.09</v>
      </c>
      <c r="H67" s="28">
        <v>21</v>
      </c>
      <c r="I67" s="28">
        <v>4</v>
      </c>
      <c r="J67" s="28">
        <v>15</v>
      </c>
      <c r="K67" s="28">
        <v>13</v>
      </c>
      <c r="L67" s="28">
        <v>13</v>
      </c>
      <c r="M67" s="28">
        <v>0</v>
      </c>
      <c r="N67" s="29">
        <v>61.904761904761905</v>
      </c>
      <c r="O67" s="23">
        <v>24949.09</v>
      </c>
      <c r="P67" s="23">
        <v>24949.09</v>
      </c>
      <c r="Q67" s="29">
        <v>100</v>
      </c>
      <c r="R67" s="23">
        <v>24949.09</v>
      </c>
      <c r="S67" s="29">
        <v>100</v>
      </c>
      <c r="T67" s="23">
        <v>0</v>
      </c>
      <c r="U67" s="29">
        <v>0</v>
      </c>
      <c r="V67" s="28">
        <v>0</v>
      </c>
      <c r="W67" s="28">
        <v>0</v>
      </c>
      <c r="X67" s="28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</row>
    <row r="68" spans="1:32" ht="22.5" customHeight="1" x14ac:dyDescent="0.25">
      <c r="A68" s="18">
        <v>62</v>
      </c>
      <c r="B68" s="25"/>
      <c r="C68" s="25"/>
      <c r="D68" s="20" t="s">
        <v>89</v>
      </c>
      <c r="E68" s="18" t="s">
        <v>139</v>
      </c>
      <c r="F68" s="18" t="s">
        <v>204</v>
      </c>
      <c r="G68" s="29">
        <v>23737.41</v>
      </c>
      <c r="H68" s="28">
        <v>26</v>
      </c>
      <c r="I68" s="28">
        <v>1</v>
      </c>
      <c r="J68" s="28">
        <v>25</v>
      </c>
      <c r="K68" s="28">
        <v>24</v>
      </c>
      <c r="L68" s="28">
        <v>24</v>
      </c>
      <c r="M68" s="28">
        <v>0</v>
      </c>
      <c r="N68" s="29">
        <v>92.307692307692307</v>
      </c>
      <c r="O68" s="23">
        <v>23737.41</v>
      </c>
      <c r="P68" s="23">
        <v>23737.41</v>
      </c>
      <c r="Q68" s="29">
        <v>100</v>
      </c>
      <c r="R68" s="23">
        <v>23737.410000000003</v>
      </c>
      <c r="S68" s="29">
        <v>100.00000000000003</v>
      </c>
      <c r="T68" s="23">
        <v>0</v>
      </c>
      <c r="U68" s="29">
        <v>0</v>
      </c>
      <c r="V68" s="28">
        <v>0</v>
      </c>
      <c r="W68" s="28">
        <v>0</v>
      </c>
      <c r="X68" s="28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</row>
    <row r="69" spans="1:32" ht="22.5" customHeight="1" x14ac:dyDescent="0.25">
      <c r="A69" s="18">
        <v>63</v>
      </c>
      <c r="B69" s="25"/>
      <c r="C69" s="25"/>
      <c r="D69" s="20" t="s">
        <v>90</v>
      </c>
      <c r="E69" s="18" t="s">
        <v>140</v>
      </c>
      <c r="F69" s="18" t="s">
        <v>205</v>
      </c>
      <c r="G69" s="29">
        <v>10610.75</v>
      </c>
      <c r="H69" s="28">
        <v>11</v>
      </c>
      <c r="I69" s="28">
        <v>6</v>
      </c>
      <c r="J69" s="28">
        <v>5</v>
      </c>
      <c r="K69" s="28">
        <v>7</v>
      </c>
      <c r="L69" s="28">
        <v>7</v>
      </c>
      <c r="M69" s="28">
        <v>0</v>
      </c>
      <c r="N69" s="29">
        <v>63.636363636363633</v>
      </c>
      <c r="O69" s="23">
        <v>10610.75</v>
      </c>
      <c r="P69" s="23">
        <v>10610.75</v>
      </c>
      <c r="Q69" s="29">
        <v>100</v>
      </c>
      <c r="R69" s="23">
        <v>10610.75</v>
      </c>
      <c r="S69" s="29">
        <v>100</v>
      </c>
      <c r="T69" s="23">
        <v>0</v>
      </c>
      <c r="U69" s="29">
        <v>0</v>
      </c>
      <c r="V69" s="28">
        <v>0</v>
      </c>
      <c r="W69" s="28">
        <v>0</v>
      </c>
      <c r="X69" s="28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</row>
    <row r="70" spans="1:32" ht="22.5" customHeight="1" x14ac:dyDescent="0.25">
      <c r="A70" s="18">
        <v>64</v>
      </c>
      <c r="B70" s="25"/>
      <c r="C70" s="25"/>
      <c r="D70" s="20" t="s">
        <v>91</v>
      </c>
      <c r="E70" s="18" t="s">
        <v>124</v>
      </c>
      <c r="F70" s="18" t="s">
        <v>206</v>
      </c>
      <c r="G70" s="29">
        <v>10032.36</v>
      </c>
      <c r="H70" s="28">
        <v>17</v>
      </c>
      <c r="I70" s="28">
        <v>5</v>
      </c>
      <c r="J70" s="28">
        <v>11</v>
      </c>
      <c r="K70" s="28">
        <v>16</v>
      </c>
      <c r="L70" s="28">
        <v>16</v>
      </c>
      <c r="M70" s="28">
        <v>0</v>
      </c>
      <c r="N70" s="29">
        <v>94.117647058823522</v>
      </c>
      <c r="O70" s="23">
        <v>10032.36</v>
      </c>
      <c r="P70" s="23">
        <v>10032.36</v>
      </c>
      <c r="Q70" s="29">
        <v>100</v>
      </c>
      <c r="R70" s="23">
        <v>9666.9600000000009</v>
      </c>
      <c r="S70" s="29">
        <v>96.35778620384437</v>
      </c>
      <c r="T70" s="23">
        <v>365.39999999999964</v>
      </c>
      <c r="U70" s="29">
        <v>3.6422137961556365</v>
      </c>
      <c r="V70" s="28">
        <v>0</v>
      </c>
      <c r="W70" s="28">
        <v>0</v>
      </c>
      <c r="X70" s="28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  <c r="AF70" s="29">
        <v>0</v>
      </c>
    </row>
    <row r="71" spans="1:32" ht="22.5" customHeight="1" x14ac:dyDescent="0.25">
      <c r="A71" s="18">
        <v>65</v>
      </c>
      <c r="B71" s="25"/>
      <c r="C71" s="25"/>
      <c r="D71" s="20" t="s">
        <v>92</v>
      </c>
      <c r="E71" s="18" t="s">
        <v>120</v>
      </c>
      <c r="F71" s="18" t="s">
        <v>207</v>
      </c>
      <c r="G71" s="29">
        <v>6852.7199999999993</v>
      </c>
      <c r="H71" s="28">
        <v>8</v>
      </c>
      <c r="I71" s="28">
        <v>1</v>
      </c>
      <c r="J71" s="28">
        <v>6</v>
      </c>
      <c r="K71" s="28">
        <v>6</v>
      </c>
      <c r="L71" s="28">
        <v>6</v>
      </c>
      <c r="M71" s="28">
        <v>0</v>
      </c>
      <c r="N71" s="29">
        <v>75</v>
      </c>
      <c r="O71" s="23">
        <v>6852.7199999999993</v>
      </c>
      <c r="P71" s="23">
        <v>6852.7199999999993</v>
      </c>
      <c r="Q71" s="29">
        <v>100</v>
      </c>
      <c r="R71" s="23">
        <v>6852.7199999999993</v>
      </c>
      <c r="S71" s="29">
        <v>100</v>
      </c>
      <c r="T71" s="23">
        <v>0</v>
      </c>
      <c r="U71" s="29">
        <v>0</v>
      </c>
      <c r="V71" s="28">
        <v>0</v>
      </c>
      <c r="W71" s="28">
        <v>0</v>
      </c>
      <c r="X71" s="28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29">
        <v>0</v>
      </c>
      <c r="AE71" s="29">
        <v>0</v>
      </c>
      <c r="AF71" s="29">
        <v>0</v>
      </c>
    </row>
    <row r="72" spans="1:32" ht="22.5" customHeight="1" x14ac:dyDescent="0.25">
      <c r="A72" s="18">
        <v>66</v>
      </c>
      <c r="B72" s="25"/>
      <c r="C72" s="25"/>
      <c r="D72" s="20" t="s">
        <v>93</v>
      </c>
      <c r="E72" s="18" t="s">
        <v>124</v>
      </c>
      <c r="F72" s="18" t="s">
        <v>208</v>
      </c>
      <c r="G72" s="29">
        <v>8861.92</v>
      </c>
      <c r="H72" s="28">
        <v>14</v>
      </c>
      <c r="I72" s="28">
        <v>3</v>
      </c>
      <c r="J72" s="28">
        <v>8</v>
      </c>
      <c r="K72" s="28">
        <v>11</v>
      </c>
      <c r="L72" s="28">
        <v>11</v>
      </c>
      <c r="M72" s="28">
        <v>0</v>
      </c>
      <c r="N72" s="29">
        <v>78.571428571428569</v>
      </c>
      <c r="O72" s="23">
        <v>8861.92</v>
      </c>
      <c r="P72" s="23">
        <v>8861.92</v>
      </c>
      <c r="Q72" s="29">
        <v>100</v>
      </c>
      <c r="R72" s="23">
        <v>8861.92</v>
      </c>
      <c r="S72" s="29">
        <v>100</v>
      </c>
      <c r="T72" s="23">
        <v>0</v>
      </c>
      <c r="U72" s="29">
        <v>0</v>
      </c>
      <c r="V72" s="28">
        <v>0</v>
      </c>
      <c r="W72" s="28">
        <v>0</v>
      </c>
      <c r="X72" s="28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29">
        <v>0</v>
      </c>
    </row>
    <row r="73" spans="1:32" ht="22.5" customHeight="1" x14ac:dyDescent="0.25">
      <c r="A73" s="18">
        <v>67</v>
      </c>
      <c r="B73" s="25"/>
      <c r="C73" s="25"/>
      <c r="D73" s="20" t="s">
        <v>94</v>
      </c>
      <c r="E73" s="18" t="s">
        <v>124</v>
      </c>
      <c r="F73" s="18" t="s">
        <v>209</v>
      </c>
      <c r="G73" s="29">
        <v>29258.73</v>
      </c>
      <c r="H73" s="28">
        <v>20</v>
      </c>
      <c r="I73" s="28">
        <v>6</v>
      </c>
      <c r="J73" s="28">
        <v>12</v>
      </c>
      <c r="K73" s="28">
        <v>13</v>
      </c>
      <c r="L73" s="28">
        <v>13</v>
      </c>
      <c r="M73" s="28">
        <v>0</v>
      </c>
      <c r="N73" s="29">
        <v>65</v>
      </c>
      <c r="O73" s="23">
        <v>29258.73</v>
      </c>
      <c r="P73" s="23">
        <v>29258.73</v>
      </c>
      <c r="Q73" s="29">
        <v>100</v>
      </c>
      <c r="R73" s="23">
        <v>28120.5</v>
      </c>
      <c r="S73" s="29">
        <v>96.109776466716085</v>
      </c>
      <c r="T73" s="23">
        <v>1138.2299999999996</v>
      </c>
      <c r="U73" s="29">
        <v>3.890223533283911</v>
      </c>
      <c r="V73" s="28">
        <v>0</v>
      </c>
      <c r="W73" s="28">
        <v>0</v>
      </c>
      <c r="X73" s="28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29">
        <v>0</v>
      </c>
    </row>
    <row r="74" spans="1:32" ht="22.5" customHeight="1" x14ac:dyDescent="0.25">
      <c r="A74" s="18">
        <v>68</v>
      </c>
      <c r="B74" s="25"/>
      <c r="C74" s="25"/>
      <c r="D74" s="20" t="s">
        <v>95</v>
      </c>
      <c r="E74" s="18" t="s">
        <v>123</v>
      </c>
      <c r="F74" s="18" t="s">
        <v>210</v>
      </c>
      <c r="G74" s="29">
        <v>12980.09</v>
      </c>
      <c r="H74" s="28">
        <v>12</v>
      </c>
      <c r="I74" s="28">
        <v>3</v>
      </c>
      <c r="J74" s="28">
        <v>9</v>
      </c>
      <c r="K74" s="28">
        <v>8</v>
      </c>
      <c r="L74" s="28">
        <v>8</v>
      </c>
      <c r="M74" s="28">
        <v>0</v>
      </c>
      <c r="N74" s="29">
        <v>66.666666666666657</v>
      </c>
      <c r="O74" s="23">
        <v>12980.09</v>
      </c>
      <c r="P74" s="23">
        <v>12980.09</v>
      </c>
      <c r="Q74" s="29">
        <v>100</v>
      </c>
      <c r="R74" s="23">
        <v>12980.09</v>
      </c>
      <c r="S74" s="29">
        <v>100</v>
      </c>
      <c r="T74" s="23">
        <v>0</v>
      </c>
      <c r="U74" s="29">
        <v>0</v>
      </c>
      <c r="V74" s="28">
        <v>0</v>
      </c>
      <c r="W74" s="28">
        <v>0</v>
      </c>
      <c r="X74" s="28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29">
        <v>0</v>
      </c>
    </row>
    <row r="75" spans="1:32" ht="22.5" customHeight="1" x14ac:dyDescent="0.25">
      <c r="A75" s="18">
        <v>69</v>
      </c>
      <c r="B75" s="25"/>
      <c r="C75" s="25"/>
      <c r="D75" s="20" t="s">
        <v>96</v>
      </c>
      <c r="E75" s="18" t="s">
        <v>124</v>
      </c>
      <c r="F75" s="18" t="s">
        <v>211</v>
      </c>
      <c r="G75" s="29">
        <v>2227.91</v>
      </c>
      <c r="H75" s="28">
        <v>1</v>
      </c>
      <c r="I75" s="28">
        <v>0</v>
      </c>
      <c r="J75" s="28">
        <v>1</v>
      </c>
      <c r="K75" s="28">
        <v>1</v>
      </c>
      <c r="L75" s="28">
        <v>1</v>
      </c>
      <c r="M75" s="28">
        <v>0</v>
      </c>
      <c r="N75" s="29">
        <v>100</v>
      </c>
      <c r="O75" s="23">
        <v>2227.91</v>
      </c>
      <c r="P75" s="23">
        <v>2227.91</v>
      </c>
      <c r="Q75" s="29">
        <v>100</v>
      </c>
      <c r="R75" s="23">
        <v>2227.91</v>
      </c>
      <c r="S75" s="29">
        <v>100</v>
      </c>
      <c r="T75" s="23">
        <v>0</v>
      </c>
      <c r="U75" s="29">
        <v>0</v>
      </c>
      <c r="V75" s="28">
        <v>0</v>
      </c>
      <c r="W75" s="28">
        <v>0</v>
      </c>
      <c r="X75" s="28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</row>
    <row r="76" spans="1:32" ht="22.5" customHeight="1" x14ac:dyDescent="0.25">
      <c r="A76" s="18">
        <v>70</v>
      </c>
      <c r="B76" s="25"/>
      <c r="C76" s="25"/>
      <c r="D76" s="20" t="s">
        <v>97</v>
      </c>
      <c r="E76" s="18" t="s">
        <v>130</v>
      </c>
      <c r="F76" s="18" t="s">
        <v>212</v>
      </c>
      <c r="G76" s="29">
        <v>11847.22</v>
      </c>
      <c r="H76" s="28">
        <v>10</v>
      </c>
      <c r="I76" s="28">
        <v>2</v>
      </c>
      <c r="J76" s="28">
        <v>7</v>
      </c>
      <c r="K76" s="28">
        <v>8</v>
      </c>
      <c r="L76" s="28">
        <v>8</v>
      </c>
      <c r="M76" s="28">
        <v>0</v>
      </c>
      <c r="N76" s="29">
        <v>80</v>
      </c>
      <c r="O76" s="23">
        <v>11847.22</v>
      </c>
      <c r="P76" s="23">
        <v>11847.22</v>
      </c>
      <c r="Q76" s="29">
        <v>100</v>
      </c>
      <c r="R76" s="23">
        <v>11847.220000000001</v>
      </c>
      <c r="S76" s="29">
        <v>100.00000000000003</v>
      </c>
      <c r="T76" s="23">
        <v>0</v>
      </c>
      <c r="U76" s="29">
        <v>0</v>
      </c>
      <c r="V76" s="28">
        <v>0</v>
      </c>
      <c r="W76" s="28">
        <v>0</v>
      </c>
      <c r="X76" s="28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</row>
    <row r="77" spans="1:32" ht="22.5" customHeight="1" x14ac:dyDescent="0.25">
      <c r="A77" s="18">
        <v>71</v>
      </c>
      <c r="B77" s="25"/>
      <c r="C77" s="25"/>
      <c r="D77" s="20" t="s">
        <v>98</v>
      </c>
      <c r="E77" s="18" t="s">
        <v>121</v>
      </c>
      <c r="F77" s="18" t="s">
        <v>213</v>
      </c>
      <c r="G77" s="29">
        <v>5134.43</v>
      </c>
      <c r="H77" s="28">
        <v>6</v>
      </c>
      <c r="I77" s="28">
        <v>1</v>
      </c>
      <c r="J77" s="28">
        <v>5</v>
      </c>
      <c r="K77" s="28">
        <v>5</v>
      </c>
      <c r="L77" s="28">
        <v>5</v>
      </c>
      <c r="M77" s="28">
        <v>0</v>
      </c>
      <c r="N77" s="29">
        <v>83.333333333333343</v>
      </c>
      <c r="O77" s="23">
        <v>5134.43</v>
      </c>
      <c r="P77" s="23">
        <v>5134.43</v>
      </c>
      <c r="Q77" s="29">
        <v>100</v>
      </c>
      <c r="R77" s="23">
        <v>3195.79</v>
      </c>
      <c r="S77" s="29">
        <v>62.242352120878067</v>
      </c>
      <c r="T77" s="23">
        <v>1938.6400000000003</v>
      </c>
      <c r="U77" s="29">
        <v>37.757647879121933</v>
      </c>
      <c r="V77" s="28">
        <v>0</v>
      </c>
      <c r="W77" s="28">
        <v>0</v>
      </c>
      <c r="X77" s="28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29">
        <v>0</v>
      </c>
      <c r="AE77" s="29">
        <v>0</v>
      </c>
      <c r="AF77" s="29">
        <v>0</v>
      </c>
    </row>
    <row r="78" spans="1:32" ht="22.5" customHeight="1" x14ac:dyDescent="0.25">
      <c r="A78" s="18">
        <v>72</v>
      </c>
      <c r="B78" s="25"/>
      <c r="C78" s="25"/>
      <c r="D78" s="20" t="s">
        <v>99</v>
      </c>
      <c r="E78" s="18" t="s">
        <v>120</v>
      </c>
      <c r="F78" s="18" t="s">
        <v>214</v>
      </c>
      <c r="G78" s="29">
        <v>8327.77</v>
      </c>
      <c r="H78" s="28">
        <v>11</v>
      </c>
      <c r="I78" s="28">
        <v>3</v>
      </c>
      <c r="J78" s="28">
        <v>8</v>
      </c>
      <c r="K78" s="28">
        <v>9</v>
      </c>
      <c r="L78" s="28">
        <v>9</v>
      </c>
      <c r="M78" s="28">
        <v>0</v>
      </c>
      <c r="N78" s="29">
        <v>81.818181818181827</v>
      </c>
      <c r="O78" s="23">
        <v>8327.77</v>
      </c>
      <c r="P78" s="23">
        <v>8327.77</v>
      </c>
      <c r="Q78" s="29">
        <v>100</v>
      </c>
      <c r="R78" s="23">
        <v>8327.77</v>
      </c>
      <c r="S78" s="29">
        <v>100</v>
      </c>
      <c r="T78" s="23">
        <v>0</v>
      </c>
      <c r="U78" s="29">
        <v>0</v>
      </c>
      <c r="V78" s="28">
        <v>0</v>
      </c>
      <c r="W78" s="28">
        <v>0</v>
      </c>
      <c r="X78" s="28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0</v>
      </c>
      <c r="AF78" s="29">
        <v>0</v>
      </c>
    </row>
    <row r="79" spans="1:32" ht="22.5" customHeight="1" x14ac:dyDescent="0.25">
      <c r="A79" s="18">
        <v>73</v>
      </c>
      <c r="B79" s="25"/>
      <c r="C79" s="25"/>
      <c r="D79" s="20" t="s">
        <v>100</v>
      </c>
      <c r="E79" s="18" t="s">
        <v>124</v>
      </c>
      <c r="F79" s="18" t="s">
        <v>215</v>
      </c>
      <c r="G79" s="29">
        <v>9950.94</v>
      </c>
      <c r="H79" s="28">
        <v>15</v>
      </c>
      <c r="I79" s="28">
        <v>5</v>
      </c>
      <c r="J79" s="28">
        <v>9</v>
      </c>
      <c r="K79" s="28">
        <v>10</v>
      </c>
      <c r="L79" s="28">
        <v>10</v>
      </c>
      <c r="M79" s="28">
        <v>0</v>
      </c>
      <c r="N79" s="29">
        <v>66.666666666666657</v>
      </c>
      <c r="O79" s="23">
        <v>9950.94</v>
      </c>
      <c r="P79" s="23">
        <v>9950.94</v>
      </c>
      <c r="Q79" s="29">
        <v>100</v>
      </c>
      <c r="R79" s="23">
        <v>9859.59</v>
      </c>
      <c r="S79" s="29">
        <v>99.081996273718858</v>
      </c>
      <c r="T79" s="23">
        <v>91.350000000000364</v>
      </c>
      <c r="U79" s="29">
        <v>0.91800372628113891</v>
      </c>
      <c r="V79" s="28">
        <v>0</v>
      </c>
      <c r="W79" s="28">
        <v>0</v>
      </c>
      <c r="X79" s="28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0</v>
      </c>
      <c r="AE79" s="29">
        <v>0</v>
      </c>
      <c r="AF79" s="29">
        <v>0</v>
      </c>
    </row>
    <row r="80" spans="1:32" ht="22.5" customHeight="1" x14ac:dyDescent="0.25">
      <c r="A80" s="18">
        <v>74</v>
      </c>
      <c r="B80" s="25"/>
      <c r="C80" s="25"/>
      <c r="D80" s="20" t="s">
        <v>101</v>
      </c>
      <c r="E80" s="18" t="s">
        <v>124</v>
      </c>
      <c r="F80" s="18" t="s">
        <v>216</v>
      </c>
      <c r="G80" s="29">
        <v>26626.03</v>
      </c>
      <c r="H80" s="28">
        <v>25</v>
      </c>
      <c r="I80" s="28">
        <v>7</v>
      </c>
      <c r="J80" s="28">
        <v>16</v>
      </c>
      <c r="K80" s="28">
        <v>22</v>
      </c>
      <c r="L80" s="28">
        <v>22</v>
      </c>
      <c r="M80" s="28">
        <v>0</v>
      </c>
      <c r="N80" s="29">
        <v>88</v>
      </c>
      <c r="O80" s="23">
        <v>26626.03</v>
      </c>
      <c r="P80" s="23">
        <v>26626.03</v>
      </c>
      <c r="Q80" s="29">
        <v>100</v>
      </c>
      <c r="R80" s="23">
        <v>18782.61</v>
      </c>
      <c r="S80" s="29">
        <v>70.542285124744481</v>
      </c>
      <c r="T80" s="23">
        <v>7843.4199999999983</v>
      </c>
      <c r="U80" s="29">
        <v>29.457714875255526</v>
      </c>
      <c r="V80" s="28">
        <v>0</v>
      </c>
      <c r="W80" s="28">
        <v>0</v>
      </c>
      <c r="X80" s="28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  <c r="AF80" s="29">
        <v>0</v>
      </c>
    </row>
    <row r="81" spans="1:32" ht="22.5" customHeight="1" x14ac:dyDescent="0.25">
      <c r="A81" s="18">
        <v>75</v>
      </c>
      <c r="B81" s="25"/>
      <c r="C81" s="25"/>
      <c r="D81" s="20" t="s">
        <v>102</v>
      </c>
      <c r="E81" s="18" t="s">
        <v>136</v>
      </c>
      <c r="F81" s="18" t="s">
        <v>217</v>
      </c>
      <c r="G81" s="29">
        <v>18975.900000000001</v>
      </c>
      <c r="H81" s="28">
        <v>14</v>
      </c>
      <c r="I81" s="28">
        <v>6</v>
      </c>
      <c r="J81" s="28">
        <v>8</v>
      </c>
      <c r="K81" s="28">
        <v>11</v>
      </c>
      <c r="L81" s="28">
        <v>11</v>
      </c>
      <c r="M81" s="28">
        <v>0</v>
      </c>
      <c r="N81" s="29">
        <v>78.571428571428569</v>
      </c>
      <c r="O81" s="23">
        <v>18975.900000000001</v>
      </c>
      <c r="P81" s="23">
        <v>18975.900000000001</v>
      </c>
      <c r="Q81" s="29">
        <v>100</v>
      </c>
      <c r="R81" s="23">
        <v>18975.900000000001</v>
      </c>
      <c r="S81" s="29">
        <v>100</v>
      </c>
      <c r="T81" s="23">
        <v>0</v>
      </c>
      <c r="U81" s="29">
        <v>0</v>
      </c>
      <c r="V81" s="28">
        <v>0</v>
      </c>
      <c r="W81" s="28">
        <v>0</v>
      </c>
      <c r="X81" s="28">
        <v>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0</v>
      </c>
      <c r="AE81" s="29">
        <v>0</v>
      </c>
      <c r="AF81" s="29">
        <v>0</v>
      </c>
    </row>
    <row r="82" spans="1:32" ht="22.5" customHeight="1" x14ac:dyDescent="0.25">
      <c r="A82" s="18">
        <v>76</v>
      </c>
      <c r="B82" s="25"/>
      <c r="C82" s="25"/>
      <c r="D82" s="20" t="s">
        <v>103</v>
      </c>
      <c r="E82" s="18" t="s">
        <v>136</v>
      </c>
      <c r="F82" s="18" t="s">
        <v>218</v>
      </c>
      <c r="G82" s="29">
        <v>9699.93</v>
      </c>
      <c r="H82" s="28">
        <v>12</v>
      </c>
      <c r="I82" s="28">
        <v>5</v>
      </c>
      <c r="J82" s="28">
        <v>7</v>
      </c>
      <c r="K82" s="28">
        <v>11</v>
      </c>
      <c r="L82" s="28">
        <v>11</v>
      </c>
      <c r="M82" s="28">
        <v>0</v>
      </c>
      <c r="N82" s="29">
        <v>91.666666666666657</v>
      </c>
      <c r="O82" s="23">
        <v>9699.93</v>
      </c>
      <c r="P82" s="23">
        <v>9699.93</v>
      </c>
      <c r="Q82" s="29">
        <v>100</v>
      </c>
      <c r="R82" s="23">
        <v>8884.84</v>
      </c>
      <c r="S82" s="29">
        <v>91.596949668708945</v>
      </c>
      <c r="T82" s="23">
        <v>815.09000000000015</v>
      </c>
      <c r="U82" s="29">
        <v>8.4030503312910518</v>
      </c>
      <c r="V82" s="28">
        <v>0</v>
      </c>
      <c r="W82" s="28">
        <v>0</v>
      </c>
      <c r="X82" s="28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29">
        <v>0</v>
      </c>
    </row>
    <row r="83" spans="1:32" ht="22.5" customHeight="1" x14ac:dyDescent="0.25">
      <c r="A83" s="18">
        <v>77</v>
      </c>
      <c r="B83" s="25"/>
      <c r="C83" s="25"/>
      <c r="D83" s="20" t="s">
        <v>104</v>
      </c>
      <c r="E83" s="18" t="s">
        <v>125</v>
      </c>
      <c r="F83" s="18" t="s">
        <v>219</v>
      </c>
      <c r="G83" s="29">
        <v>10040.950000000001</v>
      </c>
      <c r="H83" s="28">
        <v>12</v>
      </c>
      <c r="I83" s="28">
        <v>4</v>
      </c>
      <c r="J83" s="28">
        <v>8</v>
      </c>
      <c r="K83" s="28">
        <v>10</v>
      </c>
      <c r="L83" s="28">
        <v>10</v>
      </c>
      <c r="M83" s="28">
        <v>0</v>
      </c>
      <c r="N83" s="29">
        <v>83.333333333333343</v>
      </c>
      <c r="O83" s="23">
        <v>10040.950000000001</v>
      </c>
      <c r="P83" s="23">
        <v>10040.950000000001</v>
      </c>
      <c r="Q83" s="29">
        <v>100</v>
      </c>
      <c r="R83" s="23">
        <v>215.07</v>
      </c>
      <c r="S83" s="29">
        <v>2.1419288015576212</v>
      </c>
      <c r="T83" s="23">
        <v>9825.880000000001</v>
      </c>
      <c r="U83" s="29">
        <v>97.858071198442389</v>
      </c>
      <c r="V83" s="28">
        <v>0</v>
      </c>
      <c r="W83" s="28">
        <v>0</v>
      </c>
      <c r="X83" s="28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</row>
    <row r="84" spans="1:32" ht="22.5" customHeight="1" x14ac:dyDescent="0.25">
      <c r="A84" s="18">
        <v>78</v>
      </c>
      <c r="B84" s="25"/>
      <c r="C84" s="25"/>
      <c r="D84" s="20" t="s">
        <v>105</v>
      </c>
      <c r="E84" s="18" t="s">
        <v>124</v>
      </c>
      <c r="F84" s="18" t="s">
        <v>220</v>
      </c>
      <c r="G84" s="29">
        <v>25458.53</v>
      </c>
      <c r="H84" s="28">
        <v>34</v>
      </c>
      <c r="I84" s="28">
        <v>6</v>
      </c>
      <c r="J84" s="28">
        <v>28</v>
      </c>
      <c r="K84" s="28">
        <v>24</v>
      </c>
      <c r="L84" s="28">
        <v>24</v>
      </c>
      <c r="M84" s="28">
        <v>0</v>
      </c>
      <c r="N84" s="29">
        <v>70.588235294117652</v>
      </c>
      <c r="O84" s="23">
        <v>25458.53</v>
      </c>
      <c r="P84" s="23">
        <v>25458.53</v>
      </c>
      <c r="Q84" s="29">
        <v>100</v>
      </c>
      <c r="R84" s="23">
        <v>25458.53</v>
      </c>
      <c r="S84" s="29">
        <v>100</v>
      </c>
      <c r="T84" s="23">
        <v>0</v>
      </c>
      <c r="U84" s="29">
        <v>0</v>
      </c>
      <c r="V84" s="28">
        <v>0</v>
      </c>
      <c r="W84" s="28">
        <v>0</v>
      </c>
      <c r="X84" s="28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</row>
    <row r="85" spans="1:32" ht="22.5" customHeight="1" x14ac:dyDescent="0.25">
      <c r="A85" s="18">
        <v>79</v>
      </c>
      <c r="B85" s="25"/>
      <c r="C85" s="25"/>
      <c r="D85" s="20" t="s">
        <v>106</v>
      </c>
      <c r="E85" s="18" t="s">
        <v>125</v>
      </c>
      <c r="F85" s="18" t="s">
        <v>221</v>
      </c>
      <c r="G85" s="29">
        <v>21681.89</v>
      </c>
      <c r="H85" s="28">
        <v>22</v>
      </c>
      <c r="I85" s="28">
        <v>5</v>
      </c>
      <c r="J85" s="28">
        <v>15</v>
      </c>
      <c r="K85" s="28">
        <v>16</v>
      </c>
      <c r="L85" s="28">
        <v>16</v>
      </c>
      <c r="M85" s="28">
        <v>0</v>
      </c>
      <c r="N85" s="29">
        <v>72.727272727272734</v>
      </c>
      <c r="O85" s="23">
        <v>21681.89</v>
      </c>
      <c r="P85" s="23">
        <v>21681.89</v>
      </c>
      <c r="Q85" s="29">
        <v>100</v>
      </c>
      <c r="R85" s="23">
        <v>20765.34</v>
      </c>
      <c r="S85" s="29">
        <v>95.772739369123272</v>
      </c>
      <c r="T85" s="23">
        <v>916.54999999999927</v>
      </c>
      <c r="U85" s="29">
        <v>4.2272606308767324</v>
      </c>
      <c r="V85" s="28">
        <v>0</v>
      </c>
      <c r="W85" s="28">
        <v>0</v>
      </c>
      <c r="X85" s="28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</row>
    <row r="86" spans="1:32" ht="22.5" customHeight="1" x14ac:dyDescent="0.25">
      <c r="A86" s="18">
        <v>80</v>
      </c>
      <c r="B86" s="25"/>
      <c r="C86" s="25"/>
      <c r="D86" s="20" t="s">
        <v>107</v>
      </c>
      <c r="E86" s="18" t="s">
        <v>130</v>
      </c>
      <c r="F86" s="18" t="s">
        <v>222</v>
      </c>
      <c r="G86" s="29">
        <v>25734.73</v>
      </c>
      <c r="H86" s="28">
        <v>15</v>
      </c>
      <c r="I86" s="28">
        <v>0</v>
      </c>
      <c r="J86" s="28">
        <v>15</v>
      </c>
      <c r="K86" s="28">
        <v>12</v>
      </c>
      <c r="L86" s="28">
        <v>12</v>
      </c>
      <c r="M86" s="28">
        <v>0</v>
      </c>
      <c r="N86" s="29">
        <v>80</v>
      </c>
      <c r="O86" s="23">
        <v>25734.73</v>
      </c>
      <c r="P86" s="23">
        <v>25734.73</v>
      </c>
      <c r="Q86" s="29">
        <v>100</v>
      </c>
      <c r="R86" s="23">
        <v>25734.729999999996</v>
      </c>
      <c r="S86" s="29">
        <v>99.999999999999986</v>
      </c>
      <c r="T86" s="23">
        <v>0</v>
      </c>
      <c r="U86" s="29">
        <v>0</v>
      </c>
      <c r="V86" s="28">
        <v>0</v>
      </c>
      <c r="W86" s="28">
        <v>0</v>
      </c>
      <c r="X86" s="28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</row>
    <row r="87" spans="1:32" ht="22.5" customHeight="1" x14ac:dyDescent="0.25">
      <c r="A87" s="18">
        <v>81</v>
      </c>
      <c r="B87" s="25"/>
      <c r="C87" s="25"/>
      <c r="D87" s="20" t="s">
        <v>108</v>
      </c>
      <c r="E87" s="18" t="s">
        <v>125</v>
      </c>
      <c r="F87" s="18" t="s">
        <v>223</v>
      </c>
      <c r="G87" s="29">
        <v>9574.32</v>
      </c>
      <c r="H87" s="28">
        <v>19</v>
      </c>
      <c r="I87" s="28">
        <v>3</v>
      </c>
      <c r="J87" s="28">
        <v>16</v>
      </c>
      <c r="K87" s="28">
        <v>13</v>
      </c>
      <c r="L87" s="28">
        <v>13</v>
      </c>
      <c r="M87" s="28">
        <v>0</v>
      </c>
      <c r="N87" s="29">
        <v>68.421052631578945</v>
      </c>
      <c r="O87" s="23">
        <v>9574.32</v>
      </c>
      <c r="P87" s="23">
        <v>9574.32</v>
      </c>
      <c r="Q87" s="29">
        <v>100</v>
      </c>
      <c r="R87" s="23">
        <v>9574.32</v>
      </c>
      <c r="S87" s="29">
        <v>100</v>
      </c>
      <c r="T87" s="23">
        <v>0</v>
      </c>
      <c r="U87" s="29">
        <v>0</v>
      </c>
      <c r="V87" s="28">
        <v>0</v>
      </c>
      <c r="W87" s="28">
        <v>0</v>
      </c>
      <c r="X87" s="28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</row>
    <row r="88" spans="1:32" ht="22.5" customHeight="1" x14ac:dyDescent="0.25">
      <c r="A88" s="18">
        <v>82</v>
      </c>
      <c r="B88" s="25"/>
      <c r="C88" s="25"/>
      <c r="D88" s="20" t="s">
        <v>109</v>
      </c>
      <c r="E88" s="18" t="s">
        <v>124</v>
      </c>
      <c r="F88" s="18" t="s">
        <v>224</v>
      </c>
      <c r="G88" s="29">
        <v>16538.98</v>
      </c>
      <c r="H88" s="28">
        <v>19</v>
      </c>
      <c r="I88" s="28">
        <v>2</v>
      </c>
      <c r="J88" s="28">
        <v>15</v>
      </c>
      <c r="K88" s="28">
        <v>15</v>
      </c>
      <c r="L88" s="28">
        <v>15</v>
      </c>
      <c r="M88" s="28">
        <v>0</v>
      </c>
      <c r="N88" s="29">
        <v>78.94736842105263</v>
      </c>
      <c r="O88" s="23">
        <v>16538.98</v>
      </c>
      <c r="P88" s="23">
        <v>16538.98</v>
      </c>
      <c r="Q88" s="29">
        <v>100</v>
      </c>
      <c r="R88" s="23">
        <v>16538.98</v>
      </c>
      <c r="S88" s="29">
        <v>100</v>
      </c>
      <c r="T88" s="23">
        <v>0</v>
      </c>
      <c r="U88" s="29">
        <v>0</v>
      </c>
      <c r="V88" s="28">
        <v>0</v>
      </c>
      <c r="W88" s="28">
        <v>0</v>
      </c>
      <c r="X88" s="28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</row>
    <row r="89" spans="1:32" ht="22.5" customHeight="1" x14ac:dyDescent="0.25">
      <c r="A89" s="18">
        <v>83</v>
      </c>
      <c r="B89" s="25"/>
      <c r="C89" s="25"/>
      <c r="D89" s="20" t="s">
        <v>110</v>
      </c>
      <c r="E89" s="18" t="s">
        <v>124</v>
      </c>
      <c r="F89" s="18" t="s">
        <v>225</v>
      </c>
      <c r="G89" s="29">
        <v>5909.3700000000008</v>
      </c>
      <c r="H89" s="28">
        <v>11</v>
      </c>
      <c r="I89" s="28">
        <v>2</v>
      </c>
      <c r="J89" s="28">
        <v>8</v>
      </c>
      <c r="K89" s="28">
        <v>8</v>
      </c>
      <c r="L89" s="28">
        <v>8</v>
      </c>
      <c r="M89" s="28">
        <v>0</v>
      </c>
      <c r="N89" s="29">
        <v>72.727272727272734</v>
      </c>
      <c r="O89" s="23">
        <v>5909.3700000000008</v>
      </c>
      <c r="P89" s="23">
        <v>5909.3700000000008</v>
      </c>
      <c r="Q89" s="29">
        <v>100</v>
      </c>
      <c r="R89" s="23">
        <v>5909.3700000000008</v>
      </c>
      <c r="S89" s="29">
        <v>100</v>
      </c>
      <c r="T89" s="23">
        <v>0</v>
      </c>
      <c r="U89" s="29">
        <v>0</v>
      </c>
      <c r="V89" s="28">
        <v>0</v>
      </c>
      <c r="W89" s="28">
        <v>0</v>
      </c>
      <c r="X89" s="28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</row>
    <row r="90" spans="1:32" ht="22.5" customHeight="1" x14ac:dyDescent="0.25">
      <c r="A90" s="18">
        <v>84</v>
      </c>
      <c r="B90" s="25"/>
      <c r="C90" s="25"/>
      <c r="D90" s="20" t="s">
        <v>111</v>
      </c>
      <c r="E90" s="18" t="s">
        <v>141</v>
      </c>
      <c r="F90" s="18" t="s">
        <v>226</v>
      </c>
      <c r="G90" s="29">
        <v>38782.550000000003</v>
      </c>
      <c r="H90" s="28">
        <v>34</v>
      </c>
      <c r="I90" s="28">
        <v>5</v>
      </c>
      <c r="J90" s="28">
        <v>28</v>
      </c>
      <c r="K90" s="28">
        <v>28</v>
      </c>
      <c r="L90" s="28">
        <v>28</v>
      </c>
      <c r="M90" s="28">
        <v>0</v>
      </c>
      <c r="N90" s="29">
        <v>82.35294117647058</v>
      </c>
      <c r="O90" s="23">
        <v>38782.550000000003</v>
      </c>
      <c r="P90" s="23">
        <v>38782.550000000003</v>
      </c>
      <c r="Q90" s="29">
        <v>100</v>
      </c>
      <c r="R90" s="23">
        <v>38782.549999999996</v>
      </c>
      <c r="S90" s="29">
        <v>99.999999999999972</v>
      </c>
      <c r="T90" s="23">
        <v>0</v>
      </c>
      <c r="U90" s="29">
        <v>0</v>
      </c>
      <c r="V90" s="28">
        <v>0</v>
      </c>
      <c r="W90" s="28">
        <v>0</v>
      </c>
      <c r="X90" s="28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29">
        <v>0</v>
      </c>
      <c r="AF90" s="29">
        <v>0</v>
      </c>
    </row>
    <row r="91" spans="1:32" ht="22.5" customHeight="1" x14ac:dyDescent="0.25">
      <c r="A91" s="18">
        <v>85</v>
      </c>
      <c r="B91" s="25"/>
      <c r="C91" s="25"/>
      <c r="D91" s="20" t="s">
        <v>112</v>
      </c>
      <c r="E91" s="18" t="s">
        <v>125</v>
      </c>
      <c r="F91" s="18" t="s">
        <v>227</v>
      </c>
      <c r="G91" s="29">
        <v>19710.68</v>
      </c>
      <c r="H91" s="28">
        <v>25</v>
      </c>
      <c r="I91" s="28">
        <v>6</v>
      </c>
      <c r="J91" s="28">
        <v>19</v>
      </c>
      <c r="K91" s="28">
        <v>19</v>
      </c>
      <c r="L91" s="28">
        <v>19</v>
      </c>
      <c r="M91" s="28">
        <v>0</v>
      </c>
      <c r="N91" s="29">
        <v>76</v>
      </c>
      <c r="O91" s="23">
        <v>19710.68</v>
      </c>
      <c r="P91" s="23">
        <v>19710.68</v>
      </c>
      <c r="Q91" s="29">
        <v>100</v>
      </c>
      <c r="R91" s="23">
        <v>18157.73</v>
      </c>
      <c r="S91" s="29">
        <v>92.121276384173441</v>
      </c>
      <c r="T91" s="23">
        <v>1552.9500000000007</v>
      </c>
      <c r="U91" s="29">
        <v>7.8787236158265506</v>
      </c>
      <c r="V91" s="28">
        <v>0</v>
      </c>
      <c r="W91" s="28">
        <v>0</v>
      </c>
      <c r="X91" s="28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</row>
    <row r="92" spans="1:32" ht="22.5" customHeight="1" x14ac:dyDescent="0.25">
      <c r="A92" s="18">
        <v>86</v>
      </c>
      <c r="B92" s="25"/>
      <c r="C92" s="25"/>
      <c r="D92" s="20" t="s">
        <v>113</v>
      </c>
      <c r="E92" s="18" t="s">
        <v>125</v>
      </c>
      <c r="F92" s="18" t="s">
        <v>228</v>
      </c>
      <c r="G92" s="29">
        <v>21391.43</v>
      </c>
      <c r="H92" s="28">
        <v>23</v>
      </c>
      <c r="I92" s="28">
        <v>5</v>
      </c>
      <c r="J92" s="28">
        <v>18</v>
      </c>
      <c r="K92" s="28">
        <v>18</v>
      </c>
      <c r="L92" s="28">
        <v>18</v>
      </c>
      <c r="M92" s="28">
        <v>0</v>
      </c>
      <c r="N92" s="29">
        <v>78.260869565217391</v>
      </c>
      <c r="O92" s="23">
        <v>21391.43</v>
      </c>
      <c r="P92" s="23">
        <v>21391.43</v>
      </c>
      <c r="Q92" s="29">
        <v>100</v>
      </c>
      <c r="R92" s="23">
        <v>21391.43</v>
      </c>
      <c r="S92" s="29">
        <v>100</v>
      </c>
      <c r="T92" s="23">
        <v>0</v>
      </c>
      <c r="U92" s="29">
        <v>0</v>
      </c>
      <c r="V92" s="28">
        <v>0</v>
      </c>
      <c r="W92" s="28">
        <v>0</v>
      </c>
      <c r="X92" s="28">
        <v>0</v>
      </c>
      <c r="Y92" s="29">
        <v>0</v>
      </c>
      <c r="Z92" s="29">
        <v>0</v>
      </c>
      <c r="AA92" s="29">
        <v>0</v>
      </c>
      <c r="AB92" s="29">
        <v>0</v>
      </c>
      <c r="AC92" s="29">
        <v>0</v>
      </c>
      <c r="AD92" s="29">
        <v>0</v>
      </c>
      <c r="AE92" s="29">
        <v>0</v>
      </c>
      <c r="AF92" s="29">
        <v>0</v>
      </c>
    </row>
    <row r="93" spans="1:32" ht="22.5" customHeight="1" x14ac:dyDescent="0.25">
      <c r="A93" s="18">
        <v>87</v>
      </c>
      <c r="B93" s="25"/>
      <c r="C93" s="25"/>
      <c r="D93" s="20" t="s">
        <v>114</v>
      </c>
      <c r="E93" s="18" t="s">
        <v>124</v>
      </c>
      <c r="F93" s="18" t="s">
        <v>229</v>
      </c>
      <c r="G93" s="29">
        <v>7105.5900000000011</v>
      </c>
      <c r="H93" s="28">
        <v>10</v>
      </c>
      <c r="I93" s="28">
        <v>0</v>
      </c>
      <c r="J93" s="28">
        <v>10</v>
      </c>
      <c r="K93" s="28">
        <v>9</v>
      </c>
      <c r="L93" s="28">
        <v>9</v>
      </c>
      <c r="M93" s="28">
        <v>0</v>
      </c>
      <c r="N93" s="29">
        <v>90</v>
      </c>
      <c r="O93" s="23">
        <v>7105.5900000000011</v>
      </c>
      <c r="P93" s="23">
        <v>7105.5900000000011</v>
      </c>
      <c r="Q93" s="29">
        <v>100</v>
      </c>
      <c r="R93" s="23">
        <v>7105.5900000000011</v>
      </c>
      <c r="S93" s="29">
        <v>100</v>
      </c>
      <c r="T93" s="23">
        <v>0</v>
      </c>
      <c r="U93" s="29">
        <v>0</v>
      </c>
      <c r="V93" s="28">
        <v>0</v>
      </c>
      <c r="W93" s="28">
        <v>0</v>
      </c>
      <c r="X93" s="28">
        <v>0</v>
      </c>
      <c r="Y93" s="29">
        <v>0</v>
      </c>
      <c r="Z93" s="29">
        <v>0</v>
      </c>
      <c r="AA93" s="29">
        <v>0</v>
      </c>
      <c r="AB93" s="29">
        <v>0</v>
      </c>
      <c r="AC93" s="29">
        <v>0</v>
      </c>
      <c r="AD93" s="29">
        <v>0</v>
      </c>
      <c r="AE93" s="29">
        <v>0</v>
      </c>
      <c r="AF93" s="29">
        <v>0</v>
      </c>
    </row>
    <row r="94" spans="1:32" ht="22.5" customHeight="1" x14ac:dyDescent="0.25">
      <c r="A94" s="18">
        <v>88</v>
      </c>
      <c r="B94" s="25"/>
      <c r="C94" s="25"/>
      <c r="D94" s="20" t="s">
        <v>115</v>
      </c>
      <c r="E94" s="18" t="s">
        <v>142</v>
      </c>
      <c r="F94" s="18" t="s">
        <v>230</v>
      </c>
      <c r="G94" s="29">
        <v>24019.38</v>
      </c>
      <c r="H94" s="28">
        <v>24</v>
      </c>
      <c r="I94" s="28">
        <v>4</v>
      </c>
      <c r="J94" s="28">
        <v>20</v>
      </c>
      <c r="K94" s="28">
        <v>18</v>
      </c>
      <c r="L94" s="28">
        <v>18</v>
      </c>
      <c r="M94" s="28">
        <v>0</v>
      </c>
      <c r="N94" s="29">
        <v>75</v>
      </c>
      <c r="O94" s="23">
        <v>24019.38</v>
      </c>
      <c r="P94" s="23">
        <v>24019.38</v>
      </c>
      <c r="Q94" s="29">
        <v>100</v>
      </c>
      <c r="R94" s="23">
        <v>24019.38</v>
      </c>
      <c r="S94" s="29">
        <v>100</v>
      </c>
      <c r="T94" s="23">
        <v>0</v>
      </c>
      <c r="U94" s="29">
        <v>0</v>
      </c>
      <c r="V94" s="28">
        <v>0</v>
      </c>
      <c r="W94" s="28">
        <v>0</v>
      </c>
      <c r="X94" s="28">
        <v>0</v>
      </c>
      <c r="Y94" s="29">
        <v>0</v>
      </c>
      <c r="Z94" s="29">
        <v>0</v>
      </c>
      <c r="AA94" s="29">
        <v>0</v>
      </c>
      <c r="AB94" s="29">
        <v>0</v>
      </c>
      <c r="AC94" s="29">
        <v>0</v>
      </c>
      <c r="AD94" s="29">
        <v>0</v>
      </c>
      <c r="AE94" s="29">
        <v>0</v>
      </c>
      <c r="AF94" s="29">
        <v>0</v>
      </c>
    </row>
    <row r="95" spans="1:32" ht="22.5" customHeight="1" x14ac:dyDescent="0.25">
      <c r="A95" s="18">
        <v>89</v>
      </c>
      <c r="B95" s="25"/>
      <c r="C95" s="25"/>
      <c r="D95" s="20" t="s">
        <v>116</v>
      </c>
      <c r="E95" s="18" t="s">
        <v>124</v>
      </c>
      <c r="F95" s="18" t="s">
        <v>231</v>
      </c>
      <c r="G95" s="29">
        <v>0</v>
      </c>
      <c r="H95" s="28">
        <v>4</v>
      </c>
      <c r="I95" s="28">
        <v>0</v>
      </c>
      <c r="J95" s="28">
        <v>4</v>
      </c>
      <c r="K95" s="28">
        <v>0</v>
      </c>
      <c r="L95" s="28">
        <v>0</v>
      </c>
      <c r="M95" s="28">
        <v>0</v>
      </c>
      <c r="N95" s="29">
        <v>0</v>
      </c>
      <c r="O95" s="23">
        <v>0</v>
      </c>
      <c r="P95" s="23">
        <v>0</v>
      </c>
      <c r="Q95" s="29">
        <v>0</v>
      </c>
      <c r="R95" s="23">
        <v>0</v>
      </c>
      <c r="S95" s="29">
        <v>0</v>
      </c>
      <c r="T95" s="23">
        <v>0</v>
      </c>
      <c r="U95" s="29">
        <v>0</v>
      </c>
      <c r="V95" s="28">
        <v>0</v>
      </c>
      <c r="W95" s="28">
        <v>0</v>
      </c>
      <c r="X95" s="28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29">
        <v>0</v>
      </c>
    </row>
    <row r="96" spans="1:32" ht="22.5" customHeight="1" x14ac:dyDescent="0.25">
      <c r="A96" s="18">
        <v>90</v>
      </c>
      <c r="B96" s="25"/>
      <c r="C96" s="25"/>
      <c r="D96" s="20" t="s">
        <v>117</v>
      </c>
      <c r="E96" s="18" t="s">
        <v>130</v>
      </c>
      <c r="F96" s="18" t="s">
        <v>232</v>
      </c>
      <c r="G96" s="29">
        <v>0</v>
      </c>
      <c r="H96" s="28">
        <v>3</v>
      </c>
      <c r="I96" s="28">
        <v>1</v>
      </c>
      <c r="J96" s="28">
        <v>2</v>
      </c>
      <c r="K96" s="28">
        <v>0</v>
      </c>
      <c r="L96" s="28">
        <v>0</v>
      </c>
      <c r="M96" s="28">
        <v>0</v>
      </c>
      <c r="N96" s="29">
        <v>0</v>
      </c>
      <c r="O96" s="23">
        <v>0</v>
      </c>
      <c r="P96" s="23">
        <v>0</v>
      </c>
      <c r="Q96" s="29">
        <v>0</v>
      </c>
      <c r="R96" s="23">
        <v>0</v>
      </c>
      <c r="S96" s="29">
        <v>0</v>
      </c>
      <c r="T96" s="23">
        <v>0</v>
      </c>
      <c r="U96" s="29">
        <v>0</v>
      </c>
      <c r="V96" s="28">
        <v>0</v>
      </c>
      <c r="W96" s="28">
        <v>0</v>
      </c>
      <c r="X96" s="28">
        <v>0</v>
      </c>
      <c r="Y96" s="29">
        <v>0</v>
      </c>
      <c r="Z96" s="29">
        <v>0</v>
      </c>
      <c r="AA96" s="29">
        <v>0</v>
      </c>
      <c r="AB96" s="29">
        <v>0</v>
      </c>
      <c r="AC96" s="29">
        <v>0</v>
      </c>
      <c r="AD96" s="29">
        <v>0</v>
      </c>
      <c r="AE96" s="29">
        <v>0</v>
      </c>
      <c r="AF96" s="29">
        <v>0</v>
      </c>
    </row>
    <row r="97" spans="1:32" ht="22.5" customHeight="1" x14ac:dyDescent="0.25">
      <c r="A97" s="18">
        <v>91</v>
      </c>
      <c r="B97" s="25"/>
      <c r="C97" s="25"/>
      <c r="D97" s="20" t="s">
        <v>118</v>
      </c>
      <c r="E97" s="18" t="s">
        <v>142</v>
      </c>
      <c r="F97" s="18" t="s">
        <v>233</v>
      </c>
      <c r="G97" s="29">
        <v>0</v>
      </c>
      <c r="H97" s="28">
        <v>1</v>
      </c>
      <c r="I97" s="28">
        <v>1</v>
      </c>
      <c r="J97" s="28">
        <v>0</v>
      </c>
      <c r="K97" s="28">
        <v>0</v>
      </c>
      <c r="L97" s="28">
        <v>0</v>
      </c>
      <c r="M97" s="28">
        <v>0</v>
      </c>
      <c r="N97" s="29">
        <v>0</v>
      </c>
      <c r="O97" s="23">
        <v>0</v>
      </c>
      <c r="P97" s="23">
        <v>0</v>
      </c>
      <c r="Q97" s="29">
        <v>0</v>
      </c>
      <c r="R97" s="23">
        <v>0</v>
      </c>
      <c r="S97" s="29">
        <v>0</v>
      </c>
      <c r="T97" s="23">
        <v>0</v>
      </c>
      <c r="U97" s="29">
        <v>0</v>
      </c>
      <c r="V97" s="28">
        <v>0</v>
      </c>
      <c r="W97" s="28">
        <v>0</v>
      </c>
      <c r="X97" s="28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  <c r="AF97" s="29">
        <v>0</v>
      </c>
    </row>
    <row r="98" spans="1:32" ht="22.5" customHeight="1" x14ac:dyDescent="0.25">
      <c r="A98" s="19">
        <v>92</v>
      </c>
      <c r="B98" s="25"/>
      <c r="C98" s="25"/>
      <c r="D98" s="22" t="s">
        <v>119</v>
      </c>
      <c r="E98" s="18" t="s">
        <v>140</v>
      </c>
      <c r="F98" s="18" t="s">
        <v>234</v>
      </c>
      <c r="G98" s="29">
        <v>0</v>
      </c>
      <c r="H98" s="28">
        <v>1</v>
      </c>
      <c r="I98" s="28">
        <v>0</v>
      </c>
      <c r="J98" s="28">
        <v>1</v>
      </c>
      <c r="K98" s="28">
        <v>0</v>
      </c>
      <c r="L98" s="28">
        <v>0</v>
      </c>
      <c r="M98" s="28">
        <v>0</v>
      </c>
      <c r="N98" s="29">
        <v>0</v>
      </c>
      <c r="O98" s="23">
        <v>0</v>
      </c>
      <c r="P98" s="23">
        <v>0</v>
      </c>
      <c r="Q98" s="29">
        <v>0</v>
      </c>
      <c r="R98" s="23">
        <v>0</v>
      </c>
      <c r="S98" s="29">
        <v>0</v>
      </c>
      <c r="T98" s="23">
        <v>0</v>
      </c>
      <c r="U98" s="29">
        <v>0</v>
      </c>
      <c r="V98" s="28">
        <v>0</v>
      </c>
      <c r="W98" s="28">
        <v>0</v>
      </c>
      <c r="X98" s="28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v>1329</v>
      </c>
      <c r="I99" s="32">
        <v>301</v>
      </c>
      <c r="J99" s="32">
        <v>980</v>
      </c>
      <c r="K99" s="32">
        <v>1057</v>
      </c>
      <c r="L99" s="32">
        <v>18</v>
      </c>
      <c r="M99" s="32">
        <v>0</v>
      </c>
      <c r="N99" s="29">
        <v>79.53348382242288</v>
      </c>
      <c r="O99" s="33">
        <v>1324467.5199999996</v>
      </c>
      <c r="P99" s="33">
        <v>1324467.5199999996</v>
      </c>
      <c r="Q99" s="29">
        <v>100</v>
      </c>
      <c r="R99" s="33">
        <v>1278218.78</v>
      </c>
      <c r="S99" s="29">
        <v>96.508125771177873</v>
      </c>
      <c r="T99" s="33">
        <v>46248.74000000002</v>
      </c>
      <c r="U99" s="29">
        <v>3.4918742288221636</v>
      </c>
      <c r="V99" s="32">
        <v>0</v>
      </c>
      <c r="W99" s="32">
        <v>0</v>
      </c>
      <c r="X99" s="32">
        <v>0</v>
      </c>
      <c r="Y99" s="29">
        <v>0</v>
      </c>
      <c r="Z99" s="33">
        <v>0</v>
      </c>
      <c r="AA99" s="33">
        <v>0</v>
      </c>
      <c r="AB99" s="29">
        <v>0</v>
      </c>
      <c r="AC99" s="33">
        <v>0</v>
      </c>
      <c r="AD99" s="29">
        <v>0</v>
      </c>
      <c r="AE99" s="33">
        <v>0</v>
      </c>
      <c r="AF99" s="29">
        <v>0</v>
      </c>
    </row>
  </sheetData>
  <sheetProtection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topLeftCell="A82" zoomScale="70" zoomScaleNormal="70" workbookViewId="0">
      <selection activeCell="A7" sqref="A7:AF99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284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41126.19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20</v>
      </c>
      <c r="X10" s="43">
        <v>0</v>
      </c>
      <c r="Y10" s="41">
        <v>10.526315789473683</v>
      </c>
      <c r="Z10" s="44">
        <v>8294.48</v>
      </c>
      <c r="AA10" s="41">
        <v>8294.48</v>
      </c>
      <c r="AB10" s="44">
        <v>100</v>
      </c>
      <c r="AC10" s="44">
        <v>8294.48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53658.89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15</v>
      </c>
      <c r="X16" s="43">
        <v>1</v>
      </c>
      <c r="Y16" s="41">
        <v>2.8571428571428572</v>
      </c>
      <c r="Z16" s="44">
        <v>8838.27</v>
      </c>
      <c r="AA16" s="41">
        <v>8838.27</v>
      </c>
      <c r="AB16" s="44">
        <v>100</v>
      </c>
      <c r="AC16" s="44">
        <v>8838.27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23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10135.529999999999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8</v>
      </c>
      <c r="X23" s="43">
        <v>1</v>
      </c>
      <c r="Y23" s="41">
        <v>30</v>
      </c>
      <c r="Z23" s="44">
        <v>7313.7</v>
      </c>
      <c r="AA23" s="41">
        <v>7313.7</v>
      </c>
      <c r="AB23" s="44">
        <v>100</v>
      </c>
      <c r="AC23" s="44">
        <v>7313.7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23908.02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11</v>
      </c>
      <c r="X35" s="43">
        <v>1</v>
      </c>
      <c r="Y35" s="41">
        <v>16.666666666666664</v>
      </c>
      <c r="Z35" s="44">
        <v>7749.4499999999989</v>
      </c>
      <c r="AA35" s="41">
        <v>7749.4499999999989</v>
      </c>
      <c r="AB35" s="44">
        <v>100</v>
      </c>
      <c r="AC35" s="44">
        <v>7749.4500000000007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15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42487.020000000004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16</v>
      </c>
      <c r="X41" s="43">
        <v>1</v>
      </c>
      <c r="Y41" s="41">
        <v>11.538461538461538</v>
      </c>
      <c r="Z41" s="44">
        <v>15318.3</v>
      </c>
      <c r="AA41" s="41">
        <v>15318.3</v>
      </c>
      <c r="AB41" s="44">
        <v>100</v>
      </c>
      <c r="AC41" s="44">
        <v>14548.75</v>
      </c>
      <c r="AD41" s="44">
        <v>94.97627021275207</v>
      </c>
      <c r="AE41" s="44">
        <v>769.54999999999927</v>
      </c>
      <c r="AF41" s="44">
        <v>5.0237297872479276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32591.360000000001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13438.82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0</v>
      </c>
      <c r="W48" s="43">
        <v>5</v>
      </c>
      <c r="X48" s="43">
        <v>0</v>
      </c>
      <c r="Y48" s="41">
        <v>0</v>
      </c>
      <c r="Z48" s="44">
        <v>0</v>
      </c>
      <c r="AA48" s="41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78464.850000000006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13</v>
      </c>
      <c r="X50" s="43">
        <v>1</v>
      </c>
      <c r="Y50" s="41">
        <v>25</v>
      </c>
      <c r="Z50" s="44">
        <v>57955.5</v>
      </c>
      <c r="AA50" s="41">
        <v>63257.64</v>
      </c>
      <c r="AB50" s="44">
        <v>100</v>
      </c>
      <c r="AC50" s="44">
        <v>63257.64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5</v>
      </c>
      <c r="W53" s="43">
        <v>21</v>
      </c>
      <c r="X53" s="43">
        <v>2</v>
      </c>
      <c r="Y53" s="41">
        <v>31.25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1</v>
      </c>
      <c r="W56" s="43">
        <v>2</v>
      </c>
      <c r="X56" s="43">
        <v>0</v>
      </c>
      <c r="Y56" s="41">
        <v>11.111111111111111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39444.380000000005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16</v>
      </c>
      <c r="X60" s="43">
        <v>2</v>
      </c>
      <c r="Y60" s="41">
        <v>12.5</v>
      </c>
      <c r="Z60" s="44">
        <v>17442.45</v>
      </c>
      <c r="AA60" s="41">
        <v>18177.5</v>
      </c>
      <c r="AB60" s="44">
        <v>100</v>
      </c>
      <c r="AC60" s="44">
        <v>18177.5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13223.53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6</v>
      </c>
      <c r="X64" s="43">
        <v>0</v>
      </c>
      <c r="Y64" s="41">
        <v>0</v>
      </c>
      <c r="Z64" s="44">
        <v>3346.84</v>
      </c>
      <c r="AA64" s="41">
        <v>3346.84</v>
      </c>
      <c r="AB64" s="44">
        <v>100</v>
      </c>
      <c r="AC64" s="44">
        <v>3346.84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45351.82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23</v>
      </c>
      <c r="X65" s="43">
        <v>2</v>
      </c>
      <c r="Y65" s="41">
        <v>23.333333333333332</v>
      </c>
      <c r="Z65" s="44">
        <v>15877.119999999999</v>
      </c>
      <c r="AA65" s="41">
        <v>19373.330000000002</v>
      </c>
      <c r="AB65" s="44">
        <v>100</v>
      </c>
      <c r="AC65" s="44">
        <v>19373.330000000002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0</v>
      </c>
      <c r="W87" s="43">
        <v>8</v>
      </c>
      <c r="X87" s="43">
        <v>0</v>
      </c>
      <c r="Y87" s="41">
        <v>0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184</v>
      </c>
      <c r="W99" s="47">
        <v>1003</v>
      </c>
      <c r="X99" s="47">
        <v>71</v>
      </c>
      <c r="Y99" s="41">
        <v>13.844996237772762</v>
      </c>
      <c r="Z99" s="48">
        <v>505981.86000000022</v>
      </c>
      <c r="AA99" s="46">
        <v>612870.81999999983</v>
      </c>
      <c r="AB99" s="44">
        <v>99.999999999999929</v>
      </c>
      <c r="AC99" s="48">
        <v>612101.26999999979</v>
      </c>
      <c r="AD99" s="44">
        <v>99.874435203164012</v>
      </c>
      <c r="AE99" s="48">
        <v>769.5500000000003</v>
      </c>
      <c r="AF99" s="44">
        <v>0.12556479683597932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V3:Z3"/>
    <mergeCell ref="AA3:AF3"/>
    <mergeCell ref="AC4:AD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J4:J5"/>
    <mergeCell ref="K4:K5"/>
    <mergeCell ref="L4:L5"/>
    <mergeCell ref="AE4:AF4"/>
    <mergeCell ref="Z4:Z5"/>
    <mergeCell ref="AA4:AB4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sqref="A1:AF1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285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41126.19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20</v>
      </c>
      <c r="X10" s="43">
        <v>0</v>
      </c>
      <c r="Y10" s="41">
        <v>10.526315789473683</v>
      </c>
      <c r="Z10" s="44">
        <v>8294.48</v>
      </c>
      <c r="AA10" s="41">
        <v>8294.48</v>
      </c>
      <c r="AB10" s="44">
        <v>100</v>
      </c>
      <c r="AC10" s="44">
        <v>8294.48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53658.89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15</v>
      </c>
      <c r="X16" s="43">
        <v>1</v>
      </c>
      <c r="Y16" s="41">
        <v>2.8571428571428572</v>
      </c>
      <c r="Z16" s="44">
        <v>8838.27</v>
      </c>
      <c r="AA16" s="41">
        <v>8838.27</v>
      </c>
      <c r="AB16" s="44">
        <v>100</v>
      </c>
      <c r="AC16" s="44">
        <v>8838.27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23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10135.529999999999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8</v>
      </c>
      <c r="X23" s="43">
        <v>1</v>
      </c>
      <c r="Y23" s="41">
        <v>30</v>
      </c>
      <c r="Z23" s="44">
        <v>7313.7</v>
      </c>
      <c r="AA23" s="41">
        <v>7313.7</v>
      </c>
      <c r="AB23" s="44">
        <v>100</v>
      </c>
      <c r="AC23" s="44">
        <v>7313.7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23908.02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11</v>
      </c>
      <c r="X35" s="43">
        <v>1</v>
      </c>
      <c r="Y35" s="41">
        <v>16.666666666666664</v>
      </c>
      <c r="Z35" s="44">
        <v>7749.4499999999989</v>
      </c>
      <c r="AA35" s="41">
        <v>7749.4499999999989</v>
      </c>
      <c r="AB35" s="44">
        <v>100</v>
      </c>
      <c r="AC35" s="44">
        <v>7749.4500000000007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15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42487.020000000004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16</v>
      </c>
      <c r="X41" s="43">
        <v>1</v>
      </c>
      <c r="Y41" s="41">
        <v>11.538461538461538</v>
      </c>
      <c r="Z41" s="44">
        <v>15318.3</v>
      </c>
      <c r="AA41" s="41">
        <v>15318.3</v>
      </c>
      <c r="AB41" s="44">
        <v>100</v>
      </c>
      <c r="AC41" s="44">
        <v>15318.3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32591.360000000001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13744.75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2</v>
      </c>
      <c r="W48" s="43">
        <v>8</v>
      </c>
      <c r="X48" s="43">
        <v>0</v>
      </c>
      <c r="Y48" s="41">
        <v>12.5</v>
      </c>
      <c r="Z48" s="44">
        <v>305.93</v>
      </c>
      <c r="AA48" s="41">
        <v>305.93</v>
      </c>
      <c r="AB48" s="44">
        <v>100</v>
      </c>
      <c r="AC48" s="44">
        <v>305.93</v>
      </c>
      <c r="AD48" s="44">
        <v>100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78464.850000000006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13</v>
      </c>
      <c r="X50" s="43">
        <v>1</v>
      </c>
      <c r="Y50" s="41">
        <v>25</v>
      </c>
      <c r="Z50" s="44">
        <v>57955.5</v>
      </c>
      <c r="AA50" s="41">
        <v>63257.64</v>
      </c>
      <c r="AB50" s="44">
        <v>100</v>
      </c>
      <c r="AC50" s="44">
        <v>63257.64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5</v>
      </c>
      <c r="W53" s="43">
        <v>21</v>
      </c>
      <c r="X53" s="43">
        <v>2</v>
      </c>
      <c r="Y53" s="41">
        <v>31.25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1</v>
      </c>
      <c r="W56" s="43">
        <v>2</v>
      </c>
      <c r="X56" s="43">
        <v>0</v>
      </c>
      <c r="Y56" s="41">
        <v>11.111111111111111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39444.380000000005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16</v>
      </c>
      <c r="X60" s="43">
        <v>2</v>
      </c>
      <c r="Y60" s="41">
        <v>12.5</v>
      </c>
      <c r="Z60" s="44">
        <v>17442.45</v>
      </c>
      <c r="AA60" s="41">
        <v>18177.5</v>
      </c>
      <c r="AB60" s="44">
        <v>100</v>
      </c>
      <c r="AC60" s="44">
        <v>18177.5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13659.560000000001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7</v>
      </c>
      <c r="X64" s="43">
        <v>0</v>
      </c>
      <c r="Y64" s="41">
        <v>0</v>
      </c>
      <c r="Z64" s="44">
        <v>3782.87</v>
      </c>
      <c r="AA64" s="41">
        <v>3782.87</v>
      </c>
      <c r="AB64" s="44">
        <v>100</v>
      </c>
      <c r="AC64" s="44">
        <v>3782.87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45351.82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23</v>
      </c>
      <c r="X65" s="43">
        <v>2</v>
      </c>
      <c r="Y65" s="41">
        <v>23.333333333333332</v>
      </c>
      <c r="Z65" s="44">
        <v>15877.119999999999</v>
      </c>
      <c r="AA65" s="41">
        <v>19373.330000000002</v>
      </c>
      <c r="AB65" s="44">
        <v>100</v>
      </c>
      <c r="AC65" s="44">
        <v>19373.330000000002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31985.440000000002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11</v>
      </c>
      <c r="X85" s="43">
        <v>0</v>
      </c>
      <c r="Y85" s="41">
        <v>21.428571428571427</v>
      </c>
      <c r="Z85" s="44">
        <v>8394.26</v>
      </c>
      <c r="AA85" s="41">
        <v>8394.26</v>
      </c>
      <c r="AB85" s="44">
        <v>100</v>
      </c>
      <c r="AC85" s="44">
        <v>8394.26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1</v>
      </c>
      <c r="W87" s="43">
        <v>9</v>
      </c>
      <c r="X87" s="43">
        <v>0</v>
      </c>
      <c r="Y87" s="41">
        <v>8.3333333333333321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187</v>
      </c>
      <c r="W99" s="47">
        <v>1008</v>
      </c>
      <c r="X99" s="47">
        <v>71</v>
      </c>
      <c r="Y99" s="41">
        <v>14.070729872084273</v>
      </c>
      <c r="Z99" s="48">
        <v>506723.82000000018</v>
      </c>
      <c r="AA99" s="46">
        <v>613612.7799999998</v>
      </c>
      <c r="AB99" s="44">
        <v>99.999999999999929</v>
      </c>
      <c r="AC99" s="48">
        <v>613612.7799999998</v>
      </c>
      <c r="AD99" s="44">
        <v>100</v>
      </c>
      <c r="AE99" s="48">
        <v>1.0231815394945443E-12</v>
      </c>
      <c r="AF99" s="44">
        <v>1.667471038485451E-16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V3:Z3"/>
    <mergeCell ref="AA3:AF3"/>
    <mergeCell ref="AC4:AD4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T19" sqref="T19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286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59" t="s">
        <v>244</v>
      </c>
      <c r="C7" s="59"/>
      <c r="D7" s="36" t="s">
        <v>28</v>
      </c>
      <c r="E7" s="37" t="s">
        <v>120</v>
      </c>
      <c r="F7" s="37" t="s">
        <v>143</v>
      </c>
      <c r="G7" s="60">
        <v>18682.5</v>
      </c>
      <c r="H7" s="60">
        <v>14</v>
      </c>
      <c r="I7" s="60">
        <v>3</v>
      </c>
      <c r="J7" s="60">
        <v>6</v>
      </c>
      <c r="K7" s="60">
        <v>12</v>
      </c>
      <c r="L7" s="60">
        <v>12</v>
      </c>
      <c r="M7" s="60">
        <v>1</v>
      </c>
      <c r="N7" s="60">
        <v>85.714285714285708</v>
      </c>
      <c r="O7" s="40">
        <v>17648.77</v>
      </c>
      <c r="P7" s="40">
        <v>17648.77</v>
      </c>
      <c r="Q7" s="40">
        <v>100</v>
      </c>
      <c r="R7" s="40">
        <v>17648.77</v>
      </c>
      <c r="S7" s="40">
        <v>100</v>
      </c>
      <c r="T7" s="40">
        <v>0</v>
      </c>
      <c r="U7" s="40">
        <v>0</v>
      </c>
      <c r="V7" s="60">
        <v>2</v>
      </c>
      <c r="W7" s="61">
        <v>9</v>
      </c>
      <c r="X7" s="61">
        <v>0</v>
      </c>
      <c r="Y7" s="40">
        <v>14.285714285714285</v>
      </c>
      <c r="Z7" s="62">
        <v>1033.73</v>
      </c>
      <c r="AA7" s="40">
        <v>1033.73</v>
      </c>
      <c r="AB7" s="62">
        <v>100</v>
      </c>
      <c r="AC7" s="62">
        <v>1033.73</v>
      </c>
      <c r="AD7" s="62">
        <v>100</v>
      </c>
      <c r="AE7" s="62">
        <v>0</v>
      </c>
      <c r="AF7" s="62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59" t="s">
        <v>244</v>
      </c>
      <c r="C8" s="59"/>
      <c r="D8" s="36" t="s">
        <v>29</v>
      </c>
      <c r="E8" s="37" t="s">
        <v>121</v>
      </c>
      <c r="F8" s="37" t="s">
        <v>144</v>
      </c>
      <c r="G8" s="60">
        <v>21196.9</v>
      </c>
      <c r="H8" s="60">
        <v>13</v>
      </c>
      <c r="I8" s="60">
        <v>4</v>
      </c>
      <c r="J8" s="60">
        <v>9</v>
      </c>
      <c r="K8" s="60">
        <v>11</v>
      </c>
      <c r="L8" s="60">
        <v>11</v>
      </c>
      <c r="M8" s="60">
        <v>1</v>
      </c>
      <c r="N8" s="60">
        <v>84.615384615384613</v>
      </c>
      <c r="O8" s="40">
        <v>17355.38</v>
      </c>
      <c r="P8" s="40">
        <v>17355.38</v>
      </c>
      <c r="Q8" s="40">
        <v>100</v>
      </c>
      <c r="R8" s="40">
        <v>17355.38</v>
      </c>
      <c r="S8" s="40">
        <v>100</v>
      </c>
      <c r="T8" s="40">
        <v>0</v>
      </c>
      <c r="U8" s="40">
        <v>0</v>
      </c>
      <c r="V8" s="60">
        <v>2</v>
      </c>
      <c r="W8" s="61">
        <v>10</v>
      </c>
      <c r="X8" s="61">
        <v>0</v>
      </c>
      <c r="Y8" s="40">
        <v>15.384615384615385</v>
      </c>
      <c r="Z8" s="62">
        <v>3841.52</v>
      </c>
      <c r="AA8" s="40">
        <v>3841.52</v>
      </c>
      <c r="AB8" s="62">
        <v>100</v>
      </c>
      <c r="AC8" s="62">
        <v>3841.52</v>
      </c>
      <c r="AD8" s="62">
        <v>100</v>
      </c>
      <c r="AE8" s="62">
        <v>0</v>
      </c>
      <c r="AF8" s="62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59" t="s">
        <v>244</v>
      </c>
      <c r="C9" s="59"/>
      <c r="D9" s="36" t="s">
        <v>116</v>
      </c>
      <c r="E9" s="37" t="s">
        <v>124</v>
      </c>
      <c r="F9" s="37" t="s">
        <v>231</v>
      </c>
      <c r="G9" s="60">
        <v>14014.400000000001</v>
      </c>
      <c r="H9" s="60">
        <v>4</v>
      </c>
      <c r="I9" s="60">
        <v>0</v>
      </c>
      <c r="J9" s="60">
        <v>4</v>
      </c>
      <c r="K9" s="60">
        <v>0</v>
      </c>
      <c r="L9" s="60">
        <v>0</v>
      </c>
      <c r="M9" s="60">
        <v>1</v>
      </c>
      <c r="N9" s="60">
        <v>0</v>
      </c>
      <c r="O9" s="40">
        <v>4194.87</v>
      </c>
      <c r="P9" s="40">
        <v>4194.87</v>
      </c>
      <c r="Q9" s="40">
        <v>100</v>
      </c>
      <c r="R9" s="40">
        <v>0</v>
      </c>
      <c r="S9" s="40">
        <v>0</v>
      </c>
      <c r="T9" s="40">
        <v>4194.87</v>
      </c>
      <c r="U9" s="40">
        <v>100</v>
      </c>
      <c r="V9" s="60">
        <v>4</v>
      </c>
      <c r="W9" s="61">
        <v>8</v>
      </c>
      <c r="X9" s="61">
        <v>3</v>
      </c>
      <c r="Y9" s="40">
        <v>100</v>
      </c>
      <c r="Z9" s="62">
        <v>9819.5300000000007</v>
      </c>
      <c r="AA9" s="40">
        <v>14014.400000000001</v>
      </c>
      <c r="AB9" s="62">
        <v>100</v>
      </c>
      <c r="AC9" s="62">
        <v>14014.399999999998</v>
      </c>
      <c r="AD9" s="62">
        <v>99.999999999999972</v>
      </c>
      <c r="AE9" s="62">
        <v>0</v>
      </c>
      <c r="AF9" s="62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59" t="s">
        <v>244</v>
      </c>
      <c r="C10" s="59"/>
      <c r="D10" s="36" t="s">
        <v>30</v>
      </c>
      <c r="E10" s="37" t="s">
        <v>122</v>
      </c>
      <c r="F10" s="37" t="s">
        <v>145</v>
      </c>
      <c r="G10" s="60">
        <v>41126.19</v>
      </c>
      <c r="H10" s="60">
        <v>19</v>
      </c>
      <c r="I10" s="60">
        <v>2</v>
      </c>
      <c r="J10" s="60">
        <v>17</v>
      </c>
      <c r="K10" s="60">
        <v>17</v>
      </c>
      <c r="L10" s="60">
        <v>17</v>
      </c>
      <c r="M10" s="60">
        <v>1</v>
      </c>
      <c r="N10" s="60">
        <v>89.473684210526315</v>
      </c>
      <c r="O10" s="40">
        <v>32831.71</v>
      </c>
      <c r="P10" s="40">
        <v>32831.71</v>
      </c>
      <c r="Q10" s="40">
        <v>100</v>
      </c>
      <c r="R10" s="40">
        <v>32831.71</v>
      </c>
      <c r="S10" s="40">
        <v>100</v>
      </c>
      <c r="T10" s="40">
        <v>0</v>
      </c>
      <c r="U10" s="40">
        <v>0</v>
      </c>
      <c r="V10" s="60">
        <v>2</v>
      </c>
      <c r="W10" s="61">
        <v>20</v>
      </c>
      <c r="X10" s="61">
        <v>0</v>
      </c>
      <c r="Y10" s="40">
        <v>10.526315789473683</v>
      </c>
      <c r="Z10" s="62">
        <v>8294.48</v>
      </c>
      <c r="AA10" s="40">
        <v>8294.48</v>
      </c>
      <c r="AB10" s="62">
        <v>100</v>
      </c>
      <c r="AC10" s="62">
        <v>8294.48</v>
      </c>
      <c r="AD10" s="62">
        <v>100</v>
      </c>
      <c r="AE10" s="62">
        <v>0</v>
      </c>
      <c r="AF10" s="62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59" t="s">
        <v>244</v>
      </c>
      <c r="C11" s="59"/>
      <c r="D11" s="36" t="s">
        <v>32</v>
      </c>
      <c r="E11" s="37" t="s">
        <v>124</v>
      </c>
      <c r="F11" s="37" t="s">
        <v>147</v>
      </c>
      <c r="G11" s="60">
        <v>10964.12</v>
      </c>
      <c r="H11" s="60">
        <v>10</v>
      </c>
      <c r="I11" s="60">
        <v>3</v>
      </c>
      <c r="J11" s="60">
        <v>6</v>
      </c>
      <c r="K11" s="60">
        <v>8</v>
      </c>
      <c r="L11" s="60">
        <v>8</v>
      </c>
      <c r="M11" s="60">
        <v>1</v>
      </c>
      <c r="N11" s="60">
        <v>80</v>
      </c>
      <c r="O11" s="40">
        <v>10725.08</v>
      </c>
      <c r="P11" s="40">
        <v>10725.08</v>
      </c>
      <c r="Q11" s="40">
        <v>100</v>
      </c>
      <c r="R11" s="40">
        <v>6615.71</v>
      </c>
      <c r="S11" s="40">
        <v>61.684481607596396</v>
      </c>
      <c r="T11" s="40">
        <v>4109.37</v>
      </c>
      <c r="U11" s="40">
        <v>38.315518392403597</v>
      </c>
      <c r="V11" s="60">
        <v>1</v>
      </c>
      <c r="W11" s="61">
        <v>3</v>
      </c>
      <c r="X11" s="61">
        <v>1</v>
      </c>
      <c r="Y11" s="40">
        <v>10</v>
      </c>
      <c r="Z11" s="62">
        <v>239.04000000000002</v>
      </c>
      <c r="AA11" s="40">
        <v>4348.41</v>
      </c>
      <c r="AB11" s="62">
        <v>100</v>
      </c>
      <c r="AC11" s="62">
        <v>4348.41</v>
      </c>
      <c r="AD11" s="62">
        <v>100</v>
      </c>
      <c r="AE11" s="62">
        <v>0</v>
      </c>
      <c r="AF11" s="62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59" t="s">
        <v>244</v>
      </c>
      <c r="C12" s="59"/>
      <c r="D12" s="36" t="s">
        <v>31</v>
      </c>
      <c r="E12" s="37" t="s">
        <v>123</v>
      </c>
      <c r="F12" s="37" t="s">
        <v>146</v>
      </c>
      <c r="G12" s="60">
        <v>683.3</v>
      </c>
      <c r="H12" s="60">
        <v>3</v>
      </c>
      <c r="I12" s="60">
        <v>0</v>
      </c>
      <c r="J12" s="60">
        <v>3</v>
      </c>
      <c r="K12" s="60">
        <v>2</v>
      </c>
      <c r="L12" s="60">
        <v>2</v>
      </c>
      <c r="M12" s="60">
        <v>1</v>
      </c>
      <c r="N12" s="60">
        <v>66.666666666666657</v>
      </c>
      <c r="O12" s="40">
        <v>683.3</v>
      </c>
      <c r="P12" s="40">
        <v>683.3</v>
      </c>
      <c r="Q12" s="40">
        <v>100</v>
      </c>
      <c r="R12" s="40">
        <v>683.3</v>
      </c>
      <c r="S12" s="40">
        <v>100</v>
      </c>
      <c r="T12" s="40">
        <v>0</v>
      </c>
      <c r="U12" s="40">
        <v>0</v>
      </c>
      <c r="V12" s="60">
        <v>0</v>
      </c>
      <c r="W12" s="61">
        <v>0</v>
      </c>
      <c r="X12" s="61">
        <v>0</v>
      </c>
      <c r="Y12" s="40">
        <v>0</v>
      </c>
      <c r="Z12" s="62">
        <v>0</v>
      </c>
      <c r="AA12" s="40">
        <v>0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59" t="s">
        <v>244</v>
      </c>
      <c r="C13" s="59"/>
      <c r="D13" s="36" t="s">
        <v>33</v>
      </c>
      <c r="E13" s="37" t="s">
        <v>124</v>
      </c>
      <c r="F13" s="37" t="s">
        <v>148</v>
      </c>
      <c r="G13" s="60">
        <v>30597.57</v>
      </c>
      <c r="H13" s="60">
        <v>20</v>
      </c>
      <c r="I13" s="60">
        <v>9</v>
      </c>
      <c r="J13" s="60">
        <v>10</v>
      </c>
      <c r="K13" s="60">
        <v>16</v>
      </c>
      <c r="L13" s="60">
        <v>16</v>
      </c>
      <c r="M13" s="60">
        <v>1</v>
      </c>
      <c r="N13" s="60">
        <v>80</v>
      </c>
      <c r="O13" s="40">
        <v>26690.21</v>
      </c>
      <c r="P13" s="40">
        <v>26690.21</v>
      </c>
      <c r="Q13" s="40">
        <v>100</v>
      </c>
      <c r="R13" s="40">
        <v>26690.21</v>
      </c>
      <c r="S13" s="40">
        <v>100</v>
      </c>
      <c r="T13" s="40">
        <v>0</v>
      </c>
      <c r="U13" s="40">
        <v>0</v>
      </c>
      <c r="V13" s="60">
        <v>2</v>
      </c>
      <c r="W13" s="61">
        <v>9</v>
      </c>
      <c r="X13" s="61">
        <v>0</v>
      </c>
      <c r="Y13" s="40">
        <v>10</v>
      </c>
      <c r="Z13" s="62">
        <v>3907.3599999999997</v>
      </c>
      <c r="AA13" s="40">
        <v>3907.3599999999997</v>
      </c>
      <c r="AB13" s="62">
        <v>100</v>
      </c>
      <c r="AC13" s="62">
        <v>3907.3599999999997</v>
      </c>
      <c r="AD13" s="62">
        <v>100</v>
      </c>
      <c r="AE13" s="62">
        <v>0</v>
      </c>
      <c r="AF13" s="62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59" t="s">
        <v>244</v>
      </c>
      <c r="C14" s="59"/>
      <c r="D14" s="36" t="s">
        <v>34</v>
      </c>
      <c r="E14" s="37" t="s">
        <v>125</v>
      </c>
      <c r="F14" s="37" t="s">
        <v>149</v>
      </c>
      <c r="G14" s="60">
        <v>57726.119999999995</v>
      </c>
      <c r="H14" s="60">
        <v>30</v>
      </c>
      <c r="I14" s="60">
        <v>14</v>
      </c>
      <c r="J14" s="60">
        <v>16</v>
      </c>
      <c r="K14" s="60">
        <v>27</v>
      </c>
      <c r="L14" s="60">
        <v>27</v>
      </c>
      <c r="M14" s="60">
        <v>5</v>
      </c>
      <c r="N14" s="60">
        <v>90</v>
      </c>
      <c r="O14" s="40">
        <v>44732.36</v>
      </c>
      <c r="P14" s="40">
        <v>44732.36</v>
      </c>
      <c r="Q14" s="40">
        <v>100</v>
      </c>
      <c r="R14" s="40">
        <v>40428.949999999997</v>
      </c>
      <c r="S14" s="40">
        <v>90.379649095196399</v>
      </c>
      <c r="T14" s="40">
        <v>4303.4100000000035</v>
      </c>
      <c r="U14" s="40">
        <v>9.6203509048035993</v>
      </c>
      <c r="V14" s="60">
        <v>0</v>
      </c>
      <c r="W14" s="61">
        <v>17</v>
      </c>
      <c r="X14" s="61">
        <v>2</v>
      </c>
      <c r="Y14" s="40">
        <v>0</v>
      </c>
      <c r="Z14" s="62">
        <v>12993.759999999998</v>
      </c>
      <c r="AA14" s="40">
        <v>17297.170000000002</v>
      </c>
      <c r="AB14" s="62">
        <v>100</v>
      </c>
      <c r="AC14" s="62">
        <v>17297.170000000002</v>
      </c>
      <c r="AD14" s="62">
        <v>100</v>
      </c>
      <c r="AE14" s="62">
        <v>0</v>
      </c>
      <c r="AF14" s="62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59" t="s">
        <v>244</v>
      </c>
      <c r="C15" s="59"/>
      <c r="D15" s="36" t="s">
        <v>35</v>
      </c>
      <c r="E15" s="37" t="s">
        <v>125</v>
      </c>
      <c r="F15" s="37" t="s">
        <v>150</v>
      </c>
      <c r="G15" s="60">
        <v>5731.5</v>
      </c>
      <c r="H15" s="60">
        <v>6</v>
      </c>
      <c r="I15" s="60">
        <v>0</v>
      </c>
      <c r="J15" s="60">
        <v>6</v>
      </c>
      <c r="K15" s="60">
        <v>4</v>
      </c>
      <c r="L15" s="60">
        <v>4</v>
      </c>
      <c r="M15" s="60">
        <v>0</v>
      </c>
      <c r="N15" s="60">
        <v>66.666666666666657</v>
      </c>
      <c r="O15" s="40">
        <v>5731.5</v>
      </c>
      <c r="P15" s="40">
        <v>5731.5</v>
      </c>
      <c r="Q15" s="40">
        <v>100</v>
      </c>
      <c r="R15" s="40">
        <v>4659.66</v>
      </c>
      <c r="S15" s="40">
        <v>81.299136351740373</v>
      </c>
      <c r="T15" s="40">
        <v>1071.8400000000001</v>
      </c>
      <c r="U15" s="40">
        <v>18.70086364825962</v>
      </c>
      <c r="V15" s="60">
        <v>1</v>
      </c>
      <c r="W15" s="61">
        <v>5</v>
      </c>
      <c r="X15" s="61">
        <v>0</v>
      </c>
      <c r="Y15" s="40">
        <v>16.666666666666664</v>
      </c>
      <c r="Z15" s="62">
        <v>0</v>
      </c>
      <c r="AA15" s="40">
        <v>1071.8400000000001</v>
      </c>
      <c r="AB15" s="62">
        <v>100</v>
      </c>
      <c r="AC15" s="62">
        <v>1071.8399999999999</v>
      </c>
      <c r="AD15" s="62">
        <v>99.999999999999972</v>
      </c>
      <c r="AE15" s="62">
        <v>0</v>
      </c>
      <c r="AF15" s="62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59" t="s">
        <v>244</v>
      </c>
      <c r="C16" s="59"/>
      <c r="D16" s="36" t="s">
        <v>36</v>
      </c>
      <c r="E16" s="37" t="s">
        <v>124</v>
      </c>
      <c r="F16" s="37" t="s">
        <v>151</v>
      </c>
      <c r="G16" s="60">
        <v>53658.89</v>
      </c>
      <c r="H16" s="60">
        <v>35</v>
      </c>
      <c r="I16" s="60">
        <v>14</v>
      </c>
      <c r="J16" s="60">
        <v>19</v>
      </c>
      <c r="K16" s="60">
        <v>34</v>
      </c>
      <c r="L16" s="60">
        <v>36</v>
      </c>
      <c r="M16" s="60">
        <v>0</v>
      </c>
      <c r="N16" s="60">
        <v>97.142857142857139</v>
      </c>
      <c r="O16" s="40">
        <v>44820.62</v>
      </c>
      <c r="P16" s="40">
        <v>44820.62</v>
      </c>
      <c r="Q16" s="40">
        <v>100</v>
      </c>
      <c r="R16" s="40">
        <v>44820.62</v>
      </c>
      <c r="S16" s="40">
        <v>100</v>
      </c>
      <c r="T16" s="40">
        <v>0</v>
      </c>
      <c r="U16" s="40">
        <v>0</v>
      </c>
      <c r="V16" s="60">
        <v>1</v>
      </c>
      <c r="W16" s="61">
        <v>15</v>
      </c>
      <c r="X16" s="61">
        <v>1</v>
      </c>
      <c r="Y16" s="40">
        <v>2.8571428571428572</v>
      </c>
      <c r="Z16" s="62">
        <v>8838.27</v>
      </c>
      <c r="AA16" s="40">
        <v>8838.27</v>
      </c>
      <c r="AB16" s="62">
        <v>100</v>
      </c>
      <c r="AC16" s="62">
        <v>8838.27</v>
      </c>
      <c r="AD16" s="62">
        <v>100</v>
      </c>
      <c r="AE16" s="62">
        <v>0</v>
      </c>
      <c r="AF16" s="62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59" t="s">
        <v>244</v>
      </c>
      <c r="C17" s="59"/>
      <c r="D17" s="36" t="s">
        <v>37</v>
      </c>
      <c r="E17" s="37" t="s">
        <v>121</v>
      </c>
      <c r="F17" s="37" t="s">
        <v>152</v>
      </c>
      <c r="G17" s="60">
        <v>16531.990000000002</v>
      </c>
      <c r="H17" s="60">
        <v>11</v>
      </c>
      <c r="I17" s="60">
        <v>2</v>
      </c>
      <c r="J17" s="60">
        <v>9</v>
      </c>
      <c r="K17" s="60">
        <v>5</v>
      </c>
      <c r="L17" s="60">
        <v>5</v>
      </c>
      <c r="M17" s="60">
        <v>0</v>
      </c>
      <c r="N17" s="60">
        <v>45.454545454545453</v>
      </c>
      <c r="O17" s="40">
        <v>14981.960000000001</v>
      </c>
      <c r="P17" s="40">
        <v>14981.960000000001</v>
      </c>
      <c r="Q17" s="40">
        <v>100</v>
      </c>
      <c r="R17" s="40">
        <v>14981.960000000001</v>
      </c>
      <c r="S17" s="40">
        <v>100</v>
      </c>
      <c r="T17" s="40">
        <v>0</v>
      </c>
      <c r="U17" s="40">
        <v>0</v>
      </c>
      <c r="V17" s="60">
        <v>6</v>
      </c>
      <c r="W17" s="61">
        <v>13</v>
      </c>
      <c r="X17" s="61">
        <v>0</v>
      </c>
      <c r="Y17" s="40">
        <v>54.54545454545454</v>
      </c>
      <c r="Z17" s="62">
        <v>1550.03</v>
      </c>
      <c r="AA17" s="40">
        <v>1550.03</v>
      </c>
      <c r="AB17" s="62">
        <v>100</v>
      </c>
      <c r="AC17" s="62">
        <v>1550.03</v>
      </c>
      <c r="AD17" s="62">
        <v>100</v>
      </c>
      <c r="AE17" s="62">
        <v>0</v>
      </c>
      <c r="AF17" s="62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59" t="s">
        <v>244</v>
      </c>
      <c r="C18" s="59"/>
      <c r="D18" s="36" t="s">
        <v>38</v>
      </c>
      <c r="E18" s="37" t="s">
        <v>125</v>
      </c>
      <c r="F18" s="37" t="s">
        <v>153</v>
      </c>
      <c r="G18" s="60">
        <v>8719.7300000000014</v>
      </c>
      <c r="H18" s="60">
        <v>9</v>
      </c>
      <c r="I18" s="60">
        <v>0</v>
      </c>
      <c r="J18" s="60">
        <v>9</v>
      </c>
      <c r="K18" s="60">
        <v>7</v>
      </c>
      <c r="L18" s="60">
        <v>7</v>
      </c>
      <c r="M18" s="60">
        <v>1</v>
      </c>
      <c r="N18" s="60">
        <v>77.777777777777786</v>
      </c>
      <c r="O18" s="40">
        <v>8384.7800000000007</v>
      </c>
      <c r="P18" s="40">
        <v>8384.7800000000007</v>
      </c>
      <c r="Q18" s="40">
        <v>100</v>
      </c>
      <c r="R18" s="40">
        <v>7650.33</v>
      </c>
      <c r="S18" s="40">
        <v>91.240676559194156</v>
      </c>
      <c r="T18" s="40">
        <v>734.45000000000073</v>
      </c>
      <c r="U18" s="40">
        <v>8.7593234408058489</v>
      </c>
      <c r="V18" s="60">
        <v>1</v>
      </c>
      <c r="W18" s="61">
        <v>9</v>
      </c>
      <c r="X18" s="61">
        <v>0</v>
      </c>
      <c r="Y18" s="40">
        <v>11.111111111111111</v>
      </c>
      <c r="Z18" s="62">
        <v>334.95</v>
      </c>
      <c r="AA18" s="40">
        <v>1069.4000000000008</v>
      </c>
      <c r="AB18" s="62">
        <v>100</v>
      </c>
      <c r="AC18" s="62">
        <v>1069.4000000000001</v>
      </c>
      <c r="AD18" s="62">
        <v>99.999999999999929</v>
      </c>
      <c r="AE18" s="62">
        <v>0</v>
      </c>
      <c r="AF18" s="62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59" t="s">
        <v>244</v>
      </c>
      <c r="C19" s="59"/>
      <c r="D19" s="36" t="s">
        <v>39</v>
      </c>
      <c r="E19" s="37" t="s">
        <v>126</v>
      </c>
      <c r="F19" s="37" t="s">
        <v>154</v>
      </c>
      <c r="G19" s="60">
        <v>10431.41</v>
      </c>
      <c r="H19" s="60">
        <v>7</v>
      </c>
      <c r="I19" s="60">
        <v>0</v>
      </c>
      <c r="J19" s="60">
        <v>7</v>
      </c>
      <c r="K19" s="60">
        <v>7</v>
      </c>
      <c r="L19" s="60">
        <v>7</v>
      </c>
      <c r="M19" s="60">
        <v>1</v>
      </c>
      <c r="N19" s="60">
        <v>100</v>
      </c>
      <c r="O19" s="40">
        <v>7748.75</v>
      </c>
      <c r="P19" s="40">
        <v>7748.75</v>
      </c>
      <c r="Q19" s="40">
        <v>100</v>
      </c>
      <c r="R19" s="40">
        <v>7060.58</v>
      </c>
      <c r="S19" s="40">
        <v>91.118954670108081</v>
      </c>
      <c r="T19" s="40">
        <v>688.17000000000007</v>
      </c>
      <c r="U19" s="40">
        <v>8.8810453298919185</v>
      </c>
      <c r="V19" s="60">
        <v>0</v>
      </c>
      <c r="W19" s="61">
        <v>9</v>
      </c>
      <c r="X19" s="61">
        <v>0</v>
      </c>
      <c r="Y19" s="40">
        <v>0</v>
      </c>
      <c r="Z19" s="62">
        <v>2682.66</v>
      </c>
      <c r="AA19" s="40">
        <v>3370.83</v>
      </c>
      <c r="AB19" s="62">
        <v>100</v>
      </c>
      <c r="AC19" s="62">
        <v>3370.83</v>
      </c>
      <c r="AD19" s="62">
        <v>100</v>
      </c>
      <c r="AE19" s="62">
        <v>0</v>
      </c>
      <c r="AF19" s="62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59" t="s">
        <v>244</v>
      </c>
      <c r="C20" s="59"/>
      <c r="D20" s="36" t="s">
        <v>40</v>
      </c>
      <c r="E20" s="37" t="s">
        <v>124</v>
      </c>
      <c r="F20" s="37" t="s">
        <v>155</v>
      </c>
      <c r="G20" s="60">
        <v>58474.099999999991</v>
      </c>
      <c r="H20" s="60">
        <v>36</v>
      </c>
      <c r="I20" s="60">
        <v>8</v>
      </c>
      <c r="J20" s="60">
        <v>27</v>
      </c>
      <c r="K20" s="60">
        <v>34</v>
      </c>
      <c r="L20" s="60">
        <v>36</v>
      </c>
      <c r="M20" s="60">
        <v>4</v>
      </c>
      <c r="N20" s="60">
        <v>94.444444444444443</v>
      </c>
      <c r="O20" s="40">
        <v>49515.969999999994</v>
      </c>
      <c r="P20" s="40">
        <v>49515.969999999994</v>
      </c>
      <c r="Q20" s="40">
        <v>100</v>
      </c>
      <c r="R20" s="40">
        <v>46086.909999999996</v>
      </c>
      <c r="S20" s="40">
        <v>93.074840298998481</v>
      </c>
      <c r="T20" s="40">
        <v>3429.0599999999977</v>
      </c>
      <c r="U20" s="40">
        <v>6.9251597010015109</v>
      </c>
      <c r="V20" s="60">
        <v>2</v>
      </c>
      <c r="W20" s="61">
        <v>31</v>
      </c>
      <c r="X20" s="61">
        <v>0</v>
      </c>
      <c r="Y20" s="40">
        <v>5.5555555555555554</v>
      </c>
      <c r="Z20" s="62">
        <v>8958.1299999999992</v>
      </c>
      <c r="AA20" s="40">
        <v>12387.189999999997</v>
      </c>
      <c r="AB20" s="62">
        <v>100</v>
      </c>
      <c r="AC20" s="62">
        <v>12387.189999999999</v>
      </c>
      <c r="AD20" s="62">
        <v>100.00000000000003</v>
      </c>
      <c r="AE20" s="62">
        <v>0</v>
      </c>
      <c r="AF20" s="62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59" t="s">
        <v>244</v>
      </c>
      <c r="C21" s="59"/>
      <c r="D21" s="36" t="s">
        <v>42</v>
      </c>
      <c r="E21" s="37" t="s">
        <v>127</v>
      </c>
      <c r="F21" s="37" t="s">
        <v>157</v>
      </c>
      <c r="G21" s="60">
        <v>24549.63</v>
      </c>
      <c r="H21" s="60">
        <v>21</v>
      </c>
      <c r="I21" s="60">
        <v>1</v>
      </c>
      <c r="J21" s="60">
        <v>20</v>
      </c>
      <c r="K21" s="60">
        <v>13</v>
      </c>
      <c r="L21" s="60">
        <v>13</v>
      </c>
      <c r="M21" s="60">
        <v>1</v>
      </c>
      <c r="N21" s="60">
        <v>61.904761904761905</v>
      </c>
      <c r="O21" s="40">
        <v>13314.79</v>
      </c>
      <c r="P21" s="40">
        <v>13314.79</v>
      </c>
      <c r="Q21" s="40">
        <v>100</v>
      </c>
      <c r="R21" s="40">
        <v>12760.369999999999</v>
      </c>
      <c r="S21" s="40">
        <v>95.836058999052923</v>
      </c>
      <c r="T21" s="40">
        <v>554.42000000000189</v>
      </c>
      <c r="U21" s="40">
        <v>4.163941000947081</v>
      </c>
      <c r="V21" s="60">
        <v>6</v>
      </c>
      <c r="W21" s="61">
        <v>23</v>
      </c>
      <c r="X21" s="61">
        <v>1</v>
      </c>
      <c r="Y21" s="40">
        <v>28.571428571428569</v>
      </c>
      <c r="Z21" s="62">
        <v>11234.84</v>
      </c>
      <c r="AA21" s="40">
        <v>11789.260000000002</v>
      </c>
      <c r="AB21" s="62">
        <v>100</v>
      </c>
      <c r="AC21" s="62">
        <v>11789.260000000002</v>
      </c>
      <c r="AD21" s="62">
        <v>100</v>
      </c>
      <c r="AE21" s="62">
        <v>0</v>
      </c>
      <c r="AF21" s="62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59" t="s">
        <v>244</v>
      </c>
      <c r="C22" s="59"/>
      <c r="D22" s="36" t="s">
        <v>41</v>
      </c>
      <c r="E22" s="37" t="s">
        <v>127</v>
      </c>
      <c r="F22" s="37" t="s">
        <v>156</v>
      </c>
      <c r="G22" s="60">
        <v>2748.38</v>
      </c>
      <c r="H22" s="60">
        <v>4</v>
      </c>
      <c r="I22" s="60">
        <v>0</v>
      </c>
      <c r="J22" s="60">
        <v>4</v>
      </c>
      <c r="K22" s="60">
        <v>2</v>
      </c>
      <c r="L22" s="60">
        <v>2</v>
      </c>
      <c r="M22" s="60">
        <v>2</v>
      </c>
      <c r="N22" s="60">
        <v>50</v>
      </c>
      <c r="O22" s="40">
        <v>2748.38</v>
      </c>
      <c r="P22" s="40">
        <v>2748.38</v>
      </c>
      <c r="Q22" s="40">
        <v>100</v>
      </c>
      <c r="R22" s="40">
        <v>2748.38</v>
      </c>
      <c r="S22" s="40">
        <v>100</v>
      </c>
      <c r="T22" s="40">
        <v>0</v>
      </c>
      <c r="U22" s="40">
        <v>0</v>
      </c>
      <c r="V22" s="60">
        <v>0</v>
      </c>
      <c r="W22" s="61">
        <v>1</v>
      </c>
      <c r="X22" s="61">
        <v>0</v>
      </c>
      <c r="Y22" s="40">
        <v>0</v>
      </c>
      <c r="Z22" s="62">
        <v>0</v>
      </c>
      <c r="AA22" s="40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59" t="s">
        <v>244</v>
      </c>
      <c r="C23" s="59"/>
      <c r="D23" s="36" t="s">
        <v>43</v>
      </c>
      <c r="E23" s="37" t="s">
        <v>124</v>
      </c>
      <c r="F23" s="37" t="s">
        <v>158</v>
      </c>
      <c r="G23" s="60">
        <v>10135.529999999999</v>
      </c>
      <c r="H23" s="60">
        <v>10</v>
      </c>
      <c r="I23" s="60">
        <v>2</v>
      </c>
      <c r="J23" s="60">
        <v>8</v>
      </c>
      <c r="K23" s="60">
        <v>5</v>
      </c>
      <c r="L23" s="60">
        <v>5</v>
      </c>
      <c r="M23" s="60">
        <v>0</v>
      </c>
      <c r="N23" s="60">
        <v>50</v>
      </c>
      <c r="O23" s="40">
        <v>2821.83</v>
      </c>
      <c r="P23" s="40">
        <v>2821.83</v>
      </c>
      <c r="Q23" s="40">
        <v>100</v>
      </c>
      <c r="R23" s="40">
        <v>2821.83</v>
      </c>
      <c r="S23" s="40">
        <v>100</v>
      </c>
      <c r="T23" s="40">
        <v>0</v>
      </c>
      <c r="U23" s="40">
        <v>0</v>
      </c>
      <c r="V23" s="60">
        <v>3</v>
      </c>
      <c r="W23" s="61">
        <v>8</v>
      </c>
      <c r="X23" s="61">
        <v>1</v>
      </c>
      <c r="Y23" s="40">
        <v>30</v>
      </c>
      <c r="Z23" s="62">
        <v>7313.7</v>
      </c>
      <c r="AA23" s="40">
        <v>7313.7</v>
      </c>
      <c r="AB23" s="62">
        <v>100</v>
      </c>
      <c r="AC23" s="62">
        <v>7313.7</v>
      </c>
      <c r="AD23" s="62">
        <v>100</v>
      </c>
      <c r="AE23" s="62">
        <v>0</v>
      </c>
      <c r="AF23" s="62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59" t="s">
        <v>244</v>
      </c>
      <c r="C24" s="59"/>
      <c r="D24" s="36" t="s">
        <v>44</v>
      </c>
      <c r="E24" s="37" t="s">
        <v>124</v>
      </c>
      <c r="F24" s="37" t="s">
        <v>159</v>
      </c>
      <c r="G24" s="60">
        <v>11121.21</v>
      </c>
      <c r="H24" s="60">
        <v>8</v>
      </c>
      <c r="I24" s="60">
        <v>2</v>
      </c>
      <c r="J24" s="60">
        <v>6</v>
      </c>
      <c r="K24" s="60">
        <v>5</v>
      </c>
      <c r="L24" s="60">
        <v>5</v>
      </c>
      <c r="M24" s="60">
        <v>1</v>
      </c>
      <c r="N24" s="60">
        <v>62.5</v>
      </c>
      <c r="O24" s="40">
        <v>4470.47</v>
      </c>
      <c r="P24" s="40">
        <v>4470.47</v>
      </c>
      <c r="Q24" s="40">
        <v>100</v>
      </c>
      <c r="R24" s="40">
        <v>4470.47</v>
      </c>
      <c r="S24" s="40">
        <v>100</v>
      </c>
      <c r="T24" s="40">
        <v>0</v>
      </c>
      <c r="U24" s="40">
        <v>0</v>
      </c>
      <c r="V24" s="60">
        <v>3</v>
      </c>
      <c r="W24" s="61">
        <v>10</v>
      </c>
      <c r="X24" s="61">
        <v>2</v>
      </c>
      <c r="Y24" s="40">
        <v>37.5</v>
      </c>
      <c r="Z24" s="62">
        <v>6650.74</v>
      </c>
      <c r="AA24" s="40">
        <v>6650.74</v>
      </c>
      <c r="AB24" s="62">
        <v>100</v>
      </c>
      <c r="AC24" s="62">
        <v>6650.74</v>
      </c>
      <c r="AD24" s="62">
        <v>100</v>
      </c>
      <c r="AE24" s="62">
        <v>0</v>
      </c>
      <c r="AF24" s="62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59" t="s">
        <v>244</v>
      </c>
      <c r="C25" s="59"/>
      <c r="D25" s="36" t="s">
        <v>45</v>
      </c>
      <c r="E25" s="37" t="s">
        <v>124</v>
      </c>
      <c r="F25" s="37" t="s">
        <v>160</v>
      </c>
      <c r="G25" s="60">
        <v>17191.120000000003</v>
      </c>
      <c r="H25" s="60">
        <v>9</v>
      </c>
      <c r="I25" s="60">
        <v>2</v>
      </c>
      <c r="J25" s="60">
        <v>7</v>
      </c>
      <c r="K25" s="60">
        <v>7</v>
      </c>
      <c r="L25" s="60">
        <v>7</v>
      </c>
      <c r="M25" s="60">
        <v>0</v>
      </c>
      <c r="N25" s="60">
        <v>77.777777777777786</v>
      </c>
      <c r="O25" s="40">
        <v>7927.77</v>
      </c>
      <c r="P25" s="40">
        <v>7927.77</v>
      </c>
      <c r="Q25" s="40">
        <v>100</v>
      </c>
      <c r="R25" s="40">
        <v>6572.83</v>
      </c>
      <c r="S25" s="40">
        <v>82.908939083752415</v>
      </c>
      <c r="T25" s="40">
        <v>1354.9400000000005</v>
      </c>
      <c r="U25" s="40">
        <v>17.091060916247574</v>
      </c>
      <c r="V25" s="60">
        <v>1</v>
      </c>
      <c r="W25" s="61">
        <v>8</v>
      </c>
      <c r="X25" s="61">
        <v>0</v>
      </c>
      <c r="Y25" s="40">
        <v>11.111111111111111</v>
      </c>
      <c r="Z25" s="62">
        <v>9263.35</v>
      </c>
      <c r="AA25" s="40">
        <v>10618.29</v>
      </c>
      <c r="AB25" s="62">
        <v>100</v>
      </c>
      <c r="AC25" s="62">
        <v>10618.29</v>
      </c>
      <c r="AD25" s="62">
        <v>100</v>
      </c>
      <c r="AE25" s="62">
        <v>0</v>
      </c>
      <c r="AF25" s="62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59" t="s">
        <v>244</v>
      </c>
      <c r="C26" s="59"/>
      <c r="D26" s="36" t="s">
        <v>46</v>
      </c>
      <c r="E26" s="37" t="s">
        <v>128</v>
      </c>
      <c r="F26" s="37" t="s">
        <v>161</v>
      </c>
      <c r="G26" s="60">
        <v>26707.09</v>
      </c>
      <c r="H26" s="60">
        <v>17</v>
      </c>
      <c r="I26" s="60">
        <v>0</v>
      </c>
      <c r="J26" s="60">
        <v>17</v>
      </c>
      <c r="K26" s="60">
        <v>15</v>
      </c>
      <c r="L26" s="60">
        <v>15</v>
      </c>
      <c r="M26" s="60">
        <v>0</v>
      </c>
      <c r="N26" s="60">
        <v>88.235294117647058</v>
      </c>
      <c r="O26" s="40">
        <v>21296.61</v>
      </c>
      <c r="P26" s="40">
        <v>21296.61</v>
      </c>
      <c r="Q26" s="40">
        <v>100</v>
      </c>
      <c r="R26" s="40">
        <v>17319.839999999997</v>
      </c>
      <c r="S26" s="40">
        <v>81.326746369492582</v>
      </c>
      <c r="T26" s="40">
        <v>3976.7700000000041</v>
      </c>
      <c r="U26" s="40">
        <v>18.673253630507407</v>
      </c>
      <c r="V26" s="60">
        <v>2</v>
      </c>
      <c r="W26" s="61">
        <v>16</v>
      </c>
      <c r="X26" s="61">
        <v>0</v>
      </c>
      <c r="Y26" s="40">
        <v>11.76470588235294</v>
      </c>
      <c r="Z26" s="62">
        <v>5410.48</v>
      </c>
      <c r="AA26" s="40">
        <v>9387.2500000000036</v>
      </c>
      <c r="AB26" s="62">
        <v>100</v>
      </c>
      <c r="AC26" s="62">
        <v>9387.25</v>
      </c>
      <c r="AD26" s="62">
        <v>99.999999999999972</v>
      </c>
      <c r="AE26" s="62">
        <v>0</v>
      </c>
      <c r="AF26" s="62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59" t="s">
        <v>244</v>
      </c>
      <c r="C27" s="59"/>
      <c r="D27" s="36" t="s">
        <v>47</v>
      </c>
      <c r="E27" s="37" t="s">
        <v>124</v>
      </c>
      <c r="F27" s="37" t="s">
        <v>162</v>
      </c>
      <c r="G27" s="60">
        <v>15232.61</v>
      </c>
      <c r="H27" s="60">
        <v>9</v>
      </c>
      <c r="I27" s="60">
        <v>2</v>
      </c>
      <c r="J27" s="60">
        <v>7</v>
      </c>
      <c r="K27" s="60">
        <v>9</v>
      </c>
      <c r="L27" s="60">
        <v>9</v>
      </c>
      <c r="M27" s="60">
        <v>2</v>
      </c>
      <c r="N27" s="60">
        <v>100</v>
      </c>
      <c r="O27" s="40">
        <v>13793.66</v>
      </c>
      <c r="P27" s="40">
        <v>13793.66</v>
      </c>
      <c r="Q27" s="40">
        <v>100</v>
      </c>
      <c r="R27" s="40">
        <v>13793.66</v>
      </c>
      <c r="S27" s="40">
        <v>100</v>
      </c>
      <c r="T27" s="40">
        <v>0</v>
      </c>
      <c r="U27" s="40">
        <v>0</v>
      </c>
      <c r="V27" s="60">
        <v>0</v>
      </c>
      <c r="W27" s="61">
        <v>4</v>
      </c>
      <c r="X27" s="61">
        <v>0</v>
      </c>
      <c r="Y27" s="40">
        <v>0</v>
      </c>
      <c r="Z27" s="62">
        <v>1438.95</v>
      </c>
      <c r="AA27" s="40">
        <v>1438.95</v>
      </c>
      <c r="AB27" s="62">
        <v>100</v>
      </c>
      <c r="AC27" s="62">
        <v>1438.95</v>
      </c>
      <c r="AD27" s="62">
        <v>100</v>
      </c>
      <c r="AE27" s="62">
        <v>0</v>
      </c>
      <c r="AF27" s="62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59" t="s">
        <v>244</v>
      </c>
      <c r="C28" s="59"/>
      <c r="D28" s="36" t="s">
        <v>48</v>
      </c>
      <c r="E28" s="37" t="s">
        <v>129</v>
      </c>
      <c r="F28" s="37" t="s">
        <v>163</v>
      </c>
      <c r="G28" s="60">
        <v>19627.7</v>
      </c>
      <c r="H28" s="60">
        <v>21</v>
      </c>
      <c r="I28" s="60">
        <v>3</v>
      </c>
      <c r="J28" s="60">
        <v>18</v>
      </c>
      <c r="K28" s="60">
        <v>20</v>
      </c>
      <c r="L28" s="60">
        <v>20</v>
      </c>
      <c r="M28" s="60">
        <v>2</v>
      </c>
      <c r="N28" s="60">
        <v>95.238095238095227</v>
      </c>
      <c r="O28" s="40">
        <v>18139.88</v>
      </c>
      <c r="P28" s="40">
        <v>18139.88</v>
      </c>
      <c r="Q28" s="40">
        <v>100</v>
      </c>
      <c r="R28" s="40">
        <v>16884.419999999998</v>
      </c>
      <c r="S28" s="40">
        <v>93.079006035321058</v>
      </c>
      <c r="T28" s="40">
        <v>1255.4600000000028</v>
      </c>
      <c r="U28" s="40">
        <v>6.920993964678944</v>
      </c>
      <c r="V28" s="60">
        <v>1</v>
      </c>
      <c r="W28" s="61">
        <v>16</v>
      </c>
      <c r="X28" s="61">
        <v>0</v>
      </c>
      <c r="Y28" s="40">
        <v>4.7619047619047619</v>
      </c>
      <c r="Z28" s="62">
        <v>1487.82</v>
      </c>
      <c r="AA28" s="40">
        <v>2743.2800000000025</v>
      </c>
      <c r="AB28" s="62">
        <v>100</v>
      </c>
      <c r="AC28" s="62">
        <v>2743.2799999999997</v>
      </c>
      <c r="AD28" s="62">
        <v>99.999999999999901</v>
      </c>
      <c r="AE28" s="62">
        <v>0</v>
      </c>
      <c r="AF28" s="62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59" t="s">
        <v>244</v>
      </c>
      <c r="C29" s="59"/>
      <c r="D29" s="36" t="s">
        <v>49</v>
      </c>
      <c r="E29" s="37" t="s">
        <v>120</v>
      </c>
      <c r="F29" s="37" t="s">
        <v>164</v>
      </c>
      <c r="G29" s="60">
        <v>14412.779999999999</v>
      </c>
      <c r="H29" s="60">
        <v>11</v>
      </c>
      <c r="I29" s="60">
        <v>6</v>
      </c>
      <c r="J29" s="60">
        <v>5</v>
      </c>
      <c r="K29" s="60">
        <v>10</v>
      </c>
      <c r="L29" s="60">
        <v>10</v>
      </c>
      <c r="M29" s="60">
        <v>1</v>
      </c>
      <c r="N29" s="60">
        <v>90.909090909090907</v>
      </c>
      <c r="O29" s="40">
        <v>12730.749999999998</v>
      </c>
      <c r="P29" s="40">
        <v>12730.749999999998</v>
      </c>
      <c r="Q29" s="40">
        <v>100</v>
      </c>
      <c r="R29" s="40">
        <v>9620.1899999999987</v>
      </c>
      <c r="S29" s="40">
        <v>75.566561278793472</v>
      </c>
      <c r="T29" s="40">
        <v>3110.5599999999995</v>
      </c>
      <c r="U29" s="40">
        <v>24.433438721206528</v>
      </c>
      <c r="V29" s="60">
        <v>1</v>
      </c>
      <c r="W29" s="61">
        <v>8</v>
      </c>
      <c r="X29" s="61">
        <v>2</v>
      </c>
      <c r="Y29" s="40">
        <v>9.0909090909090917</v>
      </c>
      <c r="Z29" s="62">
        <v>1682.0300000000007</v>
      </c>
      <c r="AA29" s="40">
        <v>4792.59</v>
      </c>
      <c r="AB29" s="62">
        <v>100</v>
      </c>
      <c r="AC29" s="62">
        <v>4792.59</v>
      </c>
      <c r="AD29" s="62">
        <v>100</v>
      </c>
      <c r="AE29" s="62">
        <v>0</v>
      </c>
      <c r="AF29" s="62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59" t="s">
        <v>244</v>
      </c>
      <c r="C30" s="59"/>
      <c r="D30" s="36" t="s">
        <v>50</v>
      </c>
      <c r="E30" s="37" t="s">
        <v>122</v>
      </c>
      <c r="F30" s="37" t="s">
        <v>165</v>
      </c>
      <c r="G30" s="60">
        <v>12457.580000000002</v>
      </c>
      <c r="H30" s="60">
        <v>11</v>
      </c>
      <c r="I30" s="60">
        <v>2</v>
      </c>
      <c r="J30" s="60">
        <v>8</v>
      </c>
      <c r="K30" s="60">
        <v>10</v>
      </c>
      <c r="L30" s="60">
        <v>10</v>
      </c>
      <c r="M30" s="60">
        <v>1</v>
      </c>
      <c r="N30" s="60">
        <v>90.909090909090907</v>
      </c>
      <c r="O30" s="40">
        <v>12457.580000000002</v>
      </c>
      <c r="P30" s="40">
        <v>12457.580000000002</v>
      </c>
      <c r="Q30" s="40">
        <v>100</v>
      </c>
      <c r="R30" s="40">
        <v>12457.580000000002</v>
      </c>
      <c r="S30" s="40">
        <v>100</v>
      </c>
      <c r="T30" s="40">
        <v>0</v>
      </c>
      <c r="U30" s="40">
        <v>0</v>
      </c>
      <c r="V30" s="60">
        <v>0</v>
      </c>
      <c r="W30" s="61">
        <v>7</v>
      </c>
      <c r="X30" s="61">
        <v>0</v>
      </c>
      <c r="Y30" s="40">
        <v>0</v>
      </c>
      <c r="Z30" s="62">
        <v>0</v>
      </c>
      <c r="AA30" s="40">
        <v>0</v>
      </c>
      <c r="AB30" s="62">
        <v>0</v>
      </c>
      <c r="AC30" s="62">
        <v>0</v>
      </c>
      <c r="AD30" s="62">
        <v>0</v>
      </c>
      <c r="AE30" s="62">
        <v>0</v>
      </c>
      <c r="AF30" s="62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59" t="s">
        <v>244</v>
      </c>
      <c r="C31" s="59"/>
      <c r="D31" s="36" t="s">
        <v>51</v>
      </c>
      <c r="E31" s="37" t="s">
        <v>125</v>
      </c>
      <c r="F31" s="37" t="s">
        <v>166</v>
      </c>
      <c r="G31" s="60">
        <v>2617.37</v>
      </c>
      <c r="H31" s="60">
        <v>3</v>
      </c>
      <c r="I31" s="60">
        <v>0</v>
      </c>
      <c r="J31" s="60">
        <v>3</v>
      </c>
      <c r="K31" s="60">
        <v>0</v>
      </c>
      <c r="L31" s="60">
        <v>0</v>
      </c>
      <c r="M31" s="60">
        <v>0</v>
      </c>
      <c r="N31" s="6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60">
        <v>0</v>
      </c>
      <c r="W31" s="61">
        <v>1</v>
      </c>
      <c r="X31" s="61">
        <v>2</v>
      </c>
      <c r="Y31" s="40">
        <v>0</v>
      </c>
      <c r="Z31" s="62">
        <v>2617.37</v>
      </c>
      <c r="AA31" s="40">
        <v>2617.37</v>
      </c>
      <c r="AB31" s="62">
        <v>100</v>
      </c>
      <c r="AC31" s="62">
        <v>2617.37</v>
      </c>
      <c r="AD31" s="62">
        <v>100</v>
      </c>
      <c r="AE31" s="62">
        <v>0</v>
      </c>
      <c r="AF31" s="62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59" t="s">
        <v>244</v>
      </c>
      <c r="C32" s="59"/>
      <c r="D32" s="36" t="s">
        <v>52</v>
      </c>
      <c r="E32" s="37" t="s">
        <v>124</v>
      </c>
      <c r="F32" s="37" t="s">
        <v>167</v>
      </c>
      <c r="G32" s="60">
        <v>6389.4600000000009</v>
      </c>
      <c r="H32" s="60">
        <v>8</v>
      </c>
      <c r="I32" s="60">
        <v>1</v>
      </c>
      <c r="J32" s="60">
        <v>6</v>
      </c>
      <c r="K32" s="60">
        <v>4</v>
      </c>
      <c r="L32" s="60">
        <v>4</v>
      </c>
      <c r="M32" s="60">
        <v>1</v>
      </c>
      <c r="N32" s="60">
        <v>50</v>
      </c>
      <c r="O32" s="40">
        <v>2981.6600000000003</v>
      </c>
      <c r="P32" s="40">
        <v>2981.6600000000003</v>
      </c>
      <c r="Q32" s="40">
        <v>100</v>
      </c>
      <c r="R32" s="40">
        <v>2981.6600000000003</v>
      </c>
      <c r="S32" s="40">
        <v>100</v>
      </c>
      <c r="T32" s="40">
        <v>0</v>
      </c>
      <c r="U32" s="40">
        <v>0</v>
      </c>
      <c r="V32" s="60">
        <v>6</v>
      </c>
      <c r="W32" s="61">
        <v>8</v>
      </c>
      <c r="X32" s="61">
        <v>0</v>
      </c>
      <c r="Y32" s="40">
        <v>75</v>
      </c>
      <c r="Z32" s="62">
        <v>3407.8</v>
      </c>
      <c r="AA32" s="40">
        <v>3407.8</v>
      </c>
      <c r="AB32" s="62">
        <v>100</v>
      </c>
      <c r="AC32" s="62">
        <v>3407.8</v>
      </c>
      <c r="AD32" s="62">
        <v>100</v>
      </c>
      <c r="AE32" s="62">
        <v>0</v>
      </c>
      <c r="AF32" s="62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59" t="s">
        <v>244</v>
      </c>
      <c r="C33" s="59"/>
      <c r="D33" s="36" t="s">
        <v>53</v>
      </c>
      <c r="E33" s="37" t="s">
        <v>130</v>
      </c>
      <c r="F33" s="37" t="s">
        <v>168</v>
      </c>
      <c r="G33" s="60">
        <v>8577.48</v>
      </c>
      <c r="H33" s="60">
        <v>11</v>
      </c>
      <c r="I33" s="60">
        <v>1</v>
      </c>
      <c r="J33" s="60">
        <v>10</v>
      </c>
      <c r="K33" s="60">
        <v>7</v>
      </c>
      <c r="L33" s="60">
        <v>7</v>
      </c>
      <c r="M33" s="60">
        <v>2</v>
      </c>
      <c r="N33" s="60">
        <v>63.636363636363633</v>
      </c>
      <c r="O33" s="40">
        <v>7486.82</v>
      </c>
      <c r="P33" s="40">
        <v>7486.82</v>
      </c>
      <c r="Q33" s="40">
        <v>100</v>
      </c>
      <c r="R33" s="40">
        <v>7486.82</v>
      </c>
      <c r="S33" s="40">
        <v>100</v>
      </c>
      <c r="T33" s="40">
        <v>0</v>
      </c>
      <c r="U33" s="40">
        <v>0</v>
      </c>
      <c r="V33" s="60">
        <v>3</v>
      </c>
      <c r="W33" s="61">
        <v>10</v>
      </c>
      <c r="X33" s="61">
        <v>1</v>
      </c>
      <c r="Y33" s="40">
        <v>27.27272727272727</v>
      </c>
      <c r="Z33" s="62">
        <v>1090.6599999999999</v>
      </c>
      <c r="AA33" s="40">
        <v>1090.6599999999999</v>
      </c>
      <c r="AB33" s="62">
        <v>100</v>
      </c>
      <c r="AC33" s="62">
        <v>1090.6599999999999</v>
      </c>
      <c r="AD33" s="62">
        <v>100</v>
      </c>
      <c r="AE33" s="62">
        <v>0</v>
      </c>
      <c r="AF33" s="62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59" t="s">
        <v>244</v>
      </c>
      <c r="C34" s="59"/>
      <c r="D34" s="36" t="s">
        <v>54</v>
      </c>
      <c r="E34" s="37" t="s">
        <v>128</v>
      </c>
      <c r="F34" s="37" t="s">
        <v>169</v>
      </c>
      <c r="G34" s="60">
        <v>29727.77</v>
      </c>
      <c r="H34" s="60">
        <v>15</v>
      </c>
      <c r="I34" s="60">
        <v>3</v>
      </c>
      <c r="J34" s="60">
        <v>12</v>
      </c>
      <c r="K34" s="60">
        <v>15</v>
      </c>
      <c r="L34" s="60">
        <v>17</v>
      </c>
      <c r="M34" s="60">
        <v>0</v>
      </c>
      <c r="N34" s="60">
        <v>100</v>
      </c>
      <c r="O34" s="40">
        <v>25268.97</v>
      </c>
      <c r="P34" s="40">
        <v>25268.969999999998</v>
      </c>
      <c r="Q34" s="40">
        <v>99.999999999999986</v>
      </c>
      <c r="R34" s="40">
        <v>25268.97</v>
      </c>
      <c r="S34" s="40">
        <v>100.00000000000003</v>
      </c>
      <c r="T34" s="40">
        <v>0</v>
      </c>
      <c r="U34" s="40">
        <v>0</v>
      </c>
      <c r="V34" s="60">
        <v>2</v>
      </c>
      <c r="W34" s="61">
        <v>14</v>
      </c>
      <c r="X34" s="61">
        <v>0</v>
      </c>
      <c r="Y34" s="40">
        <v>13.333333333333334</v>
      </c>
      <c r="Z34" s="62">
        <v>4458.8</v>
      </c>
      <c r="AA34" s="40">
        <v>4458.8</v>
      </c>
      <c r="AB34" s="62">
        <v>100</v>
      </c>
      <c r="AC34" s="62">
        <v>4458.8</v>
      </c>
      <c r="AD34" s="62">
        <v>100</v>
      </c>
      <c r="AE34" s="62">
        <v>0</v>
      </c>
      <c r="AF34" s="62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59" t="s">
        <v>244</v>
      </c>
      <c r="C35" s="59"/>
      <c r="D35" s="36" t="s">
        <v>55</v>
      </c>
      <c r="E35" s="37" t="s">
        <v>127</v>
      </c>
      <c r="F35" s="37" t="s">
        <v>170</v>
      </c>
      <c r="G35" s="60">
        <v>23908.02</v>
      </c>
      <c r="H35" s="60">
        <v>12</v>
      </c>
      <c r="I35" s="60">
        <v>1</v>
      </c>
      <c r="J35" s="60">
        <v>11</v>
      </c>
      <c r="K35" s="60">
        <v>9</v>
      </c>
      <c r="L35" s="60">
        <v>9</v>
      </c>
      <c r="M35" s="60">
        <v>1</v>
      </c>
      <c r="N35" s="60">
        <v>75</v>
      </c>
      <c r="O35" s="40">
        <v>16158.570000000002</v>
      </c>
      <c r="P35" s="40">
        <v>16158.570000000002</v>
      </c>
      <c r="Q35" s="40">
        <v>100</v>
      </c>
      <c r="R35" s="40">
        <v>16158.570000000002</v>
      </c>
      <c r="S35" s="40">
        <v>100</v>
      </c>
      <c r="T35" s="40">
        <v>0</v>
      </c>
      <c r="U35" s="40">
        <v>0</v>
      </c>
      <c r="V35" s="60">
        <v>2</v>
      </c>
      <c r="W35" s="61">
        <v>11</v>
      </c>
      <c r="X35" s="61">
        <v>1</v>
      </c>
      <c r="Y35" s="40">
        <v>16.666666666666664</v>
      </c>
      <c r="Z35" s="62">
        <v>7749.4499999999989</v>
      </c>
      <c r="AA35" s="40">
        <v>7749.4499999999989</v>
      </c>
      <c r="AB35" s="62">
        <v>100</v>
      </c>
      <c r="AC35" s="62">
        <v>7749.4500000000007</v>
      </c>
      <c r="AD35" s="62">
        <v>100.00000000000003</v>
      </c>
      <c r="AE35" s="62">
        <v>0</v>
      </c>
      <c r="AF35" s="62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59" t="s">
        <v>244</v>
      </c>
      <c r="C36" s="59"/>
      <c r="D36" s="36" t="s">
        <v>56</v>
      </c>
      <c r="E36" s="37" t="s">
        <v>131</v>
      </c>
      <c r="F36" s="37" t="s">
        <v>171</v>
      </c>
      <c r="G36" s="60">
        <v>2492.34</v>
      </c>
      <c r="H36" s="60">
        <v>7</v>
      </c>
      <c r="I36" s="60">
        <v>3</v>
      </c>
      <c r="J36" s="60">
        <v>3</v>
      </c>
      <c r="K36" s="60">
        <v>0</v>
      </c>
      <c r="L36" s="60">
        <v>0</v>
      </c>
      <c r="M36" s="60">
        <v>2</v>
      </c>
      <c r="N36" s="60">
        <v>0</v>
      </c>
      <c r="O36" s="40">
        <v>2492.34</v>
      </c>
      <c r="P36" s="40">
        <v>2492.34</v>
      </c>
      <c r="Q36" s="40">
        <v>100</v>
      </c>
      <c r="R36" s="40">
        <v>2492.34</v>
      </c>
      <c r="S36" s="40">
        <v>100</v>
      </c>
      <c r="T36" s="40">
        <v>0</v>
      </c>
      <c r="U36" s="40">
        <v>0</v>
      </c>
      <c r="V36" s="60">
        <v>6</v>
      </c>
      <c r="W36" s="61">
        <v>6</v>
      </c>
      <c r="X36" s="61">
        <v>0</v>
      </c>
      <c r="Y36" s="40">
        <v>85.714285714285708</v>
      </c>
      <c r="Z36" s="62">
        <v>0</v>
      </c>
      <c r="AA36" s="40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59" t="s">
        <v>244</v>
      </c>
      <c r="C37" s="59"/>
      <c r="D37" s="36" t="s">
        <v>58</v>
      </c>
      <c r="E37" s="37" t="s">
        <v>124</v>
      </c>
      <c r="F37" s="37" t="s">
        <v>173</v>
      </c>
      <c r="G37" s="60">
        <v>12917.2</v>
      </c>
      <c r="H37" s="60">
        <v>9</v>
      </c>
      <c r="I37" s="60">
        <v>3</v>
      </c>
      <c r="J37" s="60">
        <v>6</v>
      </c>
      <c r="K37" s="60">
        <v>5</v>
      </c>
      <c r="L37" s="60">
        <v>5</v>
      </c>
      <c r="M37" s="60">
        <v>0</v>
      </c>
      <c r="N37" s="60">
        <v>55.555555555555557</v>
      </c>
      <c r="O37" s="40">
        <v>3019.75</v>
      </c>
      <c r="P37" s="40">
        <v>3019.75</v>
      </c>
      <c r="Q37" s="40">
        <v>100</v>
      </c>
      <c r="R37" s="40">
        <v>3019.75</v>
      </c>
      <c r="S37" s="40">
        <v>100</v>
      </c>
      <c r="T37" s="40">
        <v>0</v>
      </c>
      <c r="U37" s="40">
        <v>0</v>
      </c>
      <c r="V37" s="60">
        <v>4</v>
      </c>
      <c r="W37" s="61">
        <v>9</v>
      </c>
      <c r="X37" s="61">
        <v>0</v>
      </c>
      <c r="Y37" s="40">
        <v>44.444444444444443</v>
      </c>
      <c r="Z37" s="62">
        <v>9897.4500000000007</v>
      </c>
      <c r="AA37" s="40">
        <v>9897.4500000000007</v>
      </c>
      <c r="AB37" s="62">
        <v>100</v>
      </c>
      <c r="AC37" s="62">
        <v>9897.4500000000007</v>
      </c>
      <c r="AD37" s="62">
        <v>100</v>
      </c>
      <c r="AE37" s="62">
        <v>0</v>
      </c>
      <c r="AF37" s="62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59" t="s">
        <v>244</v>
      </c>
      <c r="C38" s="59"/>
      <c r="D38" s="36" t="s">
        <v>57</v>
      </c>
      <c r="E38" s="37" t="s">
        <v>124</v>
      </c>
      <c r="F38" s="37" t="s">
        <v>172</v>
      </c>
      <c r="G38" s="60">
        <v>0</v>
      </c>
      <c r="H38" s="60">
        <v>2</v>
      </c>
      <c r="I38" s="60">
        <v>1</v>
      </c>
      <c r="J38" s="60">
        <v>1</v>
      </c>
      <c r="K38" s="60">
        <v>0</v>
      </c>
      <c r="L38" s="60">
        <v>0</v>
      </c>
      <c r="M38" s="60">
        <v>0</v>
      </c>
      <c r="N38" s="6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60">
        <v>0</v>
      </c>
      <c r="W38" s="61">
        <v>0</v>
      </c>
      <c r="X38" s="61">
        <v>0</v>
      </c>
      <c r="Y38" s="40">
        <v>0</v>
      </c>
      <c r="Z38" s="62">
        <v>0</v>
      </c>
      <c r="AA38" s="40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59" t="s">
        <v>244</v>
      </c>
      <c r="C39" s="59"/>
      <c r="D39" s="36" t="s">
        <v>59</v>
      </c>
      <c r="E39" s="37" t="s">
        <v>127</v>
      </c>
      <c r="F39" s="37" t="s">
        <v>174</v>
      </c>
      <c r="G39" s="60">
        <v>30740.18</v>
      </c>
      <c r="H39" s="60">
        <v>20</v>
      </c>
      <c r="I39" s="60">
        <v>2</v>
      </c>
      <c r="J39" s="60">
        <v>18</v>
      </c>
      <c r="K39" s="60">
        <v>16</v>
      </c>
      <c r="L39" s="60">
        <v>16</v>
      </c>
      <c r="M39" s="60">
        <v>1</v>
      </c>
      <c r="N39" s="60">
        <v>80</v>
      </c>
      <c r="O39" s="40">
        <v>19435.18</v>
      </c>
      <c r="P39" s="40">
        <v>19435.18</v>
      </c>
      <c r="Q39" s="40">
        <v>100</v>
      </c>
      <c r="R39" s="40">
        <v>17383.59</v>
      </c>
      <c r="S39" s="40">
        <v>89.443936202288839</v>
      </c>
      <c r="T39" s="40">
        <v>2051.59</v>
      </c>
      <c r="U39" s="40">
        <v>10.556063797711161</v>
      </c>
      <c r="V39" s="60">
        <v>2</v>
      </c>
      <c r="W39" s="61">
        <v>15</v>
      </c>
      <c r="X39" s="61">
        <v>2</v>
      </c>
      <c r="Y39" s="40">
        <v>10</v>
      </c>
      <c r="Z39" s="62">
        <v>11305</v>
      </c>
      <c r="AA39" s="40">
        <v>13356.59</v>
      </c>
      <c r="AB39" s="62">
        <v>100</v>
      </c>
      <c r="AC39" s="62">
        <v>13356.59</v>
      </c>
      <c r="AD39" s="62">
        <v>100</v>
      </c>
      <c r="AE39" s="62">
        <v>0</v>
      </c>
      <c r="AF39" s="62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59" t="s">
        <v>244</v>
      </c>
      <c r="C40" s="59"/>
      <c r="D40" s="36" t="s">
        <v>60</v>
      </c>
      <c r="E40" s="37" t="s">
        <v>124</v>
      </c>
      <c r="F40" s="37" t="s">
        <v>175</v>
      </c>
      <c r="G40" s="60">
        <v>24308.38</v>
      </c>
      <c r="H40" s="60">
        <v>17</v>
      </c>
      <c r="I40" s="60">
        <v>6</v>
      </c>
      <c r="J40" s="60">
        <v>9</v>
      </c>
      <c r="K40" s="60">
        <v>15</v>
      </c>
      <c r="L40" s="60">
        <v>15</v>
      </c>
      <c r="M40" s="60">
        <v>0</v>
      </c>
      <c r="N40" s="60">
        <v>88.235294117647058</v>
      </c>
      <c r="O40" s="40">
        <v>15098.460000000001</v>
      </c>
      <c r="P40" s="40">
        <v>15098.460000000001</v>
      </c>
      <c r="Q40" s="40">
        <v>100</v>
      </c>
      <c r="R40" s="40">
        <v>14854.859999999999</v>
      </c>
      <c r="S40" s="40">
        <v>98.386590420479962</v>
      </c>
      <c r="T40" s="40">
        <v>243.60000000000218</v>
      </c>
      <c r="U40" s="40">
        <v>1.6134095795200447</v>
      </c>
      <c r="V40" s="60">
        <v>1</v>
      </c>
      <c r="W40" s="61">
        <v>10</v>
      </c>
      <c r="X40" s="61">
        <v>1</v>
      </c>
      <c r="Y40" s="40">
        <v>5.8823529411764701</v>
      </c>
      <c r="Z40" s="62">
        <v>9209.92</v>
      </c>
      <c r="AA40" s="40">
        <v>9453.5200000000023</v>
      </c>
      <c r="AB40" s="62">
        <v>100</v>
      </c>
      <c r="AC40" s="62">
        <v>9453.52</v>
      </c>
      <c r="AD40" s="62">
        <v>99.999999999999972</v>
      </c>
      <c r="AE40" s="62">
        <v>0</v>
      </c>
      <c r="AF40" s="62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59" t="s">
        <v>244</v>
      </c>
      <c r="C41" s="59"/>
      <c r="D41" s="36" t="s">
        <v>61</v>
      </c>
      <c r="E41" s="37" t="s">
        <v>124</v>
      </c>
      <c r="F41" s="37" t="s">
        <v>176</v>
      </c>
      <c r="G41" s="60">
        <v>42487.020000000004</v>
      </c>
      <c r="H41" s="60">
        <v>26</v>
      </c>
      <c r="I41" s="60">
        <v>8</v>
      </c>
      <c r="J41" s="60">
        <v>15</v>
      </c>
      <c r="K41" s="60">
        <v>22</v>
      </c>
      <c r="L41" s="60">
        <v>22</v>
      </c>
      <c r="M41" s="60">
        <v>0</v>
      </c>
      <c r="N41" s="60">
        <v>84.615384615384613</v>
      </c>
      <c r="O41" s="40">
        <v>27168.720000000001</v>
      </c>
      <c r="P41" s="40">
        <v>27168.720000000001</v>
      </c>
      <c r="Q41" s="40">
        <v>100</v>
      </c>
      <c r="R41" s="40">
        <v>27168.720000000001</v>
      </c>
      <c r="S41" s="40">
        <v>100</v>
      </c>
      <c r="T41" s="40">
        <v>0</v>
      </c>
      <c r="U41" s="40">
        <v>0</v>
      </c>
      <c r="V41" s="60">
        <v>3</v>
      </c>
      <c r="W41" s="61">
        <v>16</v>
      </c>
      <c r="X41" s="61">
        <v>1</v>
      </c>
      <c r="Y41" s="40">
        <v>11.538461538461538</v>
      </c>
      <c r="Z41" s="62">
        <v>15318.3</v>
      </c>
      <c r="AA41" s="40">
        <v>15318.3</v>
      </c>
      <c r="AB41" s="62">
        <v>100</v>
      </c>
      <c r="AC41" s="62">
        <v>15318.3</v>
      </c>
      <c r="AD41" s="62">
        <v>100</v>
      </c>
      <c r="AE41" s="62">
        <v>0</v>
      </c>
      <c r="AF41" s="62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59" t="s">
        <v>244</v>
      </c>
      <c r="C42" s="59"/>
      <c r="D42" s="36" t="s">
        <v>62</v>
      </c>
      <c r="E42" s="37" t="s">
        <v>132</v>
      </c>
      <c r="F42" s="37" t="s">
        <v>177</v>
      </c>
      <c r="G42" s="60">
        <v>11214.71</v>
      </c>
      <c r="H42" s="60">
        <v>10</v>
      </c>
      <c r="I42" s="60">
        <v>4</v>
      </c>
      <c r="J42" s="60">
        <v>6</v>
      </c>
      <c r="K42" s="60">
        <v>10</v>
      </c>
      <c r="L42" s="60">
        <v>10</v>
      </c>
      <c r="M42" s="60">
        <v>0</v>
      </c>
      <c r="N42" s="60">
        <v>100</v>
      </c>
      <c r="O42" s="40">
        <v>9538.17</v>
      </c>
      <c r="P42" s="40">
        <v>9538.17</v>
      </c>
      <c r="Q42" s="40">
        <v>100</v>
      </c>
      <c r="R42" s="40">
        <v>8030.89</v>
      </c>
      <c r="S42" s="40">
        <v>84.197387968551624</v>
      </c>
      <c r="T42" s="40">
        <v>1507.2799999999997</v>
      </c>
      <c r="U42" s="40">
        <v>15.802612031448376</v>
      </c>
      <c r="V42" s="60">
        <v>0</v>
      </c>
      <c r="W42" s="61">
        <v>6</v>
      </c>
      <c r="X42" s="61">
        <v>1</v>
      </c>
      <c r="Y42" s="40">
        <v>0</v>
      </c>
      <c r="Z42" s="62">
        <v>1676.54</v>
      </c>
      <c r="AA42" s="40">
        <v>3183.8199999999997</v>
      </c>
      <c r="AB42" s="62">
        <v>100</v>
      </c>
      <c r="AC42" s="62">
        <v>3183.82</v>
      </c>
      <c r="AD42" s="62">
        <v>100.00000000000003</v>
      </c>
      <c r="AE42" s="62">
        <v>0</v>
      </c>
      <c r="AF42" s="62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59" t="s">
        <v>244</v>
      </c>
      <c r="C43" s="59"/>
      <c r="D43" s="36" t="s">
        <v>63</v>
      </c>
      <c r="E43" s="37" t="s">
        <v>124</v>
      </c>
      <c r="F43" s="37" t="s">
        <v>178</v>
      </c>
      <c r="G43" s="60">
        <v>17726.22</v>
      </c>
      <c r="H43" s="60">
        <v>15</v>
      </c>
      <c r="I43" s="60">
        <v>3</v>
      </c>
      <c r="J43" s="60">
        <v>12</v>
      </c>
      <c r="K43" s="60">
        <v>12</v>
      </c>
      <c r="L43" s="60">
        <v>12</v>
      </c>
      <c r="M43" s="60">
        <v>1</v>
      </c>
      <c r="N43" s="60">
        <v>80</v>
      </c>
      <c r="O43" s="40">
        <v>15784.42</v>
      </c>
      <c r="P43" s="40">
        <v>15784.42</v>
      </c>
      <c r="Q43" s="40">
        <v>100</v>
      </c>
      <c r="R43" s="40">
        <v>15784.419999999998</v>
      </c>
      <c r="S43" s="40">
        <v>99.999999999999986</v>
      </c>
      <c r="T43" s="40">
        <v>0</v>
      </c>
      <c r="U43" s="40">
        <v>0</v>
      </c>
      <c r="V43" s="60">
        <v>3</v>
      </c>
      <c r="W43" s="61">
        <v>11</v>
      </c>
      <c r="X43" s="61">
        <v>0</v>
      </c>
      <c r="Y43" s="40">
        <v>20</v>
      </c>
      <c r="Z43" s="62">
        <v>1941.8000000000002</v>
      </c>
      <c r="AA43" s="40">
        <v>1941.8000000000002</v>
      </c>
      <c r="AB43" s="62">
        <v>100</v>
      </c>
      <c r="AC43" s="62">
        <v>1941.8000000000002</v>
      </c>
      <c r="AD43" s="62">
        <v>100</v>
      </c>
      <c r="AE43" s="62">
        <v>0</v>
      </c>
      <c r="AF43" s="62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59" t="s">
        <v>244</v>
      </c>
      <c r="C44" s="59"/>
      <c r="D44" s="36" t="s">
        <v>65</v>
      </c>
      <c r="E44" s="37" t="s">
        <v>124</v>
      </c>
      <c r="F44" s="37" t="s">
        <v>180</v>
      </c>
      <c r="G44" s="60">
        <v>0</v>
      </c>
      <c r="H44" s="60">
        <v>2</v>
      </c>
      <c r="I44" s="60">
        <v>0</v>
      </c>
      <c r="J44" s="60">
        <v>2</v>
      </c>
      <c r="K44" s="60">
        <v>0</v>
      </c>
      <c r="L44" s="60">
        <v>0</v>
      </c>
      <c r="M44" s="60">
        <v>1</v>
      </c>
      <c r="N44" s="6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60">
        <v>0</v>
      </c>
      <c r="W44" s="61">
        <v>0</v>
      </c>
      <c r="X44" s="61">
        <v>0</v>
      </c>
      <c r="Y44" s="40">
        <v>0</v>
      </c>
      <c r="Z44" s="62">
        <v>0</v>
      </c>
      <c r="AA44" s="40">
        <v>0</v>
      </c>
      <c r="AB44" s="62">
        <v>0</v>
      </c>
      <c r="AC44" s="62">
        <v>0</v>
      </c>
      <c r="AD44" s="62">
        <v>0</v>
      </c>
      <c r="AE44" s="62">
        <v>0</v>
      </c>
      <c r="AF44" s="62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59" t="s">
        <v>244</v>
      </c>
      <c r="C45" s="59"/>
      <c r="D45" s="36" t="s">
        <v>64</v>
      </c>
      <c r="E45" s="37" t="s">
        <v>124</v>
      </c>
      <c r="F45" s="37" t="s">
        <v>179</v>
      </c>
      <c r="G45" s="60">
        <v>624.23</v>
      </c>
      <c r="H45" s="60">
        <v>2</v>
      </c>
      <c r="I45" s="60">
        <v>1</v>
      </c>
      <c r="J45" s="60">
        <v>1</v>
      </c>
      <c r="K45" s="60">
        <v>2</v>
      </c>
      <c r="L45" s="60">
        <v>2</v>
      </c>
      <c r="M45" s="60">
        <v>1</v>
      </c>
      <c r="N45" s="60">
        <v>100</v>
      </c>
      <c r="O45" s="40">
        <v>624.23</v>
      </c>
      <c r="P45" s="40">
        <v>624.23</v>
      </c>
      <c r="Q45" s="40">
        <v>100</v>
      </c>
      <c r="R45" s="40">
        <v>624.23</v>
      </c>
      <c r="S45" s="40">
        <v>100</v>
      </c>
      <c r="T45" s="40">
        <v>0</v>
      </c>
      <c r="U45" s="40">
        <v>0</v>
      </c>
      <c r="V45" s="60">
        <v>0</v>
      </c>
      <c r="W45" s="61">
        <v>0</v>
      </c>
      <c r="X45" s="61">
        <v>0</v>
      </c>
      <c r="Y45" s="40">
        <v>0</v>
      </c>
      <c r="Z45" s="62">
        <v>0</v>
      </c>
      <c r="AA45" s="40">
        <v>0</v>
      </c>
      <c r="AB45" s="62">
        <v>0</v>
      </c>
      <c r="AC45" s="62">
        <v>0</v>
      </c>
      <c r="AD45" s="62">
        <v>0</v>
      </c>
      <c r="AE45" s="62">
        <v>0</v>
      </c>
      <c r="AF45" s="62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59" t="s">
        <v>244</v>
      </c>
      <c r="C46" s="59"/>
      <c r="D46" s="36" t="s">
        <v>66</v>
      </c>
      <c r="E46" s="37" t="s">
        <v>126</v>
      </c>
      <c r="F46" s="37" t="s">
        <v>181</v>
      </c>
      <c r="G46" s="60">
        <v>21706.97</v>
      </c>
      <c r="H46" s="60">
        <v>14</v>
      </c>
      <c r="I46" s="60">
        <v>2</v>
      </c>
      <c r="J46" s="60">
        <v>12</v>
      </c>
      <c r="K46" s="60">
        <v>13</v>
      </c>
      <c r="L46" s="60">
        <v>13</v>
      </c>
      <c r="M46" s="60">
        <v>3</v>
      </c>
      <c r="N46" s="60">
        <v>92.857142857142861</v>
      </c>
      <c r="O46" s="40">
        <v>9181.1</v>
      </c>
      <c r="P46" s="40">
        <v>9181.1</v>
      </c>
      <c r="Q46" s="40">
        <v>100</v>
      </c>
      <c r="R46" s="40">
        <v>9181.1</v>
      </c>
      <c r="S46" s="40">
        <v>100</v>
      </c>
      <c r="T46" s="40">
        <v>0</v>
      </c>
      <c r="U46" s="40">
        <v>0</v>
      </c>
      <c r="V46" s="60">
        <v>0</v>
      </c>
      <c r="W46" s="61">
        <v>13</v>
      </c>
      <c r="X46" s="61">
        <v>1</v>
      </c>
      <c r="Y46" s="40">
        <v>0</v>
      </c>
      <c r="Z46" s="62">
        <v>12525.87</v>
      </c>
      <c r="AA46" s="40">
        <v>12525.87</v>
      </c>
      <c r="AB46" s="62">
        <v>100</v>
      </c>
      <c r="AC46" s="62">
        <v>12525.87</v>
      </c>
      <c r="AD46" s="62">
        <v>100</v>
      </c>
      <c r="AE46" s="62">
        <v>0</v>
      </c>
      <c r="AF46" s="62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59" t="s">
        <v>244</v>
      </c>
      <c r="C47" s="59"/>
      <c r="D47" s="36" t="s">
        <v>67</v>
      </c>
      <c r="E47" s="37" t="s">
        <v>133</v>
      </c>
      <c r="F47" s="37" t="s">
        <v>182</v>
      </c>
      <c r="G47" s="60">
        <v>88646.87</v>
      </c>
      <c r="H47" s="60">
        <v>34</v>
      </c>
      <c r="I47" s="60">
        <v>11</v>
      </c>
      <c r="J47" s="60">
        <v>23</v>
      </c>
      <c r="K47" s="60">
        <v>30</v>
      </c>
      <c r="L47" s="60">
        <v>30</v>
      </c>
      <c r="M47" s="60">
        <v>1</v>
      </c>
      <c r="N47" s="60">
        <v>88.235294117647058</v>
      </c>
      <c r="O47" s="40">
        <v>68842.7</v>
      </c>
      <c r="P47" s="40">
        <v>68842.7</v>
      </c>
      <c r="Q47" s="40">
        <v>100</v>
      </c>
      <c r="R47" s="40">
        <v>56055.509999999995</v>
      </c>
      <c r="S47" s="40">
        <v>81.425496094720273</v>
      </c>
      <c r="T47" s="40">
        <v>12787.190000000002</v>
      </c>
      <c r="U47" s="40">
        <v>18.57450390527972</v>
      </c>
      <c r="V47" s="60">
        <v>3</v>
      </c>
      <c r="W47" s="61">
        <v>36</v>
      </c>
      <c r="X47" s="61">
        <v>2</v>
      </c>
      <c r="Y47" s="40">
        <v>8.8235294117647065</v>
      </c>
      <c r="Z47" s="62">
        <v>19804.169999999998</v>
      </c>
      <c r="AA47" s="40">
        <v>32591.360000000001</v>
      </c>
      <c r="AB47" s="62">
        <v>100</v>
      </c>
      <c r="AC47" s="62">
        <v>32591.360000000001</v>
      </c>
      <c r="AD47" s="62">
        <v>100</v>
      </c>
      <c r="AE47" s="62">
        <v>0</v>
      </c>
      <c r="AF47" s="62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59" t="s">
        <v>244</v>
      </c>
      <c r="C48" s="59"/>
      <c r="D48" s="36" t="s">
        <v>68</v>
      </c>
      <c r="E48" s="37" t="s">
        <v>125</v>
      </c>
      <c r="F48" s="37" t="s">
        <v>183</v>
      </c>
      <c r="G48" s="60">
        <v>13744.75</v>
      </c>
      <c r="H48" s="60">
        <v>16</v>
      </c>
      <c r="I48" s="60">
        <v>6</v>
      </c>
      <c r="J48" s="60">
        <v>9</v>
      </c>
      <c r="K48" s="60">
        <v>11</v>
      </c>
      <c r="L48" s="60">
        <v>11</v>
      </c>
      <c r="M48" s="60">
        <v>1</v>
      </c>
      <c r="N48" s="60">
        <v>68.75</v>
      </c>
      <c r="O48" s="40">
        <v>13438.82</v>
      </c>
      <c r="P48" s="40">
        <v>13438.82</v>
      </c>
      <c r="Q48" s="40">
        <v>100</v>
      </c>
      <c r="R48" s="40">
        <v>13438.82</v>
      </c>
      <c r="S48" s="40">
        <v>100</v>
      </c>
      <c r="T48" s="40">
        <v>0</v>
      </c>
      <c r="U48" s="40">
        <v>0</v>
      </c>
      <c r="V48" s="60">
        <v>2</v>
      </c>
      <c r="W48" s="61">
        <v>8</v>
      </c>
      <c r="X48" s="61">
        <v>0</v>
      </c>
      <c r="Y48" s="40">
        <v>12.5</v>
      </c>
      <c r="Z48" s="62">
        <v>305.93</v>
      </c>
      <c r="AA48" s="40">
        <v>305.93</v>
      </c>
      <c r="AB48" s="62">
        <v>100</v>
      </c>
      <c r="AC48" s="62">
        <v>305.93</v>
      </c>
      <c r="AD48" s="62">
        <v>100</v>
      </c>
      <c r="AE48" s="62">
        <v>0</v>
      </c>
      <c r="AF48" s="62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59" t="s">
        <v>244</v>
      </c>
      <c r="C49" s="59"/>
      <c r="D49" s="36" t="s">
        <v>69</v>
      </c>
      <c r="E49" s="37" t="s">
        <v>128</v>
      </c>
      <c r="F49" s="37" t="s">
        <v>184</v>
      </c>
      <c r="G49" s="60">
        <v>24562.880000000001</v>
      </c>
      <c r="H49" s="60">
        <v>16</v>
      </c>
      <c r="I49" s="60">
        <v>2</v>
      </c>
      <c r="J49" s="60">
        <v>14</v>
      </c>
      <c r="K49" s="60">
        <v>11</v>
      </c>
      <c r="L49" s="60">
        <v>11</v>
      </c>
      <c r="M49" s="60">
        <v>1</v>
      </c>
      <c r="N49" s="60">
        <v>68.75</v>
      </c>
      <c r="O49" s="40">
        <v>20641.310000000001</v>
      </c>
      <c r="P49" s="40">
        <v>20641.310000000001</v>
      </c>
      <c r="Q49" s="40">
        <v>100</v>
      </c>
      <c r="R49" s="40">
        <v>20641.309999999998</v>
      </c>
      <c r="S49" s="40">
        <v>99.999999999999972</v>
      </c>
      <c r="T49" s="40">
        <v>0</v>
      </c>
      <c r="U49" s="40">
        <v>0</v>
      </c>
      <c r="V49" s="60">
        <v>3</v>
      </c>
      <c r="W49" s="61">
        <v>16</v>
      </c>
      <c r="X49" s="61">
        <v>4</v>
      </c>
      <c r="Y49" s="40">
        <v>18.75</v>
      </c>
      <c r="Z49" s="62">
        <v>3921.57</v>
      </c>
      <c r="AA49" s="40">
        <v>3921.57</v>
      </c>
      <c r="AB49" s="62">
        <v>100</v>
      </c>
      <c r="AC49" s="62">
        <v>3921.57</v>
      </c>
      <c r="AD49" s="62">
        <v>100</v>
      </c>
      <c r="AE49" s="62">
        <v>0</v>
      </c>
      <c r="AF49" s="62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59" t="s">
        <v>244</v>
      </c>
      <c r="C50" s="59"/>
      <c r="D50" s="36" t="s">
        <v>70</v>
      </c>
      <c r="E50" s="37" t="s">
        <v>134</v>
      </c>
      <c r="F50" s="37" t="s">
        <v>185</v>
      </c>
      <c r="G50" s="60">
        <v>78464.850000000006</v>
      </c>
      <c r="H50" s="60">
        <v>12</v>
      </c>
      <c r="I50" s="60">
        <v>2</v>
      </c>
      <c r="J50" s="60">
        <v>10</v>
      </c>
      <c r="K50" s="60">
        <v>9</v>
      </c>
      <c r="L50" s="60">
        <v>9</v>
      </c>
      <c r="M50" s="60">
        <v>1</v>
      </c>
      <c r="N50" s="60">
        <v>75</v>
      </c>
      <c r="O50" s="40">
        <v>20509.350000000002</v>
      </c>
      <c r="P50" s="40">
        <v>20509.350000000002</v>
      </c>
      <c r="Q50" s="40">
        <v>100</v>
      </c>
      <c r="R50" s="40">
        <v>15207.210000000001</v>
      </c>
      <c r="S50" s="40">
        <v>74.14769361291313</v>
      </c>
      <c r="T50" s="40">
        <v>5302.1400000000012</v>
      </c>
      <c r="U50" s="40">
        <v>25.85230638708687</v>
      </c>
      <c r="V50" s="60">
        <v>3</v>
      </c>
      <c r="W50" s="61">
        <v>13</v>
      </c>
      <c r="X50" s="61">
        <v>1</v>
      </c>
      <c r="Y50" s="40">
        <v>25</v>
      </c>
      <c r="Z50" s="62">
        <v>57955.5</v>
      </c>
      <c r="AA50" s="40">
        <v>63257.64</v>
      </c>
      <c r="AB50" s="62">
        <v>100</v>
      </c>
      <c r="AC50" s="62">
        <v>63257.64</v>
      </c>
      <c r="AD50" s="62">
        <v>100</v>
      </c>
      <c r="AE50" s="62">
        <v>0</v>
      </c>
      <c r="AF50" s="62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59" t="s">
        <v>244</v>
      </c>
      <c r="C51" s="59"/>
      <c r="D51" s="36" t="s">
        <v>71</v>
      </c>
      <c r="E51" s="37" t="s">
        <v>121</v>
      </c>
      <c r="F51" s="37" t="s">
        <v>186</v>
      </c>
      <c r="G51" s="60">
        <v>10515.779999999999</v>
      </c>
      <c r="H51" s="60">
        <v>10</v>
      </c>
      <c r="I51" s="60">
        <v>2</v>
      </c>
      <c r="J51" s="60">
        <v>8</v>
      </c>
      <c r="K51" s="60">
        <v>7</v>
      </c>
      <c r="L51" s="60">
        <v>7</v>
      </c>
      <c r="M51" s="60">
        <v>0</v>
      </c>
      <c r="N51" s="60">
        <v>70</v>
      </c>
      <c r="O51" s="40">
        <v>9576.4699999999993</v>
      </c>
      <c r="P51" s="40">
        <v>9576.4699999999993</v>
      </c>
      <c r="Q51" s="40">
        <v>100</v>
      </c>
      <c r="R51" s="40">
        <v>9576.4699999999993</v>
      </c>
      <c r="S51" s="40">
        <v>100</v>
      </c>
      <c r="T51" s="40">
        <v>0</v>
      </c>
      <c r="U51" s="40">
        <v>0</v>
      </c>
      <c r="V51" s="60">
        <v>2</v>
      </c>
      <c r="W51" s="61">
        <v>7</v>
      </c>
      <c r="X51" s="61">
        <v>0</v>
      </c>
      <c r="Y51" s="40">
        <v>20</v>
      </c>
      <c r="Z51" s="62">
        <v>939.31</v>
      </c>
      <c r="AA51" s="40">
        <v>939.31</v>
      </c>
      <c r="AB51" s="62">
        <v>100</v>
      </c>
      <c r="AC51" s="62">
        <v>939.31</v>
      </c>
      <c r="AD51" s="62">
        <v>100</v>
      </c>
      <c r="AE51" s="62">
        <v>0</v>
      </c>
      <c r="AF51" s="62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59" t="s">
        <v>244</v>
      </c>
      <c r="C52" s="59"/>
      <c r="D52" s="36" t="s">
        <v>72</v>
      </c>
      <c r="E52" s="37" t="s">
        <v>124</v>
      </c>
      <c r="F52" s="37" t="s">
        <v>187</v>
      </c>
      <c r="G52" s="60">
        <v>33319.729999999996</v>
      </c>
      <c r="H52" s="60">
        <v>24</v>
      </c>
      <c r="I52" s="60">
        <v>10</v>
      </c>
      <c r="J52" s="60">
        <v>12</v>
      </c>
      <c r="K52" s="60">
        <v>22</v>
      </c>
      <c r="L52" s="60">
        <v>22</v>
      </c>
      <c r="M52" s="60">
        <v>2</v>
      </c>
      <c r="N52" s="60">
        <v>91.666666666666657</v>
      </c>
      <c r="O52" s="40">
        <v>21145.85</v>
      </c>
      <c r="P52" s="40">
        <v>21145.85</v>
      </c>
      <c r="Q52" s="40">
        <v>100</v>
      </c>
      <c r="R52" s="40">
        <v>20743.91</v>
      </c>
      <c r="S52" s="40">
        <v>98.099201498166309</v>
      </c>
      <c r="T52" s="40">
        <v>401.93999999999869</v>
      </c>
      <c r="U52" s="40">
        <v>1.9007985018336873</v>
      </c>
      <c r="V52" s="60">
        <v>2</v>
      </c>
      <c r="W52" s="61">
        <v>21</v>
      </c>
      <c r="X52" s="61">
        <v>7</v>
      </c>
      <c r="Y52" s="40">
        <v>8.3333333333333321</v>
      </c>
      <c r="Z52" s="62">
        <v>12173.88</v>
      </c>
      <c r="AA52" s="40">
        <v>12575.819999999998</v>
      </c>
      <c r="AB52" s="62">
        <v>100</v>
      </c>
      <c r="AC52" s="62">
        <v>12575.819999999998</v>
      </c>
      <c r="AD52" s="62">
        <v>100</v>
      </c>
      <c r="AE52" s="62">
        <v>0</v>
      </c>
      <c r="AF52" s="62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59" t="s">
        <v>244</v>
      </c>
      <c r="C53" s="59"/>
      <c r="D53" s="36" t="s">
        <v>73</v>
      </c>
      <c r="E53" s="37" t="s">
        <v>125</v>
      </c>
      <c r="F53" s="37" t="s">
        <v>188</v>
      </c>
      <c r="G53" s="60">
        <v>20961.98</v>
      </c>
      <c r="H53" s="60">
        <v>16</v>
      </c>
      <c r="I53" s="60">
        <v>0</v>
      </c>
      <c r="J53" s="60">
        <v>16</v>
      </c>
      <c r="K53" s="60">
        <v>13</v>
      </c>
      <c r="L53" s="60">
        <v>13</v>
      </c>
      <c r="M53" s="60">
        <v>0</v>
      </c>
      <c r="N53" s="60">
        <v>81.25</v>
      </c>
      <c r="O53" s="40">
        <v>14149.42</v>
      </c>
      <c r="P53" s="40">
        <v>14149.42</v>
      </c>
      <c r="Q53" s="40">
        <v>100</v>
      </c>
      <c r="R53" s="40">
        <v>14149.42</v>
      </c>
      <c r="S53" s="40">
        <v>100</v>
      </c>
      <c r="T53" s="40">
        <v>0</v>
      </c>
      <c r="U53" s="40">
        <v>0</v>
      </c>
      <c r="V53" s="60">
        <v>5</v>
      </c>
      <c r="W53" s="61">
        <v>21</v>
      </c>
      <c r="X53" s="61">
        <v>2</v>
      </c>
      <c r="Y53" s="40">
        <v>31.25</v>
      </c>
      <c r="Z53" s="62">
        <v>6812.56</v>
      </c>
      <c r="AA53" s="40">
        <v>6812.56</v>
      </c>
      <c r="AB53" s="62">
        <v>100</v>
      </c>
      <c r="AC53" s="62">
        <v>6812.56</v>
      </c>
      <c r="AD53" s="62">
        <v>100</v>
      </c>
      <c r="AE53" s="62">
        <v>0</v>
      </c>
      <c r="AF53" s="62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59" t="s">
        <v>244</v>
      </c>
      <c r="C54" s="59"/>
      <c r="D54" s="36" t="s">
        <v>74</v>
      </c>
      <c r="E54" s="37" t="s">
        <v>124</v>
      </c>
      <c r="F54" s="37" t="s">
        <v>189</v>
      </c>
      <c r="G54" s="60">
        <v>21542.019999999997</v>
      </c>
      <c r="H54" s="60">
        <v>15</v>
      </c>
      <c r="I54" s="60">
        <v>2</v>
      </c>
      <c r="J54" s="60">
        <v>12</v>
      </c>
      <c r="K54" s="60">
        <v>11</v>
      </c>
      <c r="L54" s="60">
        <v>11</v>
      </c>
      <c r="M54" s="60">
        <v>3</v>
      </c>
      <c r="N54" s="60">
        <v>73.333333333333329</v>
      </c>
      <c r="O54" s="40">
        <v>19513.129999999997</v>
      </c>
      <c r="P54" s="40">
        <v>19513.129999999997</v>
      </c>
      <c r="Q54" s="40">
        <v>100</v>
      </c>
      <c r="R54" s="40">
        <v>19513.129999999997</v>
      </c>
      <c r="S54" s="40">
        <v>100</v>
      </c>
      <c r="T54" s="40">
        <v>0</v>
      </c>
      <c r="U54" s="40">
        <v>0</v>
      </c>
      <c r="V54" s="60">
        <v>2</v>
      </c>
      <c r="W54" s="61">
        <v>8</v>
      </c>
      <c r="X54" s="61">
        <v>0</v>
      </c>
      <c r="Y54" s="40">
        <v>13.333333333333334</v>
      </c>
      <c r="Z54" s="62">
        <v>2028.8899999999999</v>
      </c>
      <c r="AA54" s="40">
        <v>2028.8899999999999</v>
      </c>
      <c r="AB54" s="62">
        <v>100</v>
      </c>
      <c r="AC54" s="62">
        <v>2028.8899999999999</v>
      </c>
      <c r="AD54" s="62">
        <v>100</v>
      </c>
      <c r="AE54" s="62">
        <v>0</v>
      </c>
      <c r="AF54" s="62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59" t="s">
        <v>244</v>
      </c>
      <c r="C55" s="59"/>
      <c r="D55" s="36" t="s">
        <v>75</v>
      </c>
      <c r="E55" s="37" t="s">
        <v>125</v>
      </c>
      <c r="F55" s="37" t="s">
        <v>190</v>
      </c>
      <c r="G55" s="60">
        <v>7872.8899999999994</v>
      </c>
      <c r="H55" s="60">
        <v>18</v>
      </c>
      <c r="I55" s="60">
        <v>5</v>
      </c>
      <c r="J55" s="60">
        <v>13</v>
      </c>
      <c r="K55" s="60">
        <v>14</v>
      </c>
      <c r="L55" s="60">
        <v>14</v>
      </c>
      <c r="M55" s="60">
        <v>9</v>
      </c>
      <c r="N55" s="60">
        <v>77.777777777777786</v>
      </c>
      <c r="O55" s="40">
        <v>7872.8899999999994</v>
      </c>
      <c r="P55" s="40">
        <v>7872.8899999999994</v>
      </c>
      <c r="Q55" s="40">
        <v>100</v>
      </c>
      <c r="R55" s="40">
        <v>7872.8899999999994</v>
      </c>
      <c r="S55" s="40">
        <v>100</v>
      </c>
      <c r="T55" s="40">
        <v>0</v>
      </c>
      <c r="U55" s="40">
        <v>0</v>
      </c>
      <c r="V55" s="60">
        <v>0</v>
      </c>
      <c r="W55" s="61">
        <v>3</v>
      </c>
      <c r="X55" s="61">
        <v>0</v>
      </c>
      <c r="Y55" s="40">
        <v>0</v>
      </c>
      <c r="Z55" s="62">
        <v>0</v>
      </c>
      <c r="AA55" s="40">
        <v>0</v>
      </c>
      <c r="AB55" s="62">
        <v>0</v>
      </c>
      <c r="AC55" s="62">
        <v>0</v>
      </c>
      <c r="AD55" s="62">
        <v>0</v>
      </c>
      <c r="AE55" s="62">
        <v>0</v>
      </c>
      <c r="AF55" s="62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59" t="s">
        <v>244</v>
      </c>
      <c r="C56" s="59"/>
      <c r="D56" s="36" t="s">
        <v>76</v>
      </c>
      <c r="E56" s="37" t="s">
        <v>135</v>
      </c>
      <c r="F56" s="37" t="s">
        <v>191</v>
      </c>
      <c r="G56" s="60">
        <v>901.85</v>
      </c>
      <c r="H56" s="60">
        <v>9</v>
      </c>
      <c r="I56" s="60">
        <v>3</v>
      </c>
      <c r="J56" s="60">
        <v>5</v>
      </c>
      <c r="K56" s="60">
        <v>2</v>
      </c>
      <c r="L56" s="60">
        <v>2</v>
      </c>
      <c r="M56" s="60">
        <v>0</v>
      </c>
      <c r="N56" s="60">
        <v>22.222222222222221</v>
      </c>
      <c r="O56" s="40">
        <v>901.85</v>
      </c>
      <c r="P56" s="40">
        <v>901.85</v>
      </c>
      <c r="Q56" s="40">
        <v>100</v>
      </c>
      <c r="R56" s="40">
        <v>901.85</v>
      </c>
      <c r="S56" s="40">
        <v>100</v>
      </c>
      <c r="T56" s="40">
        <v>0</v>
      </c>
      <c r="U56" s="40">
        <v>0</v>
      </c>
      <c r="V56" s="60">
        <v>1</v>
      </c>
      <c r="W56" s="61">
        <v>2</v>
      </c>
      <c r="X56" s="61">
        <v>0</v>
      </c>
      <c r="Y56" s="40">
        <v>11.111111111111111</v>
      </c>
      <c r="Z56" s="62">
        <v>0</v>
      </c>
      <c r="AA56" s="40">
        <v>0</v>
      </c>
      <c r="AB56" s="62">
        <v>0</v>
      </c>
      <c r="AC56" s="62">
        <v>0</v>
      </c>
      <c r="AD56" s="62">
        <v>0</v>
      </c>
      <c r="AE56" s="62">
        <v>0</v>
      </c>
      <c r="AF56" s="62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59" t="s">
        <v>244</v>
      </c>
      <c r="C57" s="59"/>
      <c r="D57" s="36" t="s">
        <v>77</v>
      </c>
      <c r="E57" s="37" t="s">
        <v>136</v>
      </c>
      <c r="F57" s="37" t="s">
        <v>192</v>
      </c>
      <c r="G57" s="60">
        <v>25703.99</v>
      </c>
      <c r="H57" s="60">
        <v>17</v>
      </c>
      <c r="I57" s="60">
        <v>1</v>
      </c>
      <c r="J57" s="60">
        <v>16</v>
      </c>
      <c r="K57" s="60">
        <v>14</v>
      </c>
      <c r="L57" s="60">
        <v>14</v>
      </c>
      <c r="M57" s="60">
        <v>0</v>
      </c>
      <c r="N57" s="60">
        <v>82.35294117647058</v>
      </c>
      <c r="O57" s="40">
        <v>22560.63</v>
      </c>
      <c r="P57" s="40">
        <v>22560.63</v>
      </c>
      <c r="Q57" s="40">
        <v>100</v>
      </c>
      <c r="R57" s="40">
        <v>22560.63</v>
      </c>
      <c r="S57" s="40">
        <v>100</v>
      </c>
      <c r="T57" s="40">
        <v>0</v>
      </c>
      <c r="U57" s="40">
        <v>0</v>
      </c>
      <c r="V57" s="60">
        <v>1</v>
      </c>
      <c r="W57" s="61">
        <v>14</v>
      </c>
      <c r="X57" s="61">
        <v>0</v>
      </c>
      <c r="Y57" s="40">
        <v>5.8823529411764701</v>
      </c>
      <c r="Z57" s="62">
        <v>3143.36</v>
      </c>
      <c r="AA57" s="40">
        <v>3143.36</v>
      </c>
      <c r="AB57" s="62">
        <v>100</v>
      </c>
      <c r="AC57" s="62">
        <v>3143.36</v>
      </c>
      <c r="AD57" s="62">
        <v>100</v>
      </c>
      <c r="AE57" s="62">
        <v>0</v>
      </c>
      <c r="AF57" s="62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59" t="s">
        <v>244</v>
      </c>
      <c r="C58" s="59"/>
      <c r="D58" s="36" t="s">
        <v>78</v>
      </c>
      <c r="E58" s="37" t="s">
        <v>124</v>
      </c>
      <c r="F58" s="37" t="s">
        <v>193</v>
      </c>
      <c r="G58" s="60">
        <v>6865.01</v>
      </c>
      <c r="H58" s="60">
        <v>9</v>
      </c>
      <c r="I58" s="60">
        <v>3</v>
      </c>
      <c r="J58" s="60">
        <v>6</v>
      </c>
      <c r="K58" s="60">
        <v>8</v>
      </c>
      <c r="L58" s="60">
        <v>8</v>
      </c>
      <c r="M58" s="60">
        <v>0</v>
      </c>
      <c r="N58" s="60">
        <v>88.888888888888886</v>
      </c>
      <c r="O58" s="40">
        <v>5829.1</v>
      </c>
      <c r="P58" s="40">
        <v>5829.1</v>
      </c>
      <c r="Q58" s="40">
        <v>100</v>
      </c>
      <c r="R58" s="40">
        <v>5829.1</v>
      </c>
      <c r="S58" s="40">
        <v>100</v>
      </c>
      <c r="T58" s="40">
        <v>0</v>
      </c>
      <c r="U58" s="40">
        <v>0</v>
      </c>
      <c r="V58" s="60">
        <v>1</v>
      </c>
      <c r="W58" s="61">
        <v>4</v>
      </c>
      <c r="X58" s="61">
        <v>0</v>
      </c>
      <c r="Y58" s="40">
        <v>11.111111111111111</v>
      </c>
      <c r="Z58" s="62">
        <v>1035.9100000000001</v>
      </c>
      <c r="AA58" s="40">
        <v>1035.9100000000001</v>
      </c>
      <c r="AB58" s="62">
        <v>100</v>
      </c>
      <c r="AC58" s="62">
        <v>1035.9100000000001</v>
      </c>
      <c r="AD58" s="62">
        <v>100</v>
      </c>
      <c r="AE58" s="62">
        <v>0</v>
      </c>
      <c r="AF58" s="62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59" t="s">
        <v>244</v>
      </c>
      <c r="C59" s="59"/>
      <c r="D59" s="36" t="s">
        <v>79</v>
      </c>
      <c r="E59" s="37" t="s">
        <v>137</v>
      </c>
      <c r="F59" s="37" t="s">
        <v>194</v>
      </c>
      <c r="G59" s="60">
        <v>22481.79</v>
      </c>
      <c r="H59" s="60">
        <v>19</v>
      </c>
      <c r="I59" s="60">
        <v>5</v>
      </c>
      <c r="J59" s="60">
        <v>14</v>
      </c>
      <c r="K59" s="60">
        <v>15</v>
      </c>
      <c r="L59" s="60">
        <v>15</v>
      </c>
      <c r="M59" s="60">
        <v>0</v>
      </c>
      <c r="N59" s="60">
        <v>78.94736842105263</v>
      </c>
      <c r="O59" s="40">
        <v>20164.23</v>
      </c>
      <c r="P59" s="40">
        <v>20164.23</v>
      </c>
      <c r="Q59" s="40">
        <v>100</v>
      </c>
      <c r="R59" s="40">
        <v>19473.62</v>
      </c>
      <c r="S59" s="40">
        <v>96.575073781642047</v>
      </c>
      <c r="T59" s="40">
        <v>690.61000000000058</v>
      </c>
      <c r="U59" s="40">
        <v>3.4249262183579563</v>
      </c>
      <c r="V59" s="60">
        <v>3</v>
      </c>
      <c r="W59" s="61">
        <v>14</v>
      </c>
      <c r="X59" s="61">
        <v>0</v>
      </c>
      <c r="Y59" s="40">
        <v>15.789473684210526</v>
      </c>
      <c r="Z59" s="62">
        <v>2317.56</v>
      </c>
      <c r="AA59" s="40">
        <v>3008.1700000000005</v>
      </c>
      <c r="AB59" s="62">
        <v>100</v>
      </c>
      <c r="AC59" s="62">
        <v>3008.1700000000005</v>
      </c>
      <c r="AD59" s="62">
        <v>100</v>
      </c>
      <c r="AE59" s="62">
        <v>0</v>
      </c>
      <c r="AF59" s="62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59" t="s">
        <v>244</v>
      </c>
      <c r="C60" s="59"/>
      <c r="D60" s="36" t="s">
        <v>80</v>
      </c>
      <c r="E60" s="37" t="s">
        <v>124</v>
      </c>
      <c r="F60" s="37" t="s">
        <v>195</v>
      </c>
      <c r="G60" s="60">
        <v>39444.380000000005</v>
      </c>
      <c r="H60" s="60">
        <v>16</v>
      </c>
      <c r="I60" s="60">
        <v>3</v>
      </c>
      <c r="J60" s="60">
        <v>12</v>
      </c>
      <c r="K60" s="60">
        <v>14</v>
      </c>
      <c r="L60" s="60">
        <v>14</v>
      </c>
      <c r="M60" s="60">
        <v>0</v>
      </c>
      <c r="N60" s="60">
        <v>87.5</v>
      </c>
      <c r="O60" s="40">
        <v>22001.93</v>
      </c>
      <c r="P60" s="40">
        <v>22001.93</v>
      </c>
      <c r="Q60" s="40">
        <v>100</v>
      </c>
      <c r="R60" s="40">
        <v>21266.880000000001</v>
      </c>
      <c r="S60" s="40">
        <v>96.659156719433241</v>
      </c>
      <c r="T60" s="40">
        <v>735.04999999999927</v>
      </c>
      <c r="U60" s="40">
        <v>3.3408432805667472</v>
      </c>
      <c r="V60" s="60">
        <v>2</v>
      </c>
      <c r="W60" s="61">
        <v>16</v>
      </c>
      <c r="X60" s="61">
        <v>2</v>
      </c>
      <c r="Y60" s="40">
        <v>12.5</v>
      </c>
      <c r="Z60" s="62">
        <v>17442.45</v>
      </c>
      <c r="AA60" s="40">
        <v>18177.5</v>
      </c>
      <c r="AB60" s="62">
        <v>100</v>
      </c>
      <c r="AC60" s="62">
        <v>18177.5</v>
      </c>
      <c r="AD60" s="62">
        <v>100</v>
      </c>
      <c r="AE60" s="62">
        <v>0</v>
      </c>
      <c r="AF60" s="62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59" t="s">
        <v>244</v>
      </c>
      <c r="C61" s="59"/>
      <c r="D61" s="36" t="s">
        <v>81</v>
      </c>
      <c r="E61" s="37" t="s">
        <v>130</v>
      </c>
      <c r="F61" s="37" t="s">
        <v>196</v>
      </c>
      <c r="G61" s="60">
        <v>21524.930000000004</v>
      </c>
      <c r="H61" s="60">
        <v>16</v>
      </c>
      <c r="I61" s="60">
        <v>0</v>
      </c>
      <c r="J61" s="60">
        <v>16</v>
      </c>
      <c r="K61" s="60">
        <v>16</v>
      </c>
      <c r="L61" s="60">
        <v>20</v>
      </c>
      <c r="M61" s="60">
        <v>3</v>
      </c>
      <c r="N61" s="60">
        <v>100</v>
      </c>
      <c r="O61" s="40">
        <v>18787.050000000003</v>
      </c>
      <c r="P61" s="40">
        <v>18787.050000000003</v>
      </c>
      <c r="Q61" s="40">
        <v>100</v>
      </c>
      <c r="R61" s="40">
        <v>16766.02</v>
      </c>
      <c r="S61" s="40">
        <v>89.242430291078151</v>
      </c>
      <c r="T61" s="40">
        <v>2021.0300000000025</v>
      </c>
      <c r="U61" s="40">
        <v>10.757569708921849</v>
      </c>
      <c r="V61" s="60">
        <v>0</v>
      </c>
      <c r="W61" s="61">
        <v>8</v>
      </c>
      <c r="X61" s="61">
        <v>0</v>
      </c>
      <c r="Y61" s="40">
        <v>0</v>
      </c>
      <c r="Z61" s="62">
        <v>2737.88</v>
      </c>
      <c r="AA61" s="40">
        <v>4758.9100000000026</v>
      </c>
      <c r="AB61" s="62">
        <v>100</v>
      </c>
      <c r="AC61" s="62">
        <v>4758.91</v>
      </c>
      <c r="AD61" s="62">
        <v>99.999999999999943</v>
      </c>
      <c r="AE61" s="62">
        <v>0</v>
      </c>
      <c r="AF61" s="62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59" t="s">
        <v>244</v>
      </c>
      <c r="C62" s="59"/>
      <c r="D62" s="36" t="s">
        <v>82</v>
      </c>
      <c r="E62" s="37" t="s">
        <v>124</v>
      </c>
      <c r="F62" s="37" t="s">
        <v>197</v>
      </c>
      <c r="G62" s="60">
        <v>14304.879999999997</v>
      </c>
      <c r="H62" s="60">
        <v>5</v>
      </c>
      <c r="I62" s="60">
        <v>0</v>
      </c>
      <c r="J62" s="60">
        <v>5</v>
      </c>
      <c r="K62" s="60">
        <v>5</v>
      </c>
      <c r="L62" s="60">
        <v>7</v>
      </c>
      <c r="M62" s="60">
        <v>0</v>
      </c>
      <c r="N62" s="60">
        <v>100</v>
      </c>
      <c r="O62" s="40">
        <v>9793.4999999999982</v>
      </c>
      <c r="P62" s="40">
        <v>9793.4999999999982</v>
      </c>
      <c r="Q62" s="40">
        <v>100</v>
      </c>
      <c r="R62" s="40">
        <v>8150.7699999999986</v>
      </c>
      <c r="S62" s="40">
        <v>83.226323581967634</v>
      </c>
      <c r="T62" s="40">
        <v>1642.7299999999996</v>
      </c>
      <c r="U62" s="40">
        <v>16.77367641803237</v>
      </c>
      <c r="V62" s="60">
        <v>0</v>
      </c>
      <c r="W62" s="61">
        <v>7</v>
      </c>
      <c r="X62" s="61">
        <v>0</v>
      </c>
      <c r="Y62" s="40">
        <v>0</v>
      </c>
      <c r="Z62" s="62">
        <v>4511.38</v>
      </c>
      <c r="AA62" s="40">
        <v>6154.11</v>
      </c>
      <c r="AB62" s="62">
        <v>100</v>
      </c>
      <c r="AC62" s="62">
        <v>6154.11</v>
      </c>
      <c r="AD62" s="62">
        <v>100</v>
      </c>
      <c r="AE62" s="62">
        <v>0</v>
      </c>
      <c r="AF62" s="62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59" t="s">
        <v>244</v>
      </c>
      <c r="C63" s="59"/>
      <c r="D63" s="36" t="s">
        <v>83</v>
      </c>
      <c r="E63" s="37" t="s">
        <v>124</v>
      </c>
      <c r="F63" s="37" t="s">
        <v>198</v>
      </c>
      <c r="G63" s="60">
        <v>21596.7</v>
      </c>
      <c r="H63" s="60">
        <v>14</v>
      </c>
      <c r="I63" s="60">
        <v>1</v>
      </c>
      <c r="J63" s="60">
        <v>12</v>
      </c>
      <c r="K63" s="60">
        <v>12</v>
      </c>
      <c r="L63" s="60">
        <v>12</v>
      </c>
      <c r="M63" s="60">
        <v>1</v>
      </c>
      <c r="N63" s="60">
        <v>85.714285714285708</v>
      </c>
      <c r="O63" s="40">
        <v>15259.9</v>
      </c>
      <c r="P63" s="40">
        <v>15259.9</v>
      </c>
      <c r="Q63" s="40">
        <v>100</v>
      </c>
      <c r="R63" s="40">
        <v>15259.900000000001</v>
      </c>
      <c r="S63" s="40">
        <v>100.00000000000003</v>
      </c>
      <c r="T63" s="40">
        <v>0</v>
      </c>
      <c r="U63" s="40">
        <v>0</v>
      </c>
      <c r="V63" s="60">
        <v>3</v>
      </c>
      <c r="W63" s="61">
        <v>13</v>
      </c>
      <c r="X63" s="61">
        <v>2</v>
      </c>
      <c r="Y63" s="40">
        <v>21.428571428571427</v>
      </c>
      <c r="Z63" s="62">
        <v>6336.8</v>
      </c>
      <c r="AA63" s="40">
        <v>6336.8</v>
      </c>
      <c r="AB63" s="62">
        <v>100</v>
      </c>
      <c r="AC63" s="62">
        <v>6336.8</v>
      </c>
      <c r="AD63" s="62">
        <v>100</v>
      </c>
      <c r="AE63" s="62">
        <v>0</v>
      </c>
      <c r="AF63" s="62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59" t="s">
        <v>244</v>
      </c>
      <c r="C64" s="59"/>
      <c r="D64" s="36" t="s">
        <v>84</v>
      </c>
      <c r="E64" s="37" t="s">
        <v>125</v>
      </c>
      <c r="F64" s="37" t="s">
        <v>199</v>
      </c>
      <c r="G64" s="60">
        <v>13659.560000000001</v>
      </c>
      <c r="H64" s="60">
        <v>15</v>
      </c>
      <c r="I64" s="60">
        <v>4</v>
      </c>
      <c r="J64" s="60">
        <v>10</v>
      </c>
      <c r="K64" s="60">
        <v>15</v>
      </c>
      <c r="L64" s="60">
        <v>15</v>
      </c>
      <c r="M64" s="60">
        <v>2</v>
      </c>
      <c r="N64" s="60">
        <v>100</v>
      </c>
      <c r="O64" s="40">
        <v>9876.69</v>
      </c>
      <c r="P64" s="40">
        <v>9876.69</v>
      </c>
      <c r="Q64" s="40">
        <v>100</v>
      </c>
      <c r="R64" s="40">
        <v>9876.69</v>
      </c>
      <c r="S64" s="40">
        <v>100</v>
      </c>
      <c r="T64" s="40">
        <v>0</v>
      </c>
      <c r="U64" s="40">
        <v>0</v>
      </c>
      <c r="V64" s="60">
        <v>0</v>
      </c>
      <c r="W64" s="61">
        <v>7</v>
      </c>
      <c r="X64" s="61">
        <v>0</v>
      </c>
      <c r="Y64" s="40">
        <v>0</v>
      </c>
      <c r="Z64" s="62">
        <v>3782.87</v>
      </c>
      <c r="AA64" s="40">
        <v>3782.87</v>
      </c>
      <c r="AB64" s="62">
        <v>100</v>
      </c>
      <c r="AC64" s="62">
        <v>3782.87</v>
      </c>
      <c r="AD64" s="62">
        <v>100</v>
      </c>
      <c r="AE64" s="62">
        <v>0</v>
      </c>
      <c r="AF64" s="62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59" t="s">
        <v>244</v>
      </c>
      <c r="C65" s="59"/>
      <c r="D65" s="36" t="s">
        <v>85</v>
      </c>
      <c r="E65" s="37" t="s">
        <v>124</v>
      </c>
      <c r="F65" s="37" t="s">
        <v>200</v>
      </c>
      <c r="G65" s="60">
        <v>45351.82</v>
      </c>
      <c r="H65" s="60">
        <v>30</v>
      </c>
      <c r="I65" s="60">
        <v>11</v>
      </c>
      <c r="J65" s="60">
        <v>17</v>
      </c>
      <c r="K65" s="60">
        <v>23</v>
      </c>
      <c r="L65" s="60">
        <v>23</v>
      </c>
      <c r="M65" s="60">
        <v>1</v>
      </c>
      <c r="N65" s="60">
        <v>76.666666666666671</v>
      </c>
      <c r="O65" s="40">
        <v>29474.7</v>
      </c>
      <c r="P65" s="40">
        <v>29474.7</v>
      </c>
      <c r="Q65" s="40">
        <v>100</v>
      </c>
      <c r="R65" s="40">
        <v>25978.489999999998</v>
      </c>
      <c r="S65" s="40">
        <v>88.138267734701287</v>
      </c>
      <c r="T65" s="40">
        <v>3496.2100000000028</v>
      </c>
      <c r="U65" s="40">
        <v>11.861732265298723</v>
      </c>
      <c r="V65" s="60">
        <v>7</v>
      </c>
      <c r="W65" s="61">
        <v>23</v>
      </c>
      <c r="X65" s="61">
        <v>2</v>
      </c>
      <c r="Y65" s="40">
        <v>23.333333333333332</v>
      </c>
      <c r="Z65" s="62">
        <v>15877.119999999999</v>
      </c>
      <c r="AA65" s="40">
        <v>19373.330000000002</v>
      </c>
      <c r="AB65" s="62">
        <v>100</v>
      </c>
      <c r="AC65" s="62">
        <v>19373.330000000002</v>
      </c>
      <c r="AD65" s="62">
        <v>100</v>
      </c>
      <c r="AE65" s="62">
        <v>0</v>
      </c>
      <c r="AF65" s="62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59" t="s">
        <v>244</v>
      </c>
      <c r="C66" s="59"/>
      <c r="D66" s="36" t="s">
        <v>86</v>
      </c>
      <c r="E66" s="37" t="s">
        <v>138</v>
      </c>
      <c r="F66" s="37" t="s">
        <v>201</v>
      </c>
      <c r="G66" s="60">
        <v>35547.24</v>
      </c>
      <c r="H66" s="60">
        <v>22</v>
      </c>
      <c r="I66" s="60">
        <v>8</v>
      </c>
      <c r="J66" s="60">
        <v>14</v>
      </c>
      <c r="K66" s="60">
        <v>22</v>
      </c>
      <c r="L66" s="60">
        <v>22</v>
      </c>
      <c r="M66" s="60">
        <v>0</v>
      </c>
      <c r="N66" s="60">
        <v>100</v>
      </c>
      <c r="O66" s="40">
        <v>31860.29</v>
      </c>
      <c r="P66" s="40">
        <v>31860.29</v>
      </c>
      <c r="Q66" s="40">
        <v>100</v>
      </c>
      <c r="R66" s="40">
        <v>31860.29</v>
      </c>
      <c r="S66" s="40">
        <v>100</v>
      </c>
      <c r="T66" s="40">
        <v>0</v>
      </c>
      <c r="U66" s="40">
        <v>0</v>
      </c>
      <c r="V66" s="60">
        <v>0</v>
      </c>
      <c r="W66" s="61">
        <v>17</v>
      </c>
      <c r="X66" s="61">
        <v>0</v>
      </c>
      <c r="Y66" s="40">
        <v>0</v>
      </c>
      <c r="Z66" s="62">
        <v>3686.95</v>
      </c>
      <c r="AA66" s="40">
        <v>3686.95</v>
      </c>
      <c r="AB66" s="62">
        <v>100</v>
      </c>
      <c r="AC66" s="62">
        <v>3686.95</v>
      </c>
      <c r="AD66" s="62">
        <v>100</v>
      </c>
      <c r="AE66" s="62">
        <v>0</v>
      </c>
      <c r="AF66" s="62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59" t="s">
        <v>244</v>
      </c>
      <c r="C67" s="59"/>
      <c r="D67" s="36" t="s">
        <v>87</v>
      </c>
      <c r="E67" s="37" t="s">
        <v>135</v>
      </c>
      <c r="F67" s="37" t="s">
        <v>202</v>
      </c>
      <c r="G67" s="60">
        <v>7894.5199999999995</v>
      </c>
      <c r="H67" s="60">
        <v>9</v>
      </c>
      <c r="I67" s="60">
        <v>2</v>
      </c>
      <c r="J67" s="60">
        <v>6</v>
      </c>
      <c r="K67" s="60">
        <v>9</v>
      </c>
      <c r="L67" s="60">
        <v>9</v>
      </c>
      <c r="M67" s="60">
        <v>1</v>
      </c>
      <c r="N67" s="60">
        <v>100</v>
      </c>
      <c r="O67" s="40">
        <v>7417.12</v>
      </c>
      <c r="P67" s="40">
        <v>7417.12</v>
      </c>
      <c r="Q67" s="40">
        <v>100</v>
      </c>
      <c r="R67" s="40">
        <v>6062.96</v>
      </c>
      <c r="S67" s="40">
        <v>81.742778868347827</v>
      </c>
      <c r="T67" s="40">
        <v>1354.1599999999999</v>
      </c>
      <c r="U67" s="40">
        <v>18.257221131652177</v>
      </c>
      <c r="V67" s="60">
        <v>0</v>
      </c>
      <c r="W67" s="61">
        <v>4</v>
      </c>
      <c r="X67" s="61">
        <v>0</v>
      </c>
      <c r="Y67" s="40">
        <v>0</v>
      </c>
      <c r="Z67" s="62">
        <v>477.4</v>
      </c>
      <c r="AA67" s="40">
        <v>1831.56</v>
      </c>
      <c r="AB67" s="62">
        <v>100</v>
      </c>
      <c r="AC67" s="62">
        <v>1831.56</v>
      </c>
      <c r="AD67" s="62">
        <v>100</v>
      </c>
      <c r="AE67" s="62">
        <v>0</v>
      </c>
      <c r="AF67" s="62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59" t="s">
        <v>244</v>
      </c>
      <c r="C68" s="59"/>
      <c r="D68" s="36" t="s">
        <v>88</v>
      </c>
      <c r="E68" s="37" t="s">
        <v>120</v>
      </c>
      <c r="F68" s="37" t="s">
        <v>203</v>
      </c>
      <c r="G68" s="60">
        <v>34958.36</v>
      </c>
      <c r="H68" s="60">
        <v>21</v>
      </c>
      <c r="I68" s="60">
        <v>4</v>
      </c>
      <c r="J68" s="60">
        <v>15</v>
      </c>
      <c r="K68" s="60">
        <v>13</v>
      </c>
      <c r="L68" s="60">
        <v>13</v>
      </c>
      <c r="M68" s="60">
        <v>1</v>
      </c>
      <c r="N68" s="60">
        <v>61.904761904761905</v>
      </c>
      <c r="O68" s="40">
        <v>24949.09</v>
      </c>
      <c r="P68" s="40">
        <v>24949.09</v>
      </c>
      <c r="Q68" s="40">
        <v>100</v>
      </c>
      <c r="R68" s="40">
        <v>24949.09</v>
      </c>
      <c r="S68" s="40">
        <v>100</v>
      </c>
      <c r="T68" s="40">
        <v>0</v>
      </c>
      <c r="U68" s="40">
        <v>0</v>
      </c>
      <c r="V68" s="60">
        <v>5</v>
      </c>
      <c r="W68" s="61">
        <v>17</v>
      </c>
      <c r="X68" s="61">
        <v>3</v>
      </c>
      <c r="Y68" s="40">
        <v>23.809523809523807</v>
      </c>
      <c r="Z68" s="62">
        <v>10009.27</v>
      </c>
      <c r="AA68" s="40">
        <v>10009.27</v>
      </c>
      <c r="AB68" s="62">
        <v>100</v>
      </c>
      <c r="AC68" s="62">
        <v>10009.27</v>
      </c>
      <c r="AD68" s="62">
        <v>100</v>
      </c>
      <c r="AE68" s="62">
        <v>0</v>
      </c>
      <c r="AF68" s="62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59" t="s">
        <v>244</v>
      </c>
      <c r="C69" s="59"/>
      <c r="D69" s="36" t="s">
        <v>89</v>
      </c>
      <c r="E69" s="37" t="s">
        <v>139</v>
      </c>
      <c r="F69" s="37" t="s">
        <v>204</v>
      </c>
      <c r="G69" s="60">
        <v>32898.509999999995</v>
      </c>
      <c r="H69" s="60">
        <v>26</v>
      </c>
      <c r="I69" s="60">
        <v>1</v>
      </c>
      <c r="J69" s="60">
        <v>25</v>
      </c>
      <c r="K69" s="60">
        <v>24</v>
      </c>
      <c r="L69" s="60">
        <v>24</v>
      </c>
      <c r="M69" s="60">
        <v>0</v>
      </c>
      <c r="N69" s="60">
        <v>92.307692307692307</v>
      </c>
      <c r="O69" s="40">
        <v>24297.279999999999</v>
      </c>
      <c r="P69" s="40">
        <v>24297.279999999999</v>
      </c>
      <c r="Q69" s="40">
        <v>100</v>
      </c>
      <c r="R69" s="40">
        <v>23737.410000000003</v>
      </c>
      <c r="S69" s="40">
        <v>97.695750306207131</v>
      </c>
      <c r="T69" s="40">
        <v>559.86999999999534</v>
      </c>
      <c r="U69" s="40">
        <v>2.3042496937928663</v>
      </c>
      <c r="V69" s="60">
        <v>0</v>
      </c>
      <c r="W69" s="61">
        <v>17</v>
      </c>
      <c r="X69" s="61">
        <v>5</v>
      </c>
      <c r="Y69" s="40">
        <v>0</v>
      </c>
      <c r="Z69" s="62">
        <v>8601.23</v>
      </c>
      <c r="AA69" s="40">
        <v>9161.0999999999949</v>
      </c>
      <c r="AB69" s="62">
        <v>100</v>
      </c>
      <c r="AC69" s="62">
        <v>9161.0999999999967</v>
      </c>
      <c r="AD69" s="62">
        <v>100.00000000000003</v>
      </c>
      <c r="AE69" s="62">
        <v>0</v>
      </c>
      <c r="AF69" s="62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59" t="s">
        <v>244</v>
      </c>
      <c r="C70" s="59"/>
      <c r="D70" s="36" t="s">
        <v>90</v>
      </c>
      <c r="E70" s="37" t="s">
        <v>140</v>
      </c>
      <c r="F70" s="37" t="s">
        <v>205</v>
      </c>
      <c r="G70" s="60">
        <v>24207.66</v>
      </c>
      <c r="H70" s="60">
        <v>11</v>
      </c>
      <c r="I70" s="60">
        <v>6</v>
      </c>
      <c r="J70" s="60">
        <v>5</v>
      </c>
      <c r="K70" s="60">
        <v>7</v>
      </c>
      <c r="L70" s="60">
        <v>7</v>
      </c>
      <c r="M70" s="60">
        <v>0</v>
      </c>
      <c r="N70" s="60">
        <v>63.636363636363633</v>
      </c>
      <c r="O70" s="40">
        <v>17054.46</v>
      </c>
      <c r="P70" s="40">
        <v>17054.46</v>
      </c>
      <c r="Q70" s="40">
        <v>100</v>
      </c>
      <c r="R70" s="40">
        <v>10610.75</v>
      </c>
      <c r="S70" s="40">
        <v>62.216862920315272</v>
      </c>
      <c r="T70" s="40">
        <v>6443.7099999999991</v>
      </c>
      <c r="U70" s="40">
        <v>37.783137079684728</v>
      </c>
      <c r="V70" s="60">
        <v>4</v>
      </c>
      <c r="W70" s="61">
        <v>8</v>
      </c>
      <c r="X70" s="61">
        <v>0</v>
      </c>
      <c r="Y70" s="40">
        <v>36.363636363636367</v>
      </c>
      <c r="Z70" s="62">
        <v>7153.2</v>
      </c>
      <c r="AA70" s="40">
        <v>13596.91</v>
      </c>
      <c r="AB70" s="62">
        <v>100</v>
      </c>
      <c r="AC70" s="62">
        <v>13596.91</v>
      </c>
      <c r="AD70" s="62">
        <v>100</v>
      </c>
      <c r="AE70" s="62">
        <v>0</v>
      </c>
      <c r="AF70" s="62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59" t="s">
        <v>244</v>
      </c>
      <c r="C71" s="59"/>
      <c r="D71" s="36" t="s">
        <v>91</v>
      </c>
      <c r="E71" s="37" t="s">
        <v>124</v>
      </c>
      <c r="F71" s="37" t="s">
        <v>206</v>
      </c>
      <c r="G71" s="60">
        <v>12631.03</v>
      </c>
      <c r="H71" s="60">
        <v>17</v>
      </c>
      <c r="I71" s="60">
        <v>5</v>
      </c>
      <c r="J71" s="60">
        <v>11</v>
      </c>
      <c r="K71" s="60">
        <v>16</v>
      </c>
      <c r="L71" s="60">
        <v>16</v>
      </c>
      <c r="M71" s="60">
        <v>4</v>
      </c>
      <c r="N71" s="60">
        <v>94.117647058823522</v>
      </c>
      <c r="O71" s="40">
        <v>10032.36</v>
      </c>
      <c r="P71" s="40">
        <v>10032.36</v>
      </c>
      <c r="Q71" s="40">
        <v>100</v>
      </c>
      <c r="R71" s="40">
        <v>9666.9600000000009</v>
      </c>
      <c r="S71" s="40">
        <v>96.35778620384437</v>
      </c>
      <c r="T71" s="40">
        <v>365.39999999999964</v>
      </c>
      <c r="U71" s="40">
        <v>3.6422137961556365</v>
      </c>
      <c r="V71" s="60">
        <v>0</v>
      </c>
      <c r="W71" s="61">
        <v>9</v>
      </c>
      <c r="X71" s="61">
        <v>1</v>
      </c>
      <c r="Y71" s="40">
        <v>0</v>
      </c>
      <c r="Z71" s="62">
        <v>2598.67</v>
      </c>
      <c r="AA71" s="40">
        <v>2964.0699999999997</v>
      </c>
      <c r="AB71" s="62">
        <v>100</v>
      </c>
      <c r="AC71" s="62">
        <v>2964.0699999999997</v>
      </c>
      <c r="AD71" s="62">
        <v>100</v>
      </c>
      <c r="AE71" s="62">
        <v>0</v>
      </c>
      <c r="AF71" s="62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59" t="s">
        <v>244</v>
      </c>
      <c r="C72" s="59"/>
      <c r="D72" s="36" t="s">
        <v>92</v>
      </c>
      <c r="E72" s="37" t="s">
        <v>120</v>
      </c>
      <c r="F72" s="37" t="s">
        <v>207</v>
      </c>
      <c r="G72" s="60">
        <v>11782.519999999999</v>
      </c>
      <c r="H72" s="60">
        <v>8</v>
      </c>
      <c r="I72" s="60">
        <v>1</v>
      </c>
      <c r="J72" s="60">
        <v>6</v>
      </c>
      <c r="K72" s="60">
        <v>6</v>
      </c>
      <c r="L72" s="60">
        <v>6</v>
      </c>
      <c r="M72" s="60">
        <v>0</v>
      </c>
      <c r="N72" s="60">
        <v>75</v>
      </c>
      <c r="O72" s="40">
        <v>9317.619999999999</v>
      </c>
      <c r="P72" s="40">
        <v>9317.619999999999</v>
      </c>
      <c r="Q72" s="40">
        <v>100</v>
      </c>
      <c r="R72" s="40">
        <v>6852.7199999999993</v>
      </c>
      <c r="S72" s="40">
        <v>73.545819640637845</v>
      </c>
      <c r="T72" s="40">
        <v>2464.8999999999996</v>
      </c>
      <c r="U72" s="40">
        <v>26.454180359362155</v>
      </c>
      <c r="V72" s="60">
        <v>0</v>
      </c>
      <c r="W72" s="61">
        <v>6</v>
      </c>
      <c r="X72" s="61">
        <v>0</v>
      </c>
      <c r="Y72" s="40">
        <v>0</v>
      </c>
      <c r="Z72" s="62">
        <v>2464.9</v>
      </c>
      <c r="AA72" s="40">
        <v>4929.7999999999993</v>
      </c>
      <c r="AB72" s="62">
        <v>100</v>
      </c>
      <c r="AC72" s="62">
        <v>4929.8</v>
      </c>
      <c r="AD72" s="62">
        <v>100.00000000000003</v>
      </c>
      <c r="AE72" s="62">
        <v>0</v>
      </c>
      <c r="AF72" s="62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59" t="s">
        <v>244</v>
      </c>
      <c r="C73" s="59"/>
      <c r="D73" s="36" t="s">
        <v>93</v>
      </c>
      <c r="E73" s="37" t="s">
        <v>124</v>
      </c>
      <c r="F73" s="37" t="s">
        <v>208</v>
      </c>
      <c r="G73" s="60">
        <v>16042.69</v>
      </c>
      <c r="H73" s="60">
        <v>14</v>
      </c>
      <c r="I73" s="60">
        <v>3</v>
      </c>
      <c r="J73" s="60">
        <v>8</v>
      </c>
      <c r="K73" s="60">
        <v>11</v>
      </c>
      <c r="L73" s="60">
        <v>11</v>
      </c>
      <c r="M73" s="60">
        <v>1</v>
      </c>
      <c r="N73" s="60">
        <v>78.571428571428569</v>
      </c>
      <c r="O73" s="40">
        <v>8861.92</v>
      </c>
      <c r="P73" s="40">
        <v>8861.92</v>
      </c>
      <c r="Q73" s="40">
        <v>100</v>
      </c>
      <c r="R73" s="40">
        <v>8861.92</v>
      </c>
      <c r="S73" s="40">
        <v>100</v>
      </c>
      <c r="T73" s="40">
        <v>0</v>
      </c>
      <c r="U73" s="40">
        <v>0</v>
      </c>
      <c r="V73" s="60">
        <v>3</v>
      </c>
      <c r="W73" s="61">
        <v>7</v>
      </c>
      <c r="X73" s="61">
        <v>0</v>
      </c>
      <c r="Y73" s="40">
        <v>21.428571428571427</v>
      </c>
      <c r="Z73" s="62">
        <v>7180.77</v>
      </c>
      <c r="AA73" s="40">
        <v>7180.77</v>
      </c>
      <c r="AB73" s="62">
        <v>100</v>
      </c>
      <c r="AC73" s="62">
        <v>7180.77</v>
      </c>
      <c r="AD73" s="62">
        <v>100</v>
      </c>
      <c r="AE73" s="62">
        <v>0</v>
      </c>
      <c r="AF73" s="62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59" t="s">
        <v>244</v>
      </c>
      <c r="C74" s="59"/>
      <c r="D74" s="36" t="s">
        <v>94</v>
      </c>
      <c r="E74" s="37" t="s">
        <v>124</v>
      </c>
      <c r="F74" s="37" t="s">
        <v>209</v>
      </c>
      <c r="G74" s="60">
        <v>40963.1</v>
      </c>
      <c r="H74" s="60">
        <v>20</v>
      </c>
      <c r="I74" s="60">
        <v>6</v>
      </c>
      <c r="J74" s="60">
        <v>12</v>
      </c>
      <c r="K74" s="60">
        <v>13</v>
      </c>
      <c r="L74" s="60">
        <v>13</v>
      </c>
      <c r="M74" s="60">
        <v>1</v>
      </c>
      <c r="N74" s="60">
        <v>65</v>
      </c>
      <c r="O74" s="40">
        <v>29258.73</v>
      </c>
      <c r="P74" s="40">
        <v>29258.73</v>
      </c>
      <c r="Q74" s="40">
        <v>100</v>
      </c>
      <c r="R74" s="40">
        <v>28120.5</v>
      </c>
      <c r="S74" s="40">
        <v>96.109776466716085</v>
      </c>
      <c r="T74" s="40">
        <v>1138.2299999999996</v>
      </c>
      <c r="U74" s="40">
        <v>3.890223533283911</v>
      </c>
      <c r="V74" s="60">
        <v>6</v>
      </c>
      <c r="W74" s="61">
        <v>21</v>
      </c>
      <c r="X74" s="61">
        <v>0</v>
      </c>
      <c r="Y74" s="40">
        <v>30</v>
      </c>
      <c r="Z74" s="62">
        <v>11704.37</v>
      </c>
      <c r="AA74" s="40">
        <v>12842.6</v>
      </c>
      <c r="AB74" s="62">
        <v>100</v>
      </c>
      <c r="AC74" s="62">
        <v>12842.6</v>
      </c>
      <c r="AD74" s="62">
        <v>100</v>
      </c>
      <c r="AE74" s="62">
        <v>0</v>
      </c>
      <c r="AF74" s="62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59" t="s">
        <v>244</v>
      </c>
      <c r="C75" s="59"/>
      <c r="D75" s="36" t="s">
        <v>95</v>
      </c>
      <c r="E75" s="37" t="s">
        <v>123</v>
      </c>
      <c r="F75" s="37" t="s">
        <v>210</v>
      </c>
      <c r="G75" s="60">
        <v>18579.849999999999</v>
      </c>
      <c r="H75" s="60">
        <v>12</v>
      </c>
      <c r="I75" s="60">
        <v>3</v>
      </c>
      <c r="J75" s="60">
        <v>9</v>
      </c>
      <c r="K75" s="60">
        <v>8</v>
      </c>
      <c r="L75" s="60">
        <v>12</v>
      </c>
      <c r="M75" s="60">
        <v>1</v>
      </c>
      <c r="N75" s="60">
        <v>66.666666666666657</v>
      </c>
      <c r="O75" s="40">
        <v>16621.91</v>
      </c>
      <c r="P75" s="40">
        <v>16621.91</v>
      </c>
      <c r="Q75" s="40">
        <v>100</v>
      </c>
      <c r="R75" s="40">
        <v>16621.91</v>
      </c>
      <c r="S75" s="40">
        <v>100</v>
      </c>
      <c r="T75" s="40">
        <v>0</v>
      </c>
      <c r="U75" s="40">
        <v>0</v>
      </c>
      <c r="V75" s="60">
        <v>1</v>
      </c>
      <c r="W75" s="61">
        <v>5</v>
      </c>
      <c r="X75" s="61">
        <v>1</v>
      </c>
      <c r="Y75" s="40">
        <v>8.3333333333333321</v>
      </c>
      <c r="Z75" s="62">
        <v>1957.94</v>
      </c>
      <c r="AA75" s="40">
        <v>1957.94</v>
      </c>
      <c r="AB75" s="62">
        <v>100</v>
      </c>
      <c r="AC75" s="62">
        <v>1957.94</v>
      </c>
      <c r="AD75" s="62">
        <v>100</v>
      </c>
      <c r="AE75" s="62">
        <v>0</v>
      </c>
      <c r="AF75" s="62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59" t="s">
        <v>244</v>
      </c>
      <c r="C76" s="59"/>
      <c r="D76" s="36" t="s">
        <v>96</v>
      </c>
      <c r="E76" s="37" t="s">
        <v>124</v>
      </c>
      <c r="F76" s="37" t="s">
        <v>211</v>
      </c>
      <c r="G76" s="60">
        <v>2227.91</v>
      </c>
      <c r="H76" s="60">
        <v>1</v>
      </c>
      <c r="I76" s="60">
        <v>0</v>
      </c>
      <c r="J76" s="60">
        <v>1</v>
      </c>
      <c r="K76" s="60">
        <v>1</v>
      </c>
      <c r="L76" s="60">
        <v>1</v>
      </c>
      <c r="M76" s="60">
        <v>0</v>
      </c>
      <c r="N76" s="60">
        <v>100</v>
      </c>
      <c r="O76" s="40">
        <v>2227.91</v>
      </c>
      <c r="P76" s="40">
        <v>2227.91</v>
      </c>
      <c r="Q76" s="40">
        <v>100</v>
      </c>
      <c r="R76" s="40">
        <v>2227.91</v>
      </c>
      <c r="S76" s="40">
        <v>100</v>
      </c>
      <c r="T76" s="40">
        <v>0</v>
      </c>
      <c r="U76" s="40">
        <v>0</v>
      </c>
      <c r="V76" s="60">
        <v>0</v>
      </c>
      <c r="W76" s="61">
        <v>1</v>
      </c>
      <c r="X76" s="61">
        <v>0</v>
      </c>
      <c r="Y76" s="40">
        <v>0</v>
      </c>
      <c r="Z76" s="62">
        <v>0</v>
      </c>
      <c r="AA76" s="40">
        <v>0</v>
      </c>
      <c r="AB76" s="62">
        <v>0</v>
      </c>
      <c r="AC76" s="62">
        <v>0</v>
      </c>
      <c r="AD76" s="62">
        <v>0</v>
      </c>
      <c r="AE76" s="62">
        <v>0</v>
      </c>
      <c r="AF76" s="62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59" t="s">
        <v>244</v>
      </c>
      <c r="C77" s="59"/>
      <c r="D77" s="36" t="s">
        <v>118</v>
      </c>
      <c r="E77" s="37" t="s">
        <v>142</v>
      </c>
      <c r="F77" s="37" t="s">
        <v>233</v>
      </c>
      <c r="G77" s="60">
        <v>182.7</v>
      </c>
      <c r="H77" s="60">
        <v>1</v>
      </c>
      <c r="I77" s="60">
        <v>1</v>
      </c>
      <c r="J77" s="60">
        <v>0</v>
      </c>
      <c r="K77" s="60">
        <v>0</v>
      </c>
      <c r="L77" s="60">
        <v>0</v>
      </c>
      <c r="M77" s="60">
        <v>1</v>
      </c>
      <c r="N77" s="60">
        <v>0</v>
      </c>
      <c r="O77" s="40">
        <v>91.35</v>
      </c>
      <c r="P77" s="40">
        <v>91.35</v>
      </c>
      <c r="Q77" s="40">
        <v>100</v>
      </c>
      <c r="R77" s="40">
        <v>0</v>
      </c>
      <c r="S77" s="40">
        <v>0</v>
      </c>
      <c r="T77" s="40">
        <v>91.35</v>
      </c>
      <c r="U77" s="40">
        <v>100</v>
      </c>
      <c r="V77" s="60">
        <v>1</v>
      </c>
      <c r="W77" s="61">
        <v>1</v>
      </c>
      <c r="X77" s="61">
        <v>0</v>
      </c>
      <c r="Y77" s="40">
        <v>100</v>
      </c>
      <c r="Z77" s="62">
        <v>91.35</v>
      </c>
      <c r="AA77" s="40">
        <v>182.7</v>
      </c>
      <c r="AB77" s="62">
        <v>100</v>
      </c>
      <c r="AC77" s="62">
        <v>182.7</v>
      </c>
      <c r="AD77" s="62">
        <v>100</v>
      </c>
      <c r="AE77" s="62">
        <v>0</v>
      </c>
      <c r="AF77" s="62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59" t="s">
        <v>244</v>
      </c>
      <c r="C78" s="59"/>
      <c r="D78" s="36" t="s">
        <v>117</v>
      </c>
      <c r="E78" s="37" t="s">
        <v>130</v>
      </c>
      <c r="F78" s="37" t="s">
        <v>232</v>
      </c>
      <c r="G78" s="60">
        <v>2569.25</v>
      </c>
      <c r="H78" s="60">
        <v>3</v>
      </c>
      <c r="I78" s="60">
        <v>1</v>
      </c>
      <c r="J78" s="60">
        <v>2</v>
      </c>
      <c r="K78" s="60">
        <v>0</v>
      </c>
      <c r="L78" s="60">
        <v>0</v>
      </c>
      <c r="M78" s="60">
        <v>1</v>
      </c>
      <c r="N78" s="6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60">
        <v>2</v>
      </c>
      <c r="W78" s="61">
        <v>4</v>
      </c>
      <c r="X78" s="61">
        <v>1</v>
      </c>
      <c r="Y78" s="40">
        <v>66.666666666666657</v>
      </c>
      <c r="Z78" s="62">
        <v>2569.25</v>
      </c>
      <c r="AA78" s="40">
        <v>2569.25</v>
      </c>
      <c r="AB78" s="62">
        <v>100</v>
      </c>
      <c r="AC78" s="62">
        <v>2569.25</v>
      </c>
      <c r="AD78" s="62">
        <v>100</v>
      </c>
      <c r="AE78" s="62">
        <v>0</v>
      </c>
      <c r="AF78" s="62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59" t="s">
        <v>244</v>
      </c>
      <c r="C79" s="59"/>
      <c r="D79" s="36" t="s">
        <v>97</v>
      </c>
      <c r="E79" s="37" t="s">
        <v>130</v>
      </c>
      <c r="F79" s="37" t="s">
        <v>212</v>
      </c>
      <c r="G79" s="60">
        <v>12881</v>
      </c>
      <c r="H79" s="60">
        <v>10</v>
      </c>
      <c r="I79" s="60">
        <v>2</v>
      </c>
      <c r="J79" s="60">
        <v>7</v>
      </c>
      <c r="K79" s="60">
        <v>8</v>
      </c>
      <c r="L79" s="60">
        <v>8</v>
      </c>
      <c r="M79" s="60">
        <v>0</v>
      </c>
      <c r="N79" s="60">
        <v>80</v>
      </c>
      <c r="O79" s="40">
        <v>11847.22</v>
      </c>
      <c r="P79" s="40">
        <v>11847.22</v>
      </c>
      <c r="Q79" s="40">
        <v>100</v>
      </c>
      <c r="R79" s="40">
        <v>11847.220000000001</v>
      </c>
      <c r="S79" s="40">
        <v>100.00000000000003</v>
      </c>
      <c r="T79" s="40">
        <v>0</v>
      </c>
      <c r="U79" s="40">
        <v>0</v>
      </c>
      <c r="V79" s="60">
        <v>1</v>
      </c>
      <c r="W79" s="61">
        <v>5</v>
      </c>
      <c r="X79" s="61">
        <v>0</v>
      </c>
      <c r="Y79" s="40">
        <v>10</v>
      </c>
      <c r="Z79" s="62">
        <v>1033.78</v>
      </c>
      <c r="AA79" s="40">
        <v>1033.78</v>
      </c>
      <c r="AB79" s="62">
        <v>100</v>
      </c>
      <c r="AC79" s="62">
        <v>1033.78</v>
      </c>
      <c r="AD79" s="62">
        <v>100</v>
      </c>
      <c r="AE79" s="62">
        <v>0</v>
      </c>
      <c r="AF79" s="62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59" t="s">
        <v>244</v>
      </c>
      <c r="C80" s="59"/>
      <c r="D80" s="36" t="s">
        <v>98</v>
      </c>
      <c r="E80" s="37" t="s">
        <v>121</v>
      </c>
      <c r="F80" s="37" t="s">
        <v>213</v>
      </c>
      <c r="G80" s="60">
        <v>5134.43</v>
      </c>
      <c r="H80" s="60">
        <v>6</v>
      </c>
      <c r="I80" s="60">
        <v>1</v>
      </c>
      <c r="J80" s="60">
        <v>5</v>
      </c>
      <c r="K80" s="60">
        <v>5</v>
      </c>
      <c r="L80" s="60">
        <v>5</v>
      </c>
      <c r="M80" s="60">
        <v>1</v>
      </c>
      <c r="N80" s="60">
        <v>83.333333333333343</v>
      </c>
      <c r="O80" s="40">
        <v>5134.43</v>
      </c>
      <c r="P80" s="40">
        <v>5134.43</v>
      </c>
      <c r="Q80" s="40">
        <v>100</v>
      </c>
      <c r="R80" s="40">
        <v>3195.79</v>
      </c>
      <c r="S80" s="40">
        <v>62.242352120878067</v>
      </c>
      <c r="T80" s="40">
        <v>1938.6400000000003</v>
      </c>
      <c r="U80" s="40">
        <v>37.757647879121933</v>
      </c>
      <c r="V80" s="60">
        <v>0</v>
      </c>
      <c r="W80" s="61">
        <v>3</v>
      </c>
      <c r="X80" s="61">
        <v>0</v>
      </c>
      <c r="Y80" s="40">
        <v>0</v>
      </c>
      <c r="Z80" s="62">
        <v>0</v>
      </c>
      <c r="AA80" s="40">
        <v>1938.6400000000003</v>
      </c>
      <c r="AB80" s="62">
        <v>100</v>
      </c>
      <c r="AC80" s="62">
        <v>1938.64</v>
      </c>
      <c r="AD80" s="62">
        <v>99.999999999999986</v>
      </c>
      <c r="AE80" s="62">
        <v>0</v>
      </c>
      <c r="AF80" s="62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59" t="s">
        <v>244</v>
      </c>
      <c r="C81" s="59"/>
      <c r="D81" s="36" t="s">
        <v>119</v>
      </c>
      <c r="E81" s="37" t="s">
        <v>140</v>
      </c>
      <c r="F81" s="37" t="s">
        <v>234</v>
      </c>
      <c r="G81" s="60">
        <v>2682.95</v>
      </c>
      <c r="H81" s="60">
        <v>1</v>
      </c>
      <c r="I81" s="60">
        <v>0</v>
      </c>
      <c r="J81" s="60">
        <v>1</v>
      </c>
      <c r="K81" s="60">
        <v>0</v>
      </c>
      <c r="L81" s="60">
        <v>0</v>
      </c>
      <c r="M81" s="60">
        <v>0</v>
      </c>
      <c r="N81" s="6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60">
        <v>2</v>
      </c>
      <c r="W81" s="61">
        <v>2</v>
      </c>
      <c r="X81" s="61">
        <v>1</v>
      </c>
      <c r="Y81" s="40">
        <v>200</v>
      </c>
      <c r="Z81" s="62">
        <v>2682.95</v>
      </c>
      <c r="AA81" s="40">
        <v>2682.95</v>
      </c>
      <c r="AB81" s="62">
        <v>100</v>
      </c>
      <c r="AC81" s="62">
        <v>2682.95</v>
      </c>
      <c r="AD81" s="62">
        <v>100</v>
      </c>
      <c r="AE81" s="62">
        <v>0</v>
      </c>
      <c r="AF81" s="62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59" t="s">
        <v>244</v>
      </c>
      <c r="C82" s="59"/>
      <c r="D82" s="36" t="s">
        <v>99</v>
      </c>
      <c r="E82" s="37" t="s">
        <v>120</v>
      </c>
      <c r="F82" s="37" t="s">
        <v>214</v>
      </c>
      <c r="G82" s="60">
        <v>15854.530000000002</v>
      </c>
      <c r="H82" s="60">
        <v>11</v>
      </c>
      <c r="I82" s="60">
        <v>3</v>
      </c>
      <c r="J82" s="60">
        <v>8</v>
      </c>
      <c r="K82" s="60">
        <v>9</v>
      </c>
      <c r="L82" s="60">
        <v>9</v>
      </c>
      <c r="M82" s="60">
        <v>0</v>
      </c>
      <c r="N82" s="60">
        <v>81.818181818181827</v>
      </c>
      <c r="O82" s="40">
        <v>12091.150000000001</v>
      </c>
      <c r="P82" s="40">
        <v>12091.150000000001</v>
      </c>
      <c r="Q82" s="40">
        <v>100</v>
      </c>
      <c r="R82" s="40">
        <v>8327.77</v>
      </c>
      <c r="S82" s="40">
        <v>68.874920913229914</v>
      </c>
      <c r="T82" s="40">
        <v>3763.380000000001</v>
      </c>
      <c r="U82" s="40">
        <v>31.125079086770079</v>
      </c>
      <c r="V82" s="60">
        <v>2</v>
      </c>
      <c r="W82" s="61">
        <v>9</v>
      </c>
      <c r="X82" s="61">
        <v>0</v>
      </c>
      <c r="Y82" s="40">
        <v>18.181818181818183</v>
      </c>
      <c r="Z82" s="62">
        <v>3763.38</v>
      </c>
      <c r="AA82" s="40">
        <v>7526.7600000000011</v>
      </c>
      <c r="AB82" s="62">
        <v>100</v>
      </c>
      <c r="AC82" s="62">
        <v>7526.76</v>
      </c>
      <c r="AD82" s="62">
        <v>99.999999999999986</v>
      </c>
      <c r="AE82" s="62">
        <v>0</v>
      </c>
      <c r="AF82" s="62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59" t="s">
        <v>244</v>
      </c>
      <c r="C83" s="59"/>
      <c r="D83" s="36" t="s">
        <v>100</v>
      </c>
      <c r="E83" s="37" t="s">
        <v>124</v>
      </c>
      <c r="F83" s="37" t="s">
        <v>215</v>
      </c>
      <c r="G83" s="60">
        <v>10834.000000000002</v>
      </c>
      <c r="H83" s="60">
        <v>15</v>
      </c>
      <c r="I83" s="60">
        <v>5</v>
      </c>
      <c r="J83" s="60">
        <v>9</v>
      </c>
      <c r="K83" s="60">
        <v>10</v>
      </c>
      <c r="L83" s="60">
        <v>10</v>
      </c>
      <c r="M83" s="60">
        <v>2</v>
      </c>
      <c r="N83" s="60">
        <v>66.666666666666657</v>
      </c>
      <c r="O83" s="40">
        <v>10392.470000000001</v>
      </c>
      <c r="P83" s="40">
        <v>10392.470000000001</v>
      </c>
      <c r="Q83" s="40">
        <v>100</v>
      </c>
      <c r="R83" s="40">
        <v>9859.59</v>
      </c>
      <c r="S83" s="40">
        <v>94.872441296438666</v>
      </c>
      <c r="T83" s="40">
        <v>532.88000000000102</v>
      </c>
      <c r="U83" s="40">
        <v>5.1275587035613377</v>
      </c>
      <c r="V83" s="60">
        <v>2</v>
      </c>
      <c r="W83" s="61">
        <v>6</v>
      </c>
      <c r="X83" s="61">
        <v>0</v>
      </c>
      <c r="Y83" s="40">
        <v>13.333333333333334</v>
      </c>
      <c r="Z83" s="62">
        <v>441.53</v>
      </c>
      <c r="AA83" s="40">
        <v>974.41000000000099</v>
      </c>
      <c r="AB83" s="62">
        <v>100</v>
      </c>
      <c r="AC83" s="62">
        <v>974.41</v>
      </c>
      <c r="AD83" s="62">
        <v>99.999999999999901</v>
      </c>
      <c r="AE83" s="62">
        <v>1.0231815394945443E-12</v>
      </c>
      <c r="AF83" s="62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59" t="s">
        <v>244</v>
      </c>
      <c r="C84" s="59"/>
      <c r="D84" s="36" t="s">
        <v>101</v>
      </c>
      <c r="E84" s="37" t="s">
        <v>124</v>
      </c>
      <c r="F84" s="37" t="s">
        <v>216</v>
      </c>
      <c r="G84" s="60">
        <v>37733.300000000003</v>
      </c>
      <c r="H84" s="60">
        <v>25</v>
      </c>
      <c r="I84" s="60">
        <v>7</v>
      </c>
      <c r="J84" s="60">
        <v>16</v>
      </c>
      <c r="K84" s="60">
        <v>22</v>
      </c>
      <c r="L84" s="60">
        <v>22</v>
      </c>
      <c r="M84" s="60">
        <v>0</v>
      </c>
      <c r="N84" s="60">
        <v>88</v>
      </c>
      <c r="O84" s="40">
        <v>28780.43</v>
      </c>
      <c r="P84" s="40">
        <v>28780.43</v>
      </c>
      <c r="Q84" s="40">
        <v>100</v>
      </c>
      <c r="R84" s="40">
        <v>18782.61</v>
      </c>
      <c r="S84" s="40">
        <v>65.261742093498952</v>
      </c>
      <c r="T84" s="40">
        <v>9997.82</v>
      </c>
      <c r="U84" s="40">
        <v>34.738257906501048</v>
      </c>
      <c r="V84" s="60">
        <v>2</v>
      </c>
      <c r="W84" s="61">
        <v>14</v>
      </c>
      <c r="X84" s="61">
        <v>1</v>
      </c>
      <c r="Y84" s="40">
        <v>8</v>
      </c>
      <c r="Z84" s="62">
        <v>8952.8700000000008</v>
      </c>
      <c r="AA84" s="40">
        <v>18950.690000000002</v>
      </c>
      <c r="AB84" s="62">
        <v>100</v>
      </c>
      <c r="AC84" s="62">
        <v>18950.689999999999</v>
      </c>
      <c r="AD84" s="62">
        <v>99.999999999999972</v>
      </c>
      <c r="AE84" s="62">
        <v>0</v>
      </c>
      <c r="AF84" s="62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59" t="s">
        <v>244</v>
      </c>
      <c r="C85" s="59"/>
      <c r="D85" s="36" t="s">
        <v>102</v>
      </c>
      <c r="E85" s="37" t="s">
        <v>136</v>
      </c>
      <c r="F85" s="37" t="s">
        <v>217</v>
      </c>
      <c r="G85" s="60">
        <v>35125.22</v>
      </c>
      <c r="H85" s="60">
        <v>14</v>
      </c>
      <c r="I85" s="60">
        <v>6</v>
      </c>
      <c r="J85" s="60">
        <v>8</v>
      </c>
      <c r="K85" s="60">
        <v>11</v>
      </c>
      <c r="L85" s="60">
        <v>13</v>
      </c>
      <c r="M85" s="60">
        <v>2</v>
      </c>
      <c r="N85" s="60">
        <v>78.571428571428569</v>
      </c>
      <c r="O85" s="40">
        <v>23591.18</v>
      </c>
      <c r="P85" s="40">
        <v>23591.18</v>
      </c>
      <c r="Q85" s="40">
        <v>100</v>
      </c>
      <c r="R85" s="40">
        <v>23591.18</v>
      </c>
      <c r="S85" s="40">
        <v>100</v>
      </c>
      <c r="T85" s="40">
        <v>0</v>
      </c>
      <c r="U85" s="40">
        <v>0</v>
      </c>
      <c r="V85" s="60">
        <v>3</v>
      </c>
      <c r="W85" s="61">
        <v>14</v>
      </c>
      <c r="X85" s="61">
        <v>0</v>
      </c>
      <c r="Y85" s="40">
        <v>21.428571428571427</v>
      </c>
      <c r="Z85" s="62">
        <v>11534.04</v>
      </c>
      <c r="AA85" s="40">
        <v>11534.04</v>
      </c>
      <c r="AB85" s="62">
        <v>100</v>
      </c>
      <c r="AC85" s="62">
        <v>8394.26</v>
      </c>
      <c r="AD85" s="62">
        <v>72.778141917316049</v>
      </c>
      <c r="AE85" s="62">
        <v>3139.7800000000007</v>
      </c>
      <c r="AF85" s="62">
        <v>27.221858082683951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59" t="s">
        <v>244</v>
      </c>
      <c r="C86" s="59"/>
      <c r="D86" s="36" t="s">
        <v>103</v>
      </c>
      <c r="E86" s="37" t="s">
        <v>136</v>
      </c>
      <c r="F86" s="37" t="s">
        <v>218</v>
      </c>
      <c r="G86" s="60">
        <v>17209.36</v>
      </c>
      <c r="H86" s="60">
        <v>12</v>
      </c>
      <c r="I86" s="60">
        <v>5</v>
      </c>
      <c r="J86" s="60">
        <v>7</v>
      </c>
      <c r="K86" s="60">
        <v>11</v>
      </c>
      <c r="L86" s="60">
        <v>11</v>
      </c>
      <c r="M86" s="60">
        <v>0</v>
      </c>
      <c r="N86" s="60">
        <v>91.666666666666657</v>
      </c>
      <c r="O86" s="40">
        <v>11423.86</v>
      </c>
      <c r="P86" s="40">
        <v>11423.86</v>
      </c>
      <c r="Q86" s="40">
        <v>100</v>
      </c>
      <c r="R86" s="40">
        <v>8884.84</v>
      </c>
      <c r="S86" s="40">
        <v>77.774412501553755</v>
      </c>
      <c r="T86" s="40">
        <v>2539.0200000000004</v>
      </c>
      <c r="U86" s="40">
        <v>22.225587498446238</v>
      </c>
      <c r="V86" s="60">
        <v>1</v>
      </c>
      <c r="W86" s="61">
        <v>8</v>
      </c>
      <c r="X86" s="61">
        <v>0</v>
      </c>
      <c r="Y86" s="40">
        <v>8.3333333333333321</v>
      </c>
      <c r="Z86" s="62">
        <v>5785.5</v>
      </c>
      <c r="AA86" s="40">
        <v>8324.52</v>
      </c>
      <c r="AB86" s="62">
        <v>100</v>
      </c>
      <c r="AC86" s="62">
        <v>8324.52</v>
      </c>
      <c r="AD86" s="62">
        <v>100</v>
      </c>
      <c r="AE86" s="62">
        <v>0</v>
      </c>
      <c r="AF86" s="62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59" t="s">
        <v>244</v>
      </c>
      <c r="C87" s="59"/>
      <c r="D87" s="36" t="s">
        <v>104</v>
      </c>
      <c r="E87" s="37" t="s">
        <v>125</v>
      </c>
      <c r="F87" s="37" t="s">
        <v>219</v>
      </c>
      <c r="G87" s="60">
        <v>11207.640000000001</v>
      </c>
      <c r="H87" s="60">
        <v>12</v>
      </c>
      <c r="I87" s="60">
        <v>4</v>
      </c>
      <c r="J87" s="60">
        <v>8</v>
      </c>
      <c r="K87" s="60">
        <v>10</v>
      </c>
      <c r="L87" s="60">
        <v>10</v>
      </c>
      <c r="M87" s="60">
        <v>0</v>
      </c>
      <c r="N87" s="60">
        <v>83.333333333333343</v>
      </c>
      <c r="O87" s="40">
        <v>10040.950000000001</v>
      </c>
      <c r="P87" s="40">
        <v>10040.950000000001</v>
      </c>
      <c r="Q87" s="40">
        <v>100</v>
      </c>
      <c r="R87" s="40">
        <v>215.07</v>
      </c>
      <c r="S87" s="40">
        <v>2.1419288015576212</v>
      </c>
      <c r="T87" s="40">
        <v>9825.880000000001</v>
      </c>
      <c r="U87" s="40">
        <v>97.858071198442389</v>
      </c>
      <c r="V87" s="60">
        <v>1</v>
      </c>
      <c r="W87" s="61">
        <v>9</v>
      </c>
      <c r="X87" s="61">
        <v>0</v>
      </c>
      <c r="Y87" s="40">
        <v>8.3333333333333321</v>
      </c>
      <c r="Z87" s="62">
        <v>1166.69</v>
      </c>
      <c r="AA87" s="40">
        <v>10992.570000000002</v>
      </c>
      <c r="AB87" s="62">
        <v>100</v>
      </c>
      <c r="AC87" s="62">
        <v>10992.57</v>
      </c>
      <c r="AD87" s="62">
        <v>99.999999999999986</v>
      </c>
      <c r="AE87" s="62">
        <v>0</v>
      </c>
      <c r="AF87" s="62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59" t="s">
        <v>244</v>
      </c>
      <c r="C88" s="59"/>
      <c r="D88" s="36" t="s">
        <v>105</v>
      </c>
      <c r="E88" s="37" t="s">
        <v>124</v>
      </c>
      <c r="F88" s="37" t="s">
        <v>220</v>
      </c>
      <c r="G88" s="60">
        <v>36148.639999999999</v>
      </c>
      <c r="H88" s="60">
        <v>34</v>
      </c>
      <c r="I88" s="60">
        <v>6</v>
      </c>
      <c r="J88" s="60">
        <v>28</v>
      </c>
      <c r="K88" s="60">
        <v>24</v>
      </c>
      <c r="L88" s="60">
        <v>24</v>
      </c>
      <c r="M88" s="60">
        <v>0</v>
      </c>
      <c r="N88" s="60">
        <v>70.588235294117652</v>
      </c>
      <c r="O88" s="40">
        <v>25458.53</v>
      </c>
      <c r="P88" s="40">
        <v>25458.53</v>
      </c>
      <c r="Q88" s="40">
        <v>100</v>
      </c>
      <c r="R88" s="40">
        <v>25763.03</v>
      </c>
      <c r="S88" s="40">
        <v>101.19606277345943</v>
      </c>
      <c r="T88" s="40">
        <v>-304.5</v>
      </c>
      <c r="U88" s="40">
        <v>-1.196062773459426</v>
      </c>
      <c r="V88" s="60">
        <v>7</v>
      </c>
      <c r="W88" s="61">
        <v>33</v>
      </c>
      <c r="X88" s="61">
        <v>4</v>
      </c>
      <c r="Y88" s="40">
        <v>20.588235294117645</v>
      </c>
      <c r="Z88" s="62">
        <v>10690.11</v>
      </c>
      <c r="AA88" s="40">
        <v>10385.61</v>
      </c>
      <c r="AB88" s="62">
        <v>100</v>
      </c>
      <c r="AC88" s="62">
        <v>10385.61</v>
      </c>
      <c r="AD88" s="62">
        <v>100</v>
      </c>
      <c r="AE88" s="62">
        <v>0</v>
      </c>
      <c r="AF88" s="62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59" t="s">
        <v>244</v>
      </c>
      <c r="C89" s="59"/>
      <c r="D89" s="36" t="s">
        <v>106</v>
      </c>
      <c r="E89" s="37" t="s">
        <v>125</v>
      </c>
      <c r="F89" s="37" t="s">
        <v>221</v>
      </c>
      <c r="G89" s="60">
        <v>32858.699999999997</v>
      </c>
      <c r="H89" s="60">
        <v>22</v>
      </c>
      <c r="I89" s="60">
        <v>5</v>
      </c>
      <c r="J89" s="60">
        <v>15</v>
      </c>
      <c r="K89" s="60">
        <v>16</v>
      </c>
      <c r="L89" s="60">
        <v>16</v>
      </c>
      <c r="M89" s="60">
        <v>2</v>
      </c>
      <c r="N89" s="60">
        <v>72.727272727272734</v>
      </c>
      <c r="O89" s="40">
        <v>24316.61</v>
      </c>
      <c r="P89" s="40">
        <v>24316.61</v>
      </c>
      <c r="Q89" s="40">
        <v>100</v>
      </c>
      <c r="R89" s="40">
        <v>20765.34</v>
      </c>
      <c r="S89" s="40">
        <v>85.39570277271379</v>
      </c>
      <c r="T89" s="40">
        <v>3551.2700000000004</v>
      </c>
      <c r="U89" s="40">
        <v>14.604297227286207</v>
      </c>
      <c r="V89" s="60">
        <v>5</v>
      </c>
      <c r="W89" s="61">
        <v>20</v>
      </c>
      <c r="X89" s="61">
        <v>0</v>
      </c>
      <c r="Y89" s="40">
        <v>22.727272727272727</v>
      </c>
      <c r="Z89" s="62">
        <v>8542.0899999999983</v>
      </c>
      <c r="AA89" s="40">
        <v>12093.359999999999</v>
      </c>
      <c r="AB89" s="62">
        <v>100</v>
      </c>
      <c r="AC89" s="62">
        <v>12093.359999999999</v>
      </c>
      <c r="AD89" s="62">
        <v>100</v>
      </c>
      <c r="AE89" s="62">
        <v>0</v>
      </c>
      <c r="AF89" s="62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59" t="s">
        <v>244</v>
      </c>
      <c r="C90" s="59"/>
      <c r="D90" s="36" t="s">
        <v>107</v>
      </c>
      <c r="E90" s="37" t="s">
        <v>130</v>
      </c>
      <c r="F90" s="37" t="s">
        <v>222</v>
      </c>
      <c r="G90" s="60">
        <v>29606.34</v>
      </c>
      <c r="H90" s="60">
        <v>15</v>
      </c>
      <c r="I90" s="60">
        <v>0</v>
      </c>
      <c r="J90" s="60">
        <v>15</v>
      </c>
      <c r="K90" s="60">
        <v>12</v>
      </c>
      <c r="L90" s="60">
        <v>14</v>
      </c>
      <c r="M90" s="60">
        <v>1</v>
      </c>
      <c r="N90" s="60">
        <v>80</v>
      </c>
      <c r="O90" s="40">
        <v>26993.05</v>
      </c>
      <c r="P90" s="40">
        <v>26993.05</v>
      </c>
      <c r="Q90" s="40">
        <v>100</v>
      </c>
      <c r="R90" s="40">
        <v>26993.049999999996</v>
      </c>
      <c r="S90" s="40">
        <v>99.999999999999986</v>
      </c>
      <c r="T90" s="40">
        <v>0</v>
      </c>
      <c r="U90" s="40">
        <v>0</v>
      </c>
      <c r="V90" s="60">
        <v>1</v>
      </c>
      <c r="W90" s="61">
        <v>14</v>
      </c>
      <c r="X90" s="61">
        <v>0</v>
      </c>
      <c r="Y90" s="40">
        <v>6.666666666666667</v>
      </c>
      <c r="Z90" s="62">
        <v>2613.29</v>
      </c>
      <c r="AA90" s="40">
        <v>2613.29</v>
      </c>
      <c r="AB90" s="62">
        <v>100</v>
      </c>
      <c r="AC90" s="62">
        <v>2613.29</v>
      </c>
      <c r="AD90" s="62">
        <v>100</v>
      </c>
      <c r="AE90" s="62">
        <v>0</v>
      </c>
      <c r="AF90" s="62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59" t="s">
        <v>244</v>
      </c>
      <c r="C91" s="59"/>
      <c r="D91" s="36" t="s">
        <v>108</v>
      </c>
      <c r="E91" s="37" t="s">
        <v>125</v>
      </c>
      <c r="F91" s="37" t="s">
        <v>223</v>
      </c>
      <c r="G91" s="60">
        <v>18960.059999999998</v>
      </c>
      <c r="H91" s="60">
        <v>19</v>
      </c>
      <c r="I91" s="60">
        <v>3</v>
      </c>
      <c r="J91" s="60">
        <v>16</v>
      </c>
      <c r="K91" s="60">
        <v>15</v>
      </c>
      <c r="L91" s="60">
        <v>15</v>
      </c>
      <c r="M91" s="60">
        <v>3</v>
      </c>
      <c r="N91" s="60">
        <v>78.94736842105263</v>
      </c>
      <c r="O91" s="40">
        <v>10495.439999999999</v>
      </c>
      <c r="P91" s="40">
        <v>10495.439999999999</v>
      </c>
      <c r="Q91" s="40">
        <v>100</v>
      </c>
      <c r="R91" s="40">
        <v>10495.439999999999</v>
      </c>
      <c r="S91" s="40">
        <v>100</v>
      </c>
      <c r="T91" s="40">
        <v>0</v>
      </c>
      <c r="U91" s="40">
        <v>0</v>
      </c>
      <c r="V91" s="60">
        <v>4</v>
      </c>
      <c r="W91" s="61">
        <v>8</v>
      </c>
      <c r="X91" s="61">
        <v>1</v>
      </c>
      <c r="Y91" s="40">
        <v>21.052631578947366</v>
      </c>
      <c r="Z91" s="62">
        <v>8464.6200000000008</v>
      </c>
      <c r="AA91" s="40">
        <v>8464.6200000000008</v>
      </c>
      <c r="AB91" s="62">
        <v>100</v>
      </c>
      <c r="AC91" s="62">
        <v>8464.6200000000008</v>
      </c>
      <c r="AD91" s="62">
        <v>100</v>
      </c>
      <c r="AE91" s="62">
        <v>0</v>
      </c>
      <c r="AF91" s="62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59" t="s">
        <v>244</v>
      </c>
      <c r="C92" s="59"/>
      <c r="D92" s="36" t="s">
        <v>109</v>
      </c>
      <c r="E92" s="37" t="s">
        <v>124</v>
      </c>
      <c r="F92" s="37" t="s">
        <v>224</v>
      </c>
      <c r="G92" s="60">
        <v>26510.620000000003</v>
      </c>
      <c r="H92" s="60">
        <v>19</v>
      </c>
      <c r="I92" s="60">
        <v>2</v>
      </c>
      <c r="J92" s="60">
        <v>15</v>
      </c>
      <c r="K92" s="60">
        <v>15</v>
      </c>
      <c r="L92" s="60">
        <v>15</v>
      </c>
      <c r="M92" s="60">
        <v>1</v>
      </c>
      <c r="N92" s="60">
        <v>78.94736842105263</v>
      </c>
      <c r="O92" s="40">
        <v>16538.98</v>
      </c>
      <c r="P92" s="40">
        <v>16538.98</v>
      </c>
      <c r="Q92" s="40">
        <v>100</v>
      </c>
      <c r="R92" s="40">
        <v>16538.98</v>
      </c>
      <c r="S92" s="40">
        <v>100</v>
      </c>
      <c r="T92" s="40">
        <v>0</v>
      </c>
      <c r="U92" s="40">
        <v>0</v>
      </c>
      <c r="V92" s="60">
        <v>3</v>
      </c>
      <c r="W92" s="61">
        <v>14</v>
      </c>
      <c r="X92" s="61">
        <v>0</v>
      </c>
      <c r="Y92" s="40">
        <v>15.789473684210526</v>
      </c>
      <c r="Z92" s="62">
        <v>9971.6400000000012</v>
      </c>
      <c r="AA92" s="40">
        <v>9971.6400000000012</v>
      </c>
      <c r="AB92" s="62">
        <v>100</v>
      </c>
      <c r="AC92" s="62">
        <v>9971.6400000000012</v>
      </c>
      <c r="AD92" s="62">
        <v>100</v>
      </c>
      <c r="AE92" s="62">
        <v>0</v>
      </c>
      <c r="AF92" s="62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59" t="s">
        <v>244</v>
      </c>
      <c r="C93" s="59"/>
      <c r="D93" s="36" t="s">
        <v>110</v>
      </c>
      <c r="E93" s="37" t="s">
        <v>124</v>
      </c>
      <c r="F93" s="37" t="s">
        <v>225</v>
      </c>
      <c r="G93" s="60">
        <v>8953.130000000001</v>
      </c>
      <c r="H93" s="60">
        <v>11</v>
      </c>
      <c r="I93" s="60">
        <v>2</v>
      </c>
      <c r="J93" s="60">
        <v>8</v>
      </c>
      <c r="K93" s="60">
        <v>8</v>
      </c>
      <c r="L93" s="60">
        <v>8</v>
      </c>
      <c r="M93" s="60">
        <v>0</v>
      </c>
      <c r="N93" s="60">
        <v>72.727272727272734</v>
      </c>
      <c r="O93" s="40">
        <v>5909.3700000000008</v>
      </c>
      <c r="P93" s="40">
        <v>5909.3700000000008</v>
      </c>
      <c r="Q93" s="40">
        <v>100</v>
      </c>
      <c r="R93" s="40">
        <v>5909.3700000000008</v>
      </c>
      <c r="S93" s="40">
        <v>100</v>
      </c>
      <c r="T93" s="40">
        <v>0</v>
      </c>
      <c r="U93" s="40">
        <v>0</v>
      </c>
      <c r="V93" s="60">
        <v>1</v>
      </c>
      <c r="W93" s="61">
        <v>5</v>
      </c>
      <c r="X93" s="61">
        <v>2</v>
      </c>
      <c r="Y93" s="40">
        <v>9.0909090909090917</v>
      </c>
      <c r="Z93" s="62">
        <v>3043.76</v>
      </c>
      <c r="AA93" s="40">
        <v>3043.76</v>
      </c>
      <c r="AB93" s="62">
        <v>100</v>
      </c>
      <c r="AC93" s="62">
        <v>3043.76</v>
      </c>
      <c r="AD93" s="62">
        <v>100</v>
      </c>
      <c r="AE93" s="62">
        <v>0</v>
      </c>
      <c r="AF93" s="62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59" t="s">
        <v>244</v>
      </c>
      <c r="C94" s="59"/>
      <c r="D94" s="36" t="s">
        <v>111</v>
      </c>
      <c r="E94" s="37" t="s">
        <v>141</v>
      </c>
      <c r="F94" s="37" t="s">
        <v>226</v>
      </c>
      <c r="G94" s="60">
        <v>41625.370000000003</v>
      </c>
      <c r="H94" s="60">
        <v>34</v>
      </c>
      <c r="I94" s="60">
        <v>5</v>
      </c>
      <c r="J94" s="60">
        <v>28</v>
      </c>
      <c r="K94" s="60">
        <v>28</v>
      </c>
      <c r="L94" s="60">
        <v>28</v>
      </c>
      <c r="M94" s="60">
        <v>2</v>
      </c>
      <c r="N94" s="60">
        <v>82.35294117647058</v>
      </c>
      <c r="O94" s="40">
        <v>38782.550000000003</v>
      </c>
      <c r="P94" s="40">
        <v>38782.550000000003</v>
      </c>
      <c r="Q94" s="40">
        <v>100</v>
      </c>
      <c r="R94" s="40">
        <v>38782.549999999996</v>
      </c>
      <c r="S94" s="40">
        <v>99.999999999999972</v>
      </c>
      <c r="T94" s="40">
        <v>0</v>
      </c>
      <c r="U94" s="40">
        <v>0</v>
      </c>
      <c r="V94" s="60">
        <v>6</v>
      </c>
      <c r="W94" s="61">
        <v>37</v>
      </c>
      <c r="X94" s="61">
        <v>3</v>
      </c>
      <c r="Y94" s="40">
        <v>17.647058823529413</v>
      </c>
      <c r="Z94" s="62">
        <v>2842.8199999999997</v>
      </c>
      <c r="AA94" s="40">
        <v>2842.8199999999997</v>
      </c>
      <c r="AB94" s="62">
        <v>100</v>
      </c>
      <c r="AC94" s="62">
        <v>2842.8199999999997</v>
      </c>
      <c r="AD94" s="62">
        <v>100</v>
      </c>
      <c r="AE94" s="62">
        <v>0</v>
      </c>
      <c r="AF94" s="62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59" t="s">
        <v>244</v>
      </c>
      <c r="C95" s="59"/>
      <c r="D95" s="36" t="s">
        <v>112</v>
      </c>
      <c r="E95" s="37" t="s">
        <v>125</v>
      </c>
      <c r="F95" s="37" t="s">
        <v>227</v>
      </c>
      <c r="G95" s="60">
        <v>26769.56</v>
      </c>
      <c r="H95" s="60">
        <v>25</v>
      </c>
      <c r="I95" s="60">
        <v>6</v>
      </c>
      <c r="J95" s="60">
        <v>19</v>
      </c>
      <c r="K95" s="60">
        <v>19</v>
      </c>
      <c r="L95" s="60">
        <v>19</v>
      </c>
      <c r="M95" s="60">
        <v>5</v>
      </c>
      <c r="N95" s="60">
        <v>76</v>
      </c>
      <c r="O95" s="40">
        <v>21121.99</v>
      </c>
      <c r="P95" s="40">
        <v>21121.99</v>
      </c>
      <c r="Q95" s="40">
        <v>100</v>
      </c>
      <c r="R95" s="40">
        <v>18157.73</v>
      </c>
      <c r="S95" s="40">
        <v>85.966000362655208</v>
      </c>
      <c r="T95" s="40">
        <v>2964.260000000002</v>
      </c>
      <c r="U95" s="40">
        <v>14.033999637344785</v>
      </c>
      <c r="V95" s="60">
        <v>3</v>
      </c>
      <c r="W95" s="61">
        <v>18</v>
      </c>
      <c r="X95" s="61">
        <v>1</v>
      </c>
      <c r="Y95" s="40">
        <v>12</v>
      </c>
      <c r="Z95" s="62">
        <v>5647.57</v>
      </c>
      <c r="AA95" s="40">
        <v>8611.8300000000017</v>
      </c>
      <c r="AB95" s="62">
        <v>100</v>
      </c>
      <c r="AC95" s="62">
        <v>8611.8300000000017</v>
      </c>
      <c r="AD95" s="62">
        <v>100</v>
      </c>
      <c r="AE95" s="62">
        <v>0</v>
      </c>
      <c r="AF95" s="62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59" t="s">
        <v>244</v>
      </c>
      <c r="C96" s="59"/>
      <c r="D96" s="36" t="s">
        <v>113</v>
      </c>
      <c r="E96" s="37" t="s">
        <v>125</v>
      </c>
      <c r="F96" s="37" t="s">
        <v>228</v>
      </c>
      <c r="G96" s="60">
        <v>28620.639999999999</v>
      </c>
      <c r="H96" s="60">
        <v>23</v>
      </c>
      <c r="I96" s="60">
        <v>5</v>
      </c>
      <c r="J96" s="60">
        <v>18</v>
      </c>
      <c r="K96" s="60">
        <v>18</v>
      </c>
      <c r="L96" s="60">
        <v>18</v>
      </c>
      <c r="M96" s="60">
        <v>0</v>
      </c>
      <c r="N96" s="60">
        <v>78.260869565217391</v>
      </c>
      <c r="O96" s="40">
        <v>21391.43</v>
      </c>
      <c r="P96" s="40">
        <v>21391.43</v>
      </c>
      <c r="Q96" s="40">
        <v>100</v>
      </c>
      <c r="R96" s="40">
        <v>21391.43</v>
      </c>
      <c r="S96" s="40">
        <v>100</v>
      </c>
      <c r="T96" s="40">
        <v>0</v>
      </c>
      <c r="U96" s="40">
        <v>0</v>
      </c>
      <c r="V96" s="60">
        <v>4</v>
      </c>
      <c r="W96" s="61">
        <v>19</v>
      </c>
      <c r="X96" s="61">
        <v>2</v>
      </c>
      <c r="Y96" s="40">
        <v>17.391304347826086</v>
      </c>
      <c r="Z96" s="62">
        <v>7229.21</v>
      </c>
      <c r="AA96" s="40">
        <v>7229.21</v>
      </c>
      <c r="AB96" s="62">
        <v>100</v>
      </c>
      <c r="AC96" s="62">
        <v>7229.21</v>
      </c>
      <c r="AD96" s="62">
        <v>100</v>
      </c>
      <c r="AE96" s="62">
        <v>0</v>
      </c>
      <c r="AF96" s="62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59" t="s">
        <v>244</v>
      </c>
      <c r="C97" s="59"/>
      <c r="D97" s="36" t="s">
        <v>114</v>
      </c>
      <c r="E97" s="37" t="s">
        <v>124</v>
      </c>
      <c r="F97" s="37" t="s">
        <v>229</v>
      </c>
      <c r="G97" s="60">
        <v>10848.93</v>
      </c>
      <c r="H97" s="60">
        <v>10</v>
      </c>
      <c r="I97" s="60">
        <v>0</v>
      </c>
      <c r="J97" s="60">
        <v>10</v>
      </c>
      <c r="K97" s="60">
        <v>9</v>
      </c>
      <c r="L97" s="60">
        <v>9</v>
      </c>
      <c r="M97" s="60">
        <v>1</v>
      </c>
      <c r="N97" s="60">
        <v>90</v>
      </c>
      <c r="O97" s="40">
        <v>7105.5900000000011</v>
      </c>
      <c r="P97" s="40">
        <v>7105.5900000000011</v>
      </c>
      <c r="Q97" s="40">
        <v>100</v>
      </c>
      <c r="R97" s="40">
        <v>7105.5900000000011</v>
      </c>
      <c r="S97" s="40">
        <v>100</v>
      </c>
      <c r="T97" s="40">
        <v>0</v>
      </c>
      <c r="U97" s="40">
        <v>0</v>
      </c>
      <c r="V97" s="60">
        <v>1</v>
      </c>
      <c r="W97" s="61">
        <v>9</v>
      </c>
      <c r="X97" s="61">
        <v>0</v>
      </c>
      <c r="Y97" s="40">
        <v>10</v>
      </c>
      <c r="Z97" s="62">
        <v>3743.34</v>
      </c>
      <c r="AA97" s="40">
        <v>3743.34</v>
      </c>
      <c r="AB97" s="62">
        <v>100</v>
      </c>
      <c r="AC97" s="62">
        <v>3743.34</v>
      </c>
      <c r="AD97" s="62">
        <v>100</v>
      </c>
      <c r="AE97" s="62">
        <v>0</v>
      </c>
      <c r="AF97" s="62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59" t="s">
        <v>244</v>
      </c>
      <c r="C98" s="59"/>
      <c r="D98" s="36" t="s">
        <v>115</v>
      </c>
      <c r="E98" s="37" t="s">
        <v>142</v>
      </c>
      <c r="F98" s="37" t="s">
        <v>230</v>
      </c>
      <c r="G98" s="60">
        <v>27937.02</v>
      </c>
      <c r="H98" s="60">
        <v>24</v>
      </c>
      <c r="I98" s="60">
        <v>4</v>
      </c>
      <c r="J98" s="60">
        <v>20</v>
      </c>
      <c r="K98" s="60">
        <v>18</v>
      </c>
      <c r="L98" s="60">
        <v>18</v>
      </c>
      <c r="M98" s="60">
        <v>1</v>
      </c>
      <c r="N98" s="60">
        <v>75</v>
      </c>
      <c r="O98" s="40">
        <v>24019.38</v>
      </c>
      <c r="P98" s="40">
        <v>24019.38</v>
      </c>
      <c r="Q98" s="40">
        <v>100</v>
      </c>
      <c r="R98" s="40">
        <v>24019.38</v>
      </c>
      <c r="S98" s="40">
        <v>100</v>
      </c>
      <c r="T98" s="40">
        <v>0</v>
      </c>
      <c r="U98" s="40">
        <v>0</v>
      </c>
      <c r="V98" s="60">
        <v>3</v>
      </c>
      <c r="W98" s="61">
        <v>17</v>
      </c>
      <c r="X98" s="61">
        <v>0</v>
      </c>
      <c r="Y98" s="40">
        <v>12.5</v>
      </c>
      <c r="Z98" s="62">
        <v>3917.6400000000003</v>
      </c>
      <c r="AA98" s="40">
        <v>3917.6400000000003</v>
      </c>
      <c r="AB98" s="62">
        <v>100</v>
      </c>
      <c r="AC98" s="62">
        <v>3917.6400000000003</v>
      </c>
      <c r="AD98" s="62">
        <v>100</v>
      </c>
      <c r="AE98" s="62">
        <v>0</v>
      </c>
      <c r="AF98" s="62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25" t="s">
        <v>25</v>
      </c>
      <c r="B99" s="126"/>
      <c r="C99" s="126"/>
      <c r="D99" s="126"/>
      <c r="E99" s="126"/>
      <c r="F99" s="127"/>
      <c r="G99" s="63"/>
      <c r="H99" s="64">
        <v>1329</v>
      </c>
      <c r="I99" s="64">
        <v>301</v>
      </c>
      <c r="J99" s="64">
        <v>980</v>
      </c>
      <c r="K99" s="64">
        <v>1060</v>
      </c>
      <c r="L99" s="64">
        <v>1080</v>
      </c>
      <c r="M99" s="64">
        <v>98</v>
      </c>
      <c r="N99" s="40">
        <v>79.75921745673439</v>
      </c>
      <c r="O99" s="65">
        <v>1417749.5399999998</v>
      </c>
      <c r="P99" s="65">
        <v>1417749.5399999998</v>
      </c>
      <c r="Q99" s="40">
        <v>100</v>
      </c>
      <c r="R99" s="65">
        <v>1310860.58</v>
      </c>
      <c r="S99" s="40">
        <v>92.460659870854215</v>
      </c>
      <c r="T99" s="65">
        <v>106888.96000000005</v>
      </c>
      <c r="U99" s="40">
        <v>7.5393401291458053</v>
      </c>
      <c r="V99" s="64">
        <v>187</v>
      </c>
      <c r="W99" s="66">
        <v>1011</v>
      </c>
      <c r="X99" s="66">
        <v>71</v>
      </c>
      <c r="Y99" s="40">
        <v>14.070729872084273</v>
      </c>
      <c r="Z99" s="67">
        <v>509863.60000000015</v>
      </c>
      <c r="AA99" s="65">
        <v>616752.55999999982</v>
      </c>
      <c r="AB99" s="62">
        <v>99.999999999999943</v>
      </c>
      <c r="AC99" s="67">
        <v>613612.7799999998</v>
      </c>
      <c r="AD99" s="62">
        <v>99.490917394813891</v>
      </c>
      <c r="AE99" s="67">
        <v>3139.7800000000016</v>
      </c>
      <c r="AF99" s="62">
        <v>0.50908260518610615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P3:U3"/>
    <mergeCell ref="V3:Z3"/>
    <mergeCell ref="AA3:AF3"/>
    <mergeCell ref="AC4:AD4"/>
    <mergeCell ref="AE4:AF4"/>
    <mergeCell ref="Z4:Z5"/>
    <mergeCell ref="AA4:AB4"/>
    <mergeCell ref="I4:I5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zoomScale="70" zoomScaleNormal="70" workbookViewId="0">
      <selection activeCell="A7" sqref="A7:AF99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287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41126.19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21</v>
      </c>
      <c r="X10" s="43">
        <v>0</v>
      </c>
      <c r="Y10" s="41">
        <v>10.526315789473683</v>
      </c>
      <c r="Z10" s="44">
        <v>8294.48</v>
      </c>
      <c r="AA10" s="41">
        <v>8294.48</v>
      </c>
      <c r="AB10" s="44">
        <v>100</v>
      </c>
      <c r="AC10" s="44">
        <v>8294.48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53658.89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15</v>
      </c>
      <c r="X16" s="43">
        <v>1</v>
      </c>
      <c r="Y16" s="41">
        <v>2.8571428571428572</v>
      </c>
      <c r="Z16" s="44">
        <v>8838.27</v>
      </c>
      <c r="AA16" s="41">
        <v>8838.27</v>
      </c>
      <c r="AB16" s="44">
        <v>100</v>
      </c>
      <c r="AC16" s="44">
        <v>8838.27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23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10135.529999999999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8</v>
      </c>
      <c r="X23" s="43">
        <v>1</v>
      </c>
      <c r="Y23" s="41">
        <v>30</v>
      </c>
      <c r="Z23" s="44">
        <v>7313.7</v>
      </c>
      <c r="AA23" s="41">
        <v>7313.7</v>
      </c>
      <c r="AB23" s="44">
        <v>100</v>
      </c>
      <c r="AC23" s="44">
        <v>7313.7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23908.02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11</v>
      </c>
      <c r="X35" s="43">
        <v>1</v>
      </c>
      <c r="Y35" s="41">
        <v>16.666666666666664</v>
      </c>
      <c r="Z35" s="44">
        <v>7749.4499999999989</v>
      </c>
      <c r="AA35" s="41">
        <v>7749.4499999999989</v>
      </c>
      <c r="AB35" s="44">
        <v>100</v>
      </c>
      <c r="AC35" s="44">
        <v>7749.4500000000007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15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42487.020000000004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16</v>
      </c>
      <c r="X41" s="43">
        <v>1</v>
      </c>
      <c r="Y41" s="41">
        <v>11.538461538461538</v>
      </c>
      <c r="Z41" s="44">
        <v>15318.3</v>
      </c>
      <c r="AA41" s="41">
        <v>15318.3</v>
      </c>
      <c r="AB41" s="44">
        <v>100</v>
      </c>
      <c r="AC41" s="44">
        <v>15318.3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32591.360000000001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13744.75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2</v>
      </c>
      <c r="W48" s="43">
        <v>8</v>
      </c>
      <c r="X48" s="43">
        <v>0</v>
      </c>
      <c r="Y48" s="41">
        <v>12.5</v>
      </c>
      <c r="Z48" s="44">
        <v>305.93</v>
      </c>
      <c r="AA48" s="41">
        <v>305.93</v>
      </c>
      <c r="AB48" s="44">
        <v>100</v>
      </c>
      <c r="AC48" s="44">
        <v>305.93</v>
      </c>
      <c r="AD48" s="44">
        <v>100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78464.850000000006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13</v>
      </c>
      <c r="X50" s="43">
        <v>1</v>
      </c>
      <c r="Y50" s="41">
        <v>25</v>
      </c>
      <c r="Z50" s="44">
        <v>57955.5</v>
      </c>
      <c r="AA50" s="41">
        <v>63257.64</v>
      </c>
      <c r="AB50" s="44">
        <v>100</v>
      </c>
      <c r="AC50" s="44">
        <v>63257.64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5</v>
      </c>
      <c r="W53" s="43">
        <v>21</v>
      </c>
      <c r="X53" s="43">
        <v>2</v>
      </c>
      <c r="Y53" s="41">
        <v>31.25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1</v>
      </c>
      <c r="W56" s="43">
        <v>2</v>
      </c>
      <c r="X56" s="43">
        <v>0</v>
      </c>
      <c r="Y56" s="41">
        <v>11.111111111111111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40444.229999999996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17</v>
      </c>
      <c r="X60" s="43">
        <v>2</v>
      </c>
      <c r="Y60" s="41">
        <v>12.5</v>
      </c>
      <c r="Z60" s="44">
        <v>18442.3</v>
      </c>
      <c r="AA60" s="41">
        <v>19177.349999999999</v>
      </c>
      <c r="AB60" s="44">
        <v>100</v>
      </c>
      <c r="AC60" s="44">
        <v>18177.5</v>
      </c>
      <c r="AD60" s="44">
        <v>94.78629737685344</v>
      </c>
      <c r="AE60" s="44">
        <v>999.84999999999854</v>
      </c>
      <c r="AF60" s="44">
        <v>5.2137026231465695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13659.560000000001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7</v>
      </c>
      <c r="X64" s="43">
        <v>0</v>
      </c>
      <c r="Y64" s="41">
        <v>0</v>
      </c>
      <c r="Z64" s="44">
        <v>3782.87</v>
      </c>
      <c r="AA64" s="41">
        <v>3782.87</v>
      </c>
      <c r="AB64" s="44">
        <v>100</v>
      </c>
      <c r="AC64" s="44">
        <v>3782.87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45351.82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23</v>
      </c>
      <c r="X65" s="43">
        <v>2</v>
      </c>
      <c r="Y65" s="41">
        <v>23.333333333333332</v>
      </c>
      <c r="Z65" s="44">
        <v>15877.119999999999</v>
      </c>
      <c r="AA65" s="41">
        <v>19373.330000000002</v>
      </c>
      <c r="AB65" s="44">
        <v>100</v>
      </c>
      <c r="AC65" s="44">
        <v>19373.330000000002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35125.22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14</v>
      </c>
      <c r="X85" s="43">
        <v>0</v>
      </c>
      <c r="Y85" s="41">
        <v>21.428571428571427</v>
      </c>
      <c r="Z85" s="44">
        <v>11534.04</v>
      </c>
      <c r="AA85" s="41">
        <v>11534.04</v>
      </c>
      <c r="AB85" s="44">
        <v>100</v>
      </c>
      <c r="AC85" s="44">
        <v>11534.04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1</v>
      </c>
      <c r="W87" s="43">
        <v>9</v>
      </c>
      <c r="X87" s="43">
        <v>0</v>
      </c>
      <c r="Y87" s="41">
        <v>8.3333333333333321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27937.02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17</v>
      </c>
      <c r="X98" s="43">
        <v>0</v>
      </c>
      <c r="Y98" s="41">
        <v>12.5</v>
      </c>
      <c r="Z98" s="44">
        <v>3917.6400000000003</v>
      </c>
      <c r="AA98" s="41">
        <v>3917.6400000000003</v>
      </c>
      <c r="AB98" s="44">
        <v>100</v>
      </c>
      <c r="AC98" s="44">
        <v>3917.6400000000003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187</v>
      </c>
      <c r="W99" s="47">
        <v>1013</v>
      </c>
      <c r="X99" s="47">
        <v>71</v>
      </c>
      <c r="Y99" s="41">
        <v>14.070729872084273</v>
      </c>
      <c r="Z99" s="48">
        <v>510863.45000000013</v>
      </c>
      <c r="AA99" s="46">
        <v>617752.4099999998</v>
      </c>
      <c r="AB99" s="44">
        <v>99.999999999999943</v>
      </c>
      <c r="AC99" s="48">
        <v>616752.55999999982</v>
      </c>
      <c r="AD99" s="44">
        <v>99.838147130822207</v>
      </c>
      <c r="AE99" s="48">
        <v>999.84999999999957</v>
      </c>
      <c r="AF99" s="44">
        <v>0.1618528691777989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I4:I5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V3:Z3"/>
    <mergeCell ref="AA3:AF3"/>
    <mergeCell ref="AC4:AD4"/>
    <mergeCell ref="AE4:AF4"/>
    <mergeCell ref="A99:F99"/>
    <mergeCell ref="V4:V5"/>
    <mergeCell ref="W4:W5"/>
    <mergeCell ref="X4:X5"/>
    <mergeCell ref="Y4:Y5"/>
    <mergeCell ref="Z4:Z5"/>
    <mergeCell ref="AA4:AB4"/>
    <mergeCell ref="M4:M5"/>
    <mergeCell ref="N4:N5"/>
    <mergeCell ref="O4:O5"/>
    <mergeCell ref="P4:Q4"/>
    <mergeCell ref="R4:S4"/>
    <mergeCell ref="T4:U4"/>
    <mergeCell ref="H4:H5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"/>
  <sheetViews>
    <sheetView tabSelected="1" zoomScale="70" zoomScaleNormal="70" workbookViewId="0">
      <selection activeCell="E83" sqref="E83"/>
    </sheetView>
  </sheetViews>
  <sheetFormatPr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140625" style="27"/>
    <col min="15" max="15" width="11.42578125" style="31" customWidth="1"/>
    <col min="16" max="16" width="12.7109375" style="31" customWidth="1"/>
    <col min="17" max="17" width="9.7109375" style="27" customWidth="1"/>
    <col min="18" max="18" width="10.5703125" style="31" customWidth="1"/>
    <col min="19" max="19" width="11" style="27" customWidth="1"/>
    <col min="20" max="20" width="9.7109375" style="31" customWidth="1"/>
    <col min="21" max="21" width="11.28515625" style="27" customWidth="1"/>
    <col min="22" max="26" width="9.140625" style="27"/>
    <col min="27" max="29" width="9.7109375" style="27" customWidth="1"/>
    <col min="30" max="30" width="11" style="27" customWidth="1"/>
    <col min="31" max="31" width="9.7109375" style="27" customWidth="1"/>
    <col min="32" max="32" width="11.42578125" style="27" customWidth="1"/>
    <col min="33" max="35" width="9.7109375" style="27" hidden="1" customWidth="1"/>
    <col min="36" max="36" width="9.7109375" style="51" hidden="1" customWidth="1"/>
    <col min="37" max="16384" width="9.140625" style="27"/>
  </cols>
  <sheetData>
    <row r="1" spans="1:36" s="26" customFormat="1" ht="60" customHeight="1" x14ac:dyDescent="0.25">
      <c r="A1" s="114" t="s">
        <v>288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54"/>
      <c r="AH1" s="54"/>
      <c r="AI1" s="54"/>
      <c r="AJ1" s="55"/>
    </row>
    <row r="2" spans="1:36" s="26" customFormat="1" ht="57.75" customHeight="1" x14ac:dyDescent="0.25">
      <c r="A2" s="112" t="s">
        <v>3</v>
      </c>
      <c r="B2" s="112" t="s">
        <v>21</v>
      </c>
      <c r="C2" s="112" t="s">
        <v>22</v>
      </c>
      <c r="D2" s="112" t="s">
        <v>1</v>
      </c>
      <c r="E2" s="112" t="s">
        <v>4</v>
      </c>
      <c r="F2" s="112" t="s">
        <v>0</v>
      </c>
      <c r="G2" s="112" t="s">
        <v>20</v>
      </c>
      <c r="H2" s="117" t="s">
        <v>11</v>
      </c>
      <c r="I2" s="118"/>
      <c r="J2" s="119"/>
      <c r="K2" s="109" t="s">
        <v>12</v>
      </c>
      <c r="L2" s="110"/>
      <c r="M2" s="110"/>
      <c r="N2" s="110"/>
      <c r="O2" s="110"/>
      <c r="P2" s="110"/>
      <c r="Q2" s="110"/>
      <c r="R2" s="110"/>
      <c r="S2" s="110"/>
      <c r="T2" s="110"/>
      <c r="U2" s="111"/>
      <c r="V2" s="109" t="s">
        <v>13</v>
      </c>
      <c r="W2" s="110"/>
      <c r="X2" s="110"/>
      <c r="Y2" s="110"/>
      <c r="Z2" s="110"/>
      <c r="AA2" s="110"/>
      <c r="AB2" s="110"/>
      <c r="AC2" s="110"/>
      <c r="AD2" s="110"/>
      <c r="AE2" s="110"/>
      <c r="AF2" s="111"/>
      <c r="AG2" s="54"/>
      <c r="AH2" s="54"/>
      <c r="AI2" s="54"/>
      <c r="AJ2" s="55"/>
    </row>
    <row r="3" spans="1:36" ht="65.25" customHeight="1" x14ac:dyDescent="0.25">
      <c r="A3" s="116"/>
      <c r="B3" s="116"/>
      <c r="C3" s="116"/>
      <c r="D3" s="116"/>
      <c r="E3" s="116"/>
      <c r="F3" s="116"/>
      <c r="G3" s="116"/>
      <c r="H3" s="120"/>
      <c r="I3" s="121"/>
      <c r="J3" s="122"/>
      <c r="K3" s="109" t="s">
        <v>17</v>
      </c>
      <c r="L3" s="110"/>
      <c r="M3" s="110"/>
      <c r="N3" s="110"/>
      <c r="O3" s="111"/>
      <c r="P3" s="109" t="s">
        <v>18</v>
      </c>
      <c r="Q3" s="110"/>
      <c r="R3" s="110"/>
      <c r="S3" s="110"/>
      <c r="T3" s="110"/>
      <c r="U3" s="111"/>
      <c r="V3" s="109" t="s">
        <v>17</v>
      </c>
      <c r="W3" s="110"/>
      <c r="X3" s="110"/>
      <c r="Y3" s="110"/>
      <c r="Z3" s="111"/>
      <c r="AA3" s="109" t="s">
        <v>26</v>
      </c>
      <c r="AB3" s="110"/>
      <c r="AC3" s="110"/>
      <c r="AD3" s="110"/>
      <c r="AE3" s="110"/>
      <c r="AF3" s="111"/>
      <c r="AG3" s="56"/>
      <c r="AH3" s="56"/>
      <c r="AI3" s="56"/>
      <c r="AJ3" s="57"/>
    </row>
    <row r="4" spans="1:36" ht="69" customHeight="1" x14ac:dyDescent="0.25">
      <c r="A4" s="116"/>
      <c r="B4" s="116"/>
      <c r="C4" s="116"/>
      <c r="D4" s="116"/>
      <c r="E4" s="116"/>
      <c r="F4" s="116"/>
      <c r="G4" s="116"/>
      <c r="H4" s="112" t="s">
        <v>10</v>
      </c>
      <c r="I4" s="112" t="s">
        <v>5</v>
      </c>
      <c r="J4" s="112" t="s">
        <v>6</v>
      </c>
      <c r="K4" s="112" t="s">
        <v>9</v>
      </c>
      <c r="L4" s="112" t="s">
        <v>24</v>
      </c>
      <c r="M4" s="112" t="s">
        <v>23</v>
      </c>
      <c r="N4" s="112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23" t="s">
        <v>19</v>
      </c>
      <c r="P4" s="109" t="s">
        <v>14</v>
      </c>
      <c r="Q4" s="111"/>
      <c r="R4" s="109" t="s">
        <v>15</v>
      </c>
      <c r="S4" s="111"/>
      <c r="T4" s="109" t="s">
        <v>16</v>
      </c>
      <c r="U4" s="111"/>
      <c r="V4" s="112" t="s">
        <v>9</v>
      </c>
      <c r="W4" s="112" t="s">
        <v>24</v>
      </c>
      <c r="X4" s="112" t="s">
        <v>23</v>
      </c>
      <c r="Y4" s="112" t="s">
        <v>235</v>
      </c>
      <c r="Z4" s="123" t="s">
        <v>19</v>
      </c>
      <c r="AA4" s="109" t="s">
        <v>2</v>
      </c>
      <c r="AB4" s="111"/>
      <c r="AC4" s="109" t="s">
        <v>7</v>
      </c>
      <c r="AD4" s="111"/>
      <c r="AE4" s="109" t="s">
        <v>16</v>
      </c>
      <c r="AF4" s="111"/>
      <c r="AG4" s="56"/>
      <c r="AH4" s="56"/>
      <c r="AI4" s="56"/>
      <c r="AJ4" s="57"/>
    </row>
    <row r="5" spans="1:36" ht="170.25" customHeight="1" x14ac:dyDescent="0.2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24"/>
      <c r="P5" s="49" t="s">
        <v>8</v>
      </c>
      <c r="Q5" s="50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49" t="s">
        <v>8</v>
      </c>
      <c r="S5" s="50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49" t="s">
        <v>8</v>
      </c>
      <c r="U5" s="50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13"/>
      <c r="W5" s="113"/>
      <c r="X5" s="113"/>
      <c r="Y5" s="113"/>
      <c r="Z5" s="124"/>
      <c r="AA5" s="49" t="str">
        <f>"сума, грн.
(гр."&amp;T6&amp;"+гр."&amp;Z6&amp;")"</f>
        <v>сума, грн.
(гр.20+гр.26)</v>
      </c>
      <c r="AB5" s="50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9" t="s">
        <v>8</v>
      </c>
      <c r="AD5" s="50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9" t="s">
        <v>8</v>
      </c>
      <c r="AF5" s="50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  <c r="AG5" s="56"/>
      <c r="AH5" s="56"/>
      <c r="AI5" s="56"/>
      <c r="AJ5" s="55" t="s">
        <v>255</v>
      </c>
    </row>
    <row r="6" spans="1:36" x14ac:dyDescent="0.25">
      <c r="A6" s="50">
        <v>1</v>
      </c>
      <c r="B6" s="50">
        <f>A6+1</f>
        <v>2</v>
      </c>
      <c r="C6" s="50">
        <f t="shared" ref="C6:AD6" si="0">B6+1</f>
        <v>3</v>
      </c>
      <c r="D6" s="50">
        <f t="shared" si="0"/>
        <v>4</v>
      </c>
      <c r="E6" s="50">
        <f t="shared" si="0"/>
        <v>5</v>
      </c>
      <c r="F6" s="50">
        <f t="shared" si="0"/>
        <v>6</v>
      </c>
      <c r="G6" s="50">
        <f t="shared" si="0"/>
        <v>7</v>
      </c>
      <c r="H6" s="50">
        <f t="shared" si="0"/>
        <v>8</v>
      </c>
      <c r="I6" s="50">
        <f t="shared" si="0"/>
        <v>9</v>
      </c>
      <c r="J6" s="50">
        <f t="shared" si="0"/>
        <v>10</v>
      </c>
      <c r="K6" s="50">
        <f t="shared" si="0"/>
        <v>11</v>
      </c>
      <c r="L6" s="50">
        <f t="shared" si="0"/>
        <v>12</v>
      </c>
      <c r="M6" s="50">
        <f t="shared" si="0"/>
        <v>13</v>
      </c>
      <c r="N6" s="50">
        <f t="shared" si="0"/>
        <v>14</v>
      </c>
      <c r="O6" s="50">
        <f t="shared" si="0"/>
        <v>15</v>
      </c>
      <c r="P6" s="50">
        <f t="shared" si="0"/>
        <v>16</v>
      </c>
      <c r="Q6" s="50">
        <f t="shared" si="0"/>
        <v>17</v>
      </c>
      <c r="R6" s="50">
        <f t="shared" si="0"/>
        <v>18</v>
      </c>
      <c r="S6" s="50">
        <f t="shared" si="0"/>
        <v>19</v>
      </c>
      <c r="T6" s="50">
        <f t="shared" si="0"/>
        <v>20</v>
      </c>
      <c r="U6" s="50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v>31</v>
      </c>
      <c r="AF6" s="50">
        <v>32</v>
      </c>
      <c r="AG6" s="56"/>
      <c r="AH6" s="56"/>
      <c r="AI6" s="56"/>
      <c r="AJ6" s="57"/>
    </row>
    <row r="7" spans="1:36" ht="24" x14ac:dyDescent="0.25">
      <c r="A7" s="37">
        <v>1</v>
      </c>
      <c r="B7" s="38" t="s">
        <v>244</v>
      </c>
      <c r="C7" s="38"/>
      <c r="D7" s="36" t="s">
        <v>28</v>
      </c>
      <c r="E7" s="37" t="s">
        <v>120</v>
      </c>
      <c r="F7" s="37" t="s">
        <v>143</v>
      </c>
      <c r="G7" s="53">
        <v>18682.5</v>
      </c>
      <c r="H7" s="53">
        <v>14</v>
      </c>
      <c r="I7" s="53">
        <v>3</v>
      </c>
      <c r="J7" s="53">
        <v>6</v>
      </c>
      <c r="K7" s="53">
        <v>12</v>
      </c>
      <c r="L7" s="53">
        <v>12</v>
      </c>
      <c r="M7" s="53">
        <v>1</v>
      </c>
      <c r="N7" s="53">
        <v>85.714285714285708</v>
      </c>
      <c r="O7" s="40">
        <v>17648.77</v>
      </c>
      <c r="P7" s="40">
        <v>17648.77</v>
      </c>
      <c r="Q7" s="41">
        <v>100</v>
      </c>
      <c r="R7" s="40">
        <v>17648.77</v>
      </c>
      <c r="S7" s="41">
        <v>100</v>
      </c>
      <c r="T7" s="40">
        <v>0</v>
      </c>
      <c r="U7" s="41">
        <v>0</v>
      </c>
      <c r="V7" s="53">
        <v>2</v>
      </c>
      <c r="W7" s="43">
        <v>9</v>
      </c>
      <c r="X7" s="43">
        <v>0</v>
      </c>
      <c r="Y7" s="41">
        <v>14.285714285714285</v>
      </c>
      <c r="Z7" s="44">
        <v>1033.73</v>
      </c>
      <c r="AA7" s="41">
        <v>1033.73</v>
      </c>
      <c r="AB7" s="44">
        <v>100</v>
      </c>
      <c r="AC7" s="44">
        <v>1033.73</v>
      </c>
      <c r="AD7" s="44">
        <v>100</v>
      </c>
      <c r="AE7" s="44">
        <v>0</v>
      </c>
      <c r="AF7" s="44">
        <v>0</v>
      </c>
      <c r="AG7" s="56"/>
      <c r="AH7" s="56"/>
      <c r="AI7" s="56"/>
      <c r="AJ7" s="57"/>
    </row>
    <row r="8" spans="1:36" ht="22.5" customHeight="1" x14ac:dyDescent="0.25">
      <c r="A8" s="37">
        <v>2</v>
      </c>
      <c r="B8" s="38" t="s">
        <v>244</v>
      </c>
      <c r="C8" s="38"/>
      <c r="D8" s="36" t="s">
        <v>29</v>
      </c>
      <c r="E8" s="37" t="s">
        <v>121</v>
      </c>
      <c r="F8" s="37" t="s">
        <v>144</v>
      </c>
      <c r="G8" s="53">
        <v>21196.9</v>
      </c>
      <c r="H8" s="53">
        <v>13</v>
      </c>
      <c r="I8" s="53">
        <v>4</v>
      </c>
      <c r="J8" s="53">
        <v>9</v>
      </c>
      <c r="K8" s="53">
        <v>11</v>
      </c>
      <c r="L8" s="53">
        <v>11</v>
      </c>
      <c r="M8" s="53">
        <v>1</v>
      </c>
      <c r="N8" s="53">
        <v>84.615384615384613</v>
      </c>
      <c r="O8" s="40">
        <v>17355.38</v>
      </c>
      <c r="P8" s="40">
        <v>17355.38</v>
      </c>
      <c r="Q8" s="41">
        <v>100</v>
      </c>
      <c r="R8" s="40">
        <v>17355.38</v>
      </c>
      <c r="S8" s="41">
        <v>100</v>
      </c>
      <c r="T8" s="40">
        <v>0</v>
      </c>
      <c r="U8" s="41">
        <v>0</v>
      </c>
      <c r="V8" s="53">
        <v>2</v>
      </c>
      <c r="W8" s="43">
        <v>10</v>
      </c>
      <c r="X8" s="43">
        <v>0</v>
      </c>
      <c r="Y8" s="41">
        <v>15.384615384615385</v>
      </c>
      <c r="Z8" s="44">
        <v>3841.52</v>
      </c>
      <c r="AA8" s="41">
        <v>3841.52</v>
      </c>
      <c r="AB8" s="44">
        <v>100</v>
      </c>
      <c r="AC8" s="44">
        <v>3841.52</v>
      </c>
      <c r="AD8" s="44">
        <v>100</v>
      </c>
      <c r="AE8" s="44">
        <v>0</v>
      </c>
      <c r="AF8" s="44">
        <v>0</v>
      </c>
      <c r="AG8" s="56">
        <v>14</v>
      </c>
      <c r="AH8" s="56">
        <v>21</v>
      </c>
      <c r="AI8" s="57">
        <f t="shared" ref="AI8:AI71" si="1">H7-AG8</f>
        <v>0</v>
      </c>
      <c r="AJ8" s="57">
        <f t="shared" ref="AJ8:AJ71" si="2">AG8/H7*100</f>
        <v>100</v>
      </c>
    </row>
    <row r="9" spans="1:36" ht="22.5" customHeight="1" x14ac:dyDescent="0.25">
      <c r="A9" s="37">
        <v>3</v>
      </c>
      <c r="B9" s="38" t="s">
        <v>244</v>
      </c>
      <c r="C9" s="38"/>
      <c r="D9" s="36" t="s">
        <v>116</v>
      </c>
      <c r="E9" s="37" t="s">
        <v>124</v>
      </c>
      <c r="F9" s="37" t="s">
        <v>231</v>
      </c>
      <c r="G9" s="53">
        <v>14014.400000000001</v>
      </c>
      <c r="H9" s="53">
        <v>4</v>
      </c>
      <c r="I9" s="53">
        <v>0</v>
      </c>
      <c r="J9" s="53">
        <v>4</v>
      </c>
      <c r="K9" s="53">
        <v>0</v>
      </c>
      <c r="L9" s="53">
        <v>0</v>
      </c>
      <c r="M9" s="53">
        <v>1</v>
      </c>
      <c r="N9" s="53">
        <v>0</v>
      </c>
      <c r="O9" s="40">
        <v>4194.87</v>
      </c>
      <c r="P9" s="40">
        <v>4194.87</v>
      </c>
      <c r="Q9" s="41">
        <v>100</v>
      </c>
      <c r="R9" s="40">
        <v>0</v>
      </c>
      <c r="S9" s="41">
        <v>0</v>
      </c>
      <c r="T9" s="40">
        <v>4194.87</v>
      </c>
      <c r="U9" s="41">
        <v>100</v>
      </c>
      <c r="V9" s="53">
        <v>4</v>
      </c>
      <c r="W9" s="43">
        <v>8</v>
      </c>
      <c r="X9" s="43">
        <v>3</v>
      </c>
      <c r="Y9" s="41">
        <v>100</v>
      </c>
      <c r="Z9" s="44">
        <v>9819.5300000000007</v>
      </c>
      <c r="AA9" s="41">
        <v>14014.400000000001</v>
      </c>
      <c r="AB9" s="44">
        <v>100</v>
      </c>
      <c r="AC9" s="44">
        <v>14014.399999999998</v>
      </c>
      <c r="AD9" s="44">
        <v>99.999999999999972</v>
      </c>
      <c r="AE9" s="44">
        <v>0</v>
      </c>
      <c r="AF9" s="44">
        <v>0</v>
      </c>
      <c r="AG9" s="56">
        <v>13</v>
      </c>
      <c r="AH9" s="56">
        <v>21</v>
      </c>
      <c r="AI9" s="57">
        <f t="shared" si="1"/>
        <v>0</v>
      </c>
      <c r="AJ9" s="57">
        <f t="shared" si="2"/>
        <v>100</v>
      </c>
    </row>
    <row r="10" spans="1:36" ht="22.5" customHeight="1" x14ac:dyDescent="0.25">
      <c r="A10" s="37">
        <v>4</v>
      </c>
      <c r="B10" s="38" t="s">
        <v>244</v>
      </c>
      <c r="C10" s="38"/>
      <c r="D10" s="36" t="s">
        <v>30</v>
      </c>
      <c r="E10" s="37" t="s">
        <v>122</v>
      </c>
      <c r="F10" s="37" t="s">
        <v>145</v>
      </c>
      <c r="G10" s="53">
        <v>41126.19</v>
      </c>
      <c r="H10" s="53">
        <v>19</v>
      </c>
      <c r="I10" s="53">
        <v>2</v>
      </c>
      <c r="J10" s="53">
        <v>17</v>
      </c>
      <c r="K10" s="53">
        <v>17</v>
      </c>
      <c r="L10" s="53">
        <v>17</v>
      </c>
      <c r="M10" s="53">
        <v>1</v>
      </c>
      <c r="N10" s="53">
        <v>89.473684210526315</v>
      </c>
      <c r="O10" s="40">
        <v>32831.71</v>
      </c>
      <c r="P10" s="40">
        <v>32831.71</v>
      </c>
      <c r="Q10" s="41">
        <v>100</v>
      </c>
      <c r="R10" s="40">
        <v>32831.71</v>
      </c>
      <c r="S10" s="41">
        <v>100</v>
      </c>
      <c r="T10" s="40">
        <v>0</v>
      </c>
      <c r="U10" s="41">
        <v>0</v>
      </c>
      <c r="V10" s="53">
        <v>2</v>
      </c>
      <c r="W10" s="43">
        <v>21</v>
      </c>
      <c r="X10" s="43">
        <v>0</v>
      </c>
      <c r="Y10" s="41">
        <v>10.526315789473683</v>
      </c>
      <c r="Z10" s="44">
        <v>8294.48</v>
      </c>
      <c r="AA10" s="41">
        <v>8294.48</v>
      </c>
      <c r="AB10" s="44">
        <v>100</v>
      </c>
      <c r="AC10" s="44">
        <v>8294.48</v>
      </c>
      <c r="AD10" s="44">
        <v>100</v>
      </c>
      <c r="AE10" s="44">
        <v>0</v>
      </c>
      <c r="AF10" s="44">
        <v>0</v>
      </c>
      <c r="AG10" s="56">
        <v>4</v>
      </c>
      <c r="AH10" s="56">
        <v>7</v>
      </c>
      <c r="AI10" s="57">
        <f t="shared" si="1"/>
        <v>0</v>
      </c>
      <c r="AJ10" s="57">
        <f t="shared" si="2"/>
        <v>100</v>
      </c>
    </row>
    <row r="11" spans="1:36" ht="22.5" customHeight="1" x14ac:dyDescent="0.25">
      <c r="A11" s="37">
        <v>5</v>
      </c>
      <c r="B11" s="38" t="s">
        <v>244</v>
      </c>
      <c r="C11" s="38"/>
      <c r="D11" s="36" t="s">
        <v>32</v>
      </c>
      <c r="E11" s="37" t="s">
        <v>124</v>
      </c>
      <c r="F11" s="37" t="s">
        <v>147</v>
      </c>
      <c r="G11" s="53">
        <v>10964.12</v>
      </c>
      <c r="H11" s="53">
        <v>10</v>
      </c>
      <c r="I11" s="53">
        <v>3</v>
      </c>
      <c r="J11" s="53">
        <v>6</v>
      </c>
      <c r="K11" s="53">
        <v>8</v>
      </c>
      <c r="L11" s="53">
        <v>8</v>
      </c>
      <c r="M11" s="53">
        <v>1</v>
      </c>
      <c r="N11" s="53">
        <v>80</v>
      </c>
      <c r="O11" s="40">
        <v>10725.08</v>
      </c>
      <c r="P11" s="40">
        <v>10725.08</v>
      </c>
      <c r="Q11" s="41">
        <v>100</v>
      </c>
      <c r="R11" s="40">
        <v>6615.71</v>
      </c>
      <c r="S11" s="41">
        <v>61.684481607596396</v>
      </c>
      <c r="T11" s="40">
        <v>4109.37</v>
      </c>
      <c r="U11" s="41">
        <v>38.315518392403597</v>
      </c>
      <c r="V11" s="53">
        <v>1</v>
      </c>
      <c r="W11" s="43">
        <v>3</v>
      </c>
      <c r="X11" s="43">
        <v>1</v>
      </c>
      <c r="Y11" s="41">
        <v>10</v>
      </c>
      <c r="Z11" s="44">
        <v>239.04000000000002</v>
      </c>
      <c r="AA11" s="41">
        <v>4348.41</v>
      </c>
      <c r="AB11" s="44">
        <v>100</v>
      </c>
      <c r="AC11" s="44">
        <v>4348.41</v>
      </c>
      <c r="AD11" s="44">
        <v>100</v>
      </c>
      <c r="AE11" s="44">
        <v>0</v>
      </c>
      <c r="AF11" s="44">
        <v>0</v>
      </c>
      <c r="AG11" s="56">
        <v>19</v>
      </c>
      <c r="AH11" s="56">
        <v>35</v>
      </c>
      <c r="AI11" s="57">
        <f t="shared" si="1"/>
        <v>0</v>
      </c>
      <c r="AJ11" s="57">
        <f t="shared" si="2"/>
        <v>100</v>
      </c>
    </row>
    <row r="12" spans="1:36" ht="22.5" customHeight="1" x14ac:dyDescent="0.25">
      <c r="A12" s="37">
        <v>6</v>
      </c>
      <c r="B12" s="38" t="s">
        <v>244</v>
      </c>
      <c r="C12" s="38"/>
      <c r="D12" s="36" t="s">
        <v>31</v>
      </c>
      <c r="E12" s="37" t="s">
        <v>123</v>
      </c>
      <c r="F12" s="37" t="s">
        <v>146</v>
      </c>
      <c r="G12" s="53">
        <v>683.3</v>
      </c>
      <c r="H12" s="53">
        <v>3</v>
      </c>
      <c r="I12" s="53">
        <v>0</v>
      </c>
      <c r="J12" s="53">
        <v>3</v>
      </c>
      <c r="K12" s="53">
        <v>2</v>
      </c>
      <c r="L12" s="53">
        <v>2</v>
      </c>
      <c r="M12" s="53">
        <v>1</v>
      </c>
      <c r="N12" s="53">
        <v>66.666666666666657</v>
      </c>
      <c r="O12" s="40">
        <v>683.3</v>
      </c>
      <c r="P12" s="40">
        <v>683.3</v>
      </c>
      <c r="Q12" s="41">
        <v>100</v>
      </c>
      <c r="R12" s="40">
        <v>683.3</v>
      </c>
      <c r="S12" s="41">
        <v>100</v>
      </c>
      <c r="T12" s="40">
        <v>0</v>
      </c>
      <c r="U12" s="41">
        <v>0</v>
      </c>
      <c r="V12" s="53">
        <v>0</v>
      </c>
      <c r="W12" s="43">
        <v>0</v>
      </c>
      <c r="X12" s="43">
        <v>0</v>
      </c>
      <c r="Y12" s="41">
        <v>0</v>
      </c>
      <c r="Z12" s="44">
        <v>0</v>
      </c>
      <c r="AA12" s="41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56">
        <v>9</v>
      </c>
      <c r="AH12" s="56">
        <v>10</v>
      </c>
      <c r="AI12" s="57">
        <f t="shared" si="1"/>
        <v>1</v>
      </c>
      <c r="AJ12" s="57">
        <f t="shared" si="2"/>
        <v>90</v>
      </c>
    </row>
    <row r="13" spans="1:36" ht="22.5" customHeight="1" x14ac:dyDescent="0.25">
      <c r="A13" s="37">
        <v>7</v>
      </c>
      <c r="B13" s="38" t="s">
        <v>244</v>
      </c>
      <c r="C13" s="38"/>
      <c r="D13" s="36" t="s">
        <v>33</v>
      </c>
      <c r="E13" s="37" t="s">
        <v>124</v>
      </c>
      <c r="F13" s="37" t="s">
        <v>148</v>
      </c>
      <c r="G13" s="53">
        <v>30597.57</v>
      </c>
      <c r="H13" s="53">
        <v>20</v>
      </c>
      <c r="I13" s="53">
        <v>9</v>
      </c>
      <c r="J13" s="53">
        <v>10</v>
      </c>
      <c r="K13" s="53">
        <v>16</v>
      </c>
      <c r="L13" s="53">
        <v>16</v>
      </c>
      <c r="M13" s="53">
        <v>1</v>
      </c>
      <c r="N13" s="53">
        <v>80</v>
      </c>
      <c r="O13" s="40">
        <v>26690.21</v>
      </c>
      <c r="P13" s="40">
        <v>26690.21</v>
      </c>
      <c r="Q13" s="41">
        <v>100</v>
      </c>
      <c r="R13" s="40">
        <v>26690.21</v>
      </c>
      <c r="S13" s="41">
        <v>100</v>
      </c>
      <c r="T13" s="40">
        <v>0</v>
      </c>
      <c r="U13" s="41">
        <v>0</v>
      </c>
      <c r="V13" s="53">
        <v>2</v>
      </c>
      <c r="W13" s="43">
        <v>9</v>
      </c>
      <c r="X13" s="43">
        <v>0</v>
      </c>
      <c r="Y13" s="41">
        <v>10</v>
      </c>
      <c r="Z13" s="44">
        <v>3907.3599999999997</v>
      </c>
      <c r="AA13" s="41">
        <v>3907.3599999999997</v>
      </c>
      <c r="AB13" s="44">
        <v>100</v>
      </c>
      <c r="AC13" s="44">
        <v>3907.3599999999997</v>
      </c>
      <c r="AD13" s="44">
        <v>100</v>
      </c>
      <c r="AE13" s="44">
        <v>0</v>
      </c>
      <c r="AF13" s="44">
        <v>0</v>
      </c>
      <c r="AG13" s="56">
        <v>2</v>
      </c>
      <c r="AH13" s="56">
        <v>2</v>
      </c>
      <c r="AI13" s="57">
        <f t="shared" si="1"/>
        <v>1</v>
      </c>
      <c r="AJ13" s="57">
        <f t="shared" si="2"/>
        <v>66.666666666666657</v>
      </c>
    </row>
    <row r="14" spans="1:36" ht="22.5" customHeight="1" x14ac:dyDescent="0.25">
      <c r="A14" s="37">
        <v>8</v>
      </c>
      <c r="B14" s="38" t="s">
        <v>244</v>
      </c>
      <c r="C14" s="38"/>
      <c r="D14" s="36" t="s">
        <v>34</v>
      </c>
      <c r="E14" s="37" t="s">
        <v>125</v>
      </c>
      <c r="F14" s="37" t="s">
        <v>149</v>
      </c>
      <c r="G14" s="53">
        <v>57726.119999999995</v>
      </c>
      <c r="H14" s="53">
        <v>30</v>
      </c>
      <c r="I14" s="53">
        <v>14</v>
      </c>
      <c r="J14" s="53">
        <v>16</v>
      </c>
      <c r="K14" s="53">
        <v>27</v>
      </c>
      <c r="L14" s="53">
        <v>27</v>
      </c>
      <c r="M14" s="53">
        <v>5</v>
      </c>
      <c r="N14" s="53">
        <v>90</v>
      </c>
      <c r="O14" s="40">
        <v>44732.36</v>
      </c>
      <c r="P14" s="40">
        <v>44732.36</v>
      </c>
      <c r="Q14" s="41">
        <v>100</v>
      </c>
      <c r="R14" s="40">
        <v>40428.949999999997</v>
      </c>
      <c r="S14" s="41">
        <v>90.379649095196399</v>
      </c>
      <c r="T14" s="40">
        <v>4303.4100000000035</v>
      </c>
      <c r="U14" s="41">
        <v>9.6203509048035993</v>
      </c>
      <c r="V14" s="53">
        <v>0</v>
      </c>
      <c r="W14" s="43">
        <v>17</v>
      </c>
      <c r="X14" s="43">
        <v>2</v>
      </c>
      <c r="Y14" s="41">
        <v>0</v>
      </c>
      <c r="Z14" s="44">
        <v>12993.759999999998</v>
      </c>
      <c r="AA14" s="41">
        <v>17297.170000000002</v>
      </c>
      <c r="AB14" s="44">
        <v>100</v>
      </c>
      <c r="AC14" s="44">
        <v>17297.170000000002</v>
      </c>
      <c r="AD14" s="44">
        <v>100</v>
      </c>
      <c r="AE14" s="44">
        <v>0</v>
      </c>
      <c r="AF14" s="44">
        <v>0</v>
      </c>
      <c r="AG14" s="56">
        <v>17</v>
      </c>
      <c r="AH14" s="56">
        <v>23</v>
      </c>
      <c r="AI14" s="57">
        <f t="shared" si="1"/>
        <v>3</v>
      </c>
      <c r="AJ14" s="57">
        <f t="shared" si="2"/>
        <v>85</v>
      </c>
    </row>
    <row r="15" spans="1:36" ht="22.5" customHeight="1" x14ac:dyDescent="0.25">
      <c r="A15" s="37">
        <v>9</v>
      </c>
      <c r="B15" s="38" t="s">
        <v>244</v>
      </c>
      <c r="C15" s="38"/>
      <c r="D15" s="36" t="s">
        <v>35</v>
      </c>
      <c r="E15" s="37" t="s">
        <v>125</v>
      </c>
      <c r="F15" s="37" t="s">
        <v>150</v>
      </c>
      <c r="G15" s="53">
        <v>5731.5</v>
      </c>
      <c r="H15" s="53">
        <v>6</v>
      </c>
      <c r="I15" s="53">
        <v>0</v>
      </c>
      <c r="J15" s="53">
        <v>6</v>
      </c>
      <c r="K15" s="53">
        <v>4</v>
      </c>
      <c r="L15" s="53">
        <v>4</v>
      </c>
      <c r="M15" s="53">
        <v>0</v>
      </c>
      <c r="N15" s="53">
        <v>66.666666666666657</v>
      </c>
      <c r="O15" s="40">
        <v>5731.5</v>
      </c>
      <c r="P15" s="40">
        <v>5731.5</v>
      </c>
      <c r="Q15" s="41">
        <v>100</v>
      </c>
      <c r="R15" s="40">
        <v>4659.66</v>
      </c>
      <c r="S15" s="41">
        <v>81.299136351740373</v>
      </c>
      <c r="T15" s="40">
        <v>1071.8400000000001</v>
      </c>
      <c r="U15" s="41">
        <v>18.70086364825962</v>
      </c>
      <c r="V15" s="53">
        <v>1</v>
      </c>
      <c r="W15" s="43">
        <v>5</v>
      </c>
      <c r="X15" s="43">
        <v>0</v>
      </c>
      <c r="Y15" s="41">
        <v>16.666666666666664</v>
      </c>
      <c r="Z15" s="44">
        <v>0</v>
      </c>
      <c r="AA15" s="41">
        <v>1071.8400000000001</v>
      </c>
      <c r="AB15" s="44">
        <v>100</v>
      </c>
      <c r="AC15" s="44">
        <v>1071.8399999999999</v>
      </c>
      <c r="AD15" s="44">
        <v>99.999999999999972</v>
      </c>
      <c r="AE15" s="44">
        <v>0</v>
      </c>
      <c r="AF15" s="44">
        <v>0</v>
      </c>
      <c r="AG15" s="56">
        <v>27</v>
      </c>
      <c r="AH15" s="56">
        <v>41</v>
      </c>
      <c r="AI15" s="57">
        <f t="shared" si="1"/>
        <v>3</v>
      </c>
      <c r="AJ15" s="57">
        <f t="shared" si="2"/>
        <v>90</v>
      </c>
    </row>
    <row r="16" spans="1:36" ht="22.5" customHeight="1" x14ac:dyDescent="0.25">
      <c r="A16" s="37">
        <v>10</v>
      </c>
      <c r="B16" s="38" t="s">
        <v>244</v>
      </c>
      <c r="C16" s="38"/>
      <c r="D16" s="36" t="s">
        <v>36</v>
      </c>
      <c r="E16" s="37" t="s">
        <v>124</v>
      </c>
      <c r="F16" s="37" t="s">
        <v>151</v>
      </c>
      <c r="G16" s="53">
        <v>53658.89</v>
      </c>
      <c r="H16" s="53">
        <v>35</v>
      </c>
      <c r="I16" s="53">
        <v>14</v>
      </c>
      <c r="J16" s="53">
        <v>19</v>
      </c>
      <c r="K16" s="53">
        <v>34</v>
      </c>
      <c r="L16" s="53">
        <v>36</v>
      </c>
      <c r="M16" s="53">
        <v>0</v>
      </c>
      <c r="N16" s="53">
        <v>97.142857142857139</v>
      </c>
      <c r="O16" s="40">
        <v>44820.62</v>
      </c>
      <c r="P16" s="40">
        <v>44820.62</v>
      </c>
      <c r="Q16" s="41">
        <v>100</v>
      </c>
      <c r="R16" s="40">
        <v>44820.62</v>
      </c>
      <c r="S16" s="41">
        <v>100</v>
      </c>
      <c r="T16" s="40">
        <v>0</v>
      </c>
      <c r="U16" s="41">
        <v>0</v>
      </c>
      <c r="V16" s="53">
        <v>1</v>
      </c>
      <c r="W16" s="43">
        <v>15</v>
      </c>
      <c r="X16" s="43">
        <v>1</v>
      </c>
      <c r="Y16" s="41">
        <v>2.8571428571428572</v>
      </c>
      <c r="Z16" s="44">
        <v>8838.27</v>
      </c>
      <c r="AA16" s="41">
        <v>8838.27</v>
      </c>
      <c r="AB16" s="44">
        <v>100</v>
      </c>
      <c r="AC16" s="44">
        <v>8838.27</v>
      </c>
      <c r="AD16" s="44">
        <v>100</v>
      </c>
      <c r="AE16" s="44">
        <v>0</v>
      </c>
      <c r="AF16" s="44">
        <v>0</v>
      </c>
      <c r="AG16" s="56">
        <v>5</v>
      </c>
      <c r="AH16" s="56">
        <v>9</v>
      </c>
      <c r="AI16" s="57">
        <f t="shared" si="1"/>
        <v>1</v>
      </c>
      <c r="AJ16" s="57">
        <f t="shared" si="2"/>
        <v>83.333333333333343</v>
      </c>
    </row>
    <row r="17" spans="1:36" ht="22.5" customHeight="1" x14ac:dyDescent="0.25">
      <c r="A17" s="37">
        <v>11</v>
      </c>
      <c r="B17" s="38" t="s">
        <v>244</v>
      </c>
      <c r="C17" s="38"/>
      <c r="D17" s="36" t="s">
        <v>37</v>
      </c>
      <c r="E17" s="37" t="s">
        <v>121</v>
      </c>
      <c r="F17" s="37" t="s">
        <v>152</v>
      </c>
      <c r="G17" s="53">
        <v>16531.990000000002</v>
      </c>
      <c r="H17" s="53">
        <v>11</v>
      </c>
      <c r="I17" s="53">
        <v>2</v>
      </c>
      <c r="J17" s="53">
        <v>9</v>
      </c>
      <c r="K17" s="53">
        <v>5</v>
      </c>
      <c r="L17" s="53">
        <v>5</v>
      </c>
      <c r="M17" s="53">
        <v>0</v>
      </c>
      <c r="N17" s="53">
        <v>45.454545454545453</v>
      </c>
      <c r="O17" s="40">
        <v>14981.960000000001</v>
      </c>
      <c r="P17" s="40">
        <v>14981.960000000001</v>
      </c>
      <c r="Q17" s="41">
        <v>100</v>
      </c>
      <c r="R17" s="40">
        <v>14981.960000000001</v>
      </c>
      <c r="S17" s="41">
        <v>100</v>
      </c>
      <c r="T17" s="40">
        <v>0</v>
      </c>
      <c r="U17" s="41">
        <v>0</v>
      </c>
      <c r="V17" s="53">
        <v>6</v>
      </c>
      <c r="W17" s="43">
        <v>13</v>
      </c>
      <c r="X17" s="43">
        <v>0</v>
      </c>
      <c r="Y17" s="41">
        <v>54.54545454545454</v>
      </c>
      <c r="Z17" s="44">
        <v>1550.03</v>
      </c>
      <c r="AA17" s="41">
        <v>1550.03</v>
      </c>
      <c r="AB17" s="44">
        <v>100</v>
      </c>
      <c r="AC17" s="44">
        <v>1550.03</v>
      </c>
      <c r="AD17" s="44">
        <v>100</v>
      </c>
      <c r="AE17" s="44">
        <v>0</v>
      </c>
      <c r="AF17" s="44">
        <v>0</v>
      </c>
      <c r="AG17" s="56">
        <v>34</v>
      </c>
      <c r="AH17" s="56">
        <v>46</v>
      </c>
      <c r="AI17" s="57">
        <f t="shared" si="1"/>
        <v>1</v>
      </c>
      <c r="AJ17" s="57">
        <f t="shared" si="2"/>
        <v>97.142857142857139</v>
      </c>
    </row>
    <row r="18" spans="1:36" ht="22.5" customHeight="1" x14ac:dyDescent="0.25">
      <c r="A18" s="37">
        <v>12</v>
      </c>
      <c r="B18" s="38" t="s">
        <v>244</v>
      </c>
      <c r="C18" s="38"/>
      <c r="D18" s="36" t="s">
        <v>38</v>
      </c>
      <c r="E18" s="37" t="s">
        <v>125</v>
      </c>
      <c r="F18" s="37" t="s">
        <v>153</v>
      </c>
      <c r="G18" s="53">
        <v>8719.7300000000014</v>
      </c>
      <c r="H18" s="53">
        <v>9</v>
      </c>
      <c r="I18" s="53">
        <v>0</v>
      </c>
      <c r="J18" s="53">
        <v>9</v>
      </c>
      <c r="K18" s="53">
        <v>7</v>
      </c>
      <c r="L18" s="53">
        <v>7</v>
      </c>
      <c r="M18" s="53">
        <v>1</v>
      </c>
      <c r="N18" s="53">
        <v>77.777777777777786</v>
      </c>
      <c r="O18" s="40">
        <v>8384.7800000000007</v>
      </c>
      <c r="P18" s="40">
        <v>8384.7800000000007</v>
      </c>
      <c r="Q18" s="41">
        <v>100</v>
      </c>
      <c r="R18" s="40">
        <v>7650.33</v>
      </c>
      <c r="S18" s="41">
        <v>91.240676559194156</v>
      </c>
      <c r="T18" s="40">
        <v>734.45000000000073</v>
      </c>
      <c r="U18" s="41">
        <v>8.7593234408058489</v>
      </c>
      <c r="V18" s="53">
        <v>1</v>
      </c>
      <c r="W18" s="43">
        <v>9</v>
      </c>
      <c r="X18" s="43">
        <v>0</v>
      </c>
      <c r="Y18" s="41">
        <v>11.111111111111111</v>
      </c>
      <c r="Z18" s="44">
        <v>334.95</v>
      </c>
      <c r="AA18" s="41">
        <v>1069.4000000000008</v>
      </c>
      <c r="AB18" s="44">
        <v>100</v>
      </c>
      <c r="AC18" s="44">
        <v>1069.4000000000001</v>
      </c>
      <c r="AD18" s="44">
        <v>99.999999999999929</v>
      </c>
      <c r="AE18" s="44">
        <v>0</v>
      </c>
      <c r="AF18" s="44">
        <v>0</v>
      </c>
      <c r="AG18" s="56">
        <v>11</v>
      </c>
      <c r="AH18" s="56">
        <v>18</v>
      </c>
      <c r="AI18" s="57">
        <f t="shared" si="1"/>
        <v>0</v>
      </c>
      <c r="AJ18" s="57">
        <f t="shared" si="2"/>
        <v>100</v>
      </c>
    </row>
    <row r="19" spans="1:36" ht="22.5" customHeight="1" x14ac:dyDescent="0.25">
      <c r="A19" s="37">
        <v>13</v>
      </c>
      <c r="B19" s="38" t="s">
        <v>244</v>
      </c>
      <c r="C19" s="38"/>
      <c r="D19" s="36" t="s">
        <v>39</v>
      </c>
      <c r="E19" s="37" t="s">
        <v>126</v>
      </c>
      <c r="F19" s="37" t="s">
        <v>154</v>
      </c>
      <c r="G19" s="53">
        <v>10431.41</v>
      </c>
      <c r="H19" s="53">
        <v>7</v>
      </c>
      <c r="I19" s="53">
        <v>0</v>
      </c>
      <c r="J19" s="53">
        <v>7</v>
      </c>
      <c r="K19" s="53">
        <v>7</v>
      </c>
      <c r="L19" s="53">
        <v>7</v>
      </c>
      <c r="M19" s="53">
        <v>1</v>
      </c>
      <c r="N19" s="53">
        <v>100</v>
      </c>
      <c r="O19" s="40">
        <v>7748.75</v>
      </c>
      <c r="P19" s="40">
        <v>7748.75</v>
      </c>
      <c r="Q19" s="41">
        <v>100</v>
      </c>
      <c r="R19" s="40">
        <v>7060.58</v>
      </c>
      <c r="S19" s="41">
        <v>91.118954670108081</v>
      </c>
      <c r="T19" s="40">
        <v>688.17000000000007</v>
      </c>
      <c r="U19" s="41">
        <v>8.8810453298919185</v>
      </c>
      <c r="V19" s="53">
        <v>0</v>
      </c>
      <c r="W19" s="43">
        <v>9</v>
      </c>
      <c r="X19" s="43">
        <v>0</v>
      </c>
      <c r="Y19" s="41">
        <v>0</v>
      </c>
      <c r="Z19" s="44">
        <v>2682.66</v>
      </c>
      <c r="AA19" s="41">
        <v>3370.83</v>
      </c>
      <c r="AB19" s="44">
        <v>100</v>
      </c>
      <c r="AC19" s="44">
        <v>3370.83</v>
      </c>
      <c r="AD19" s="44">
        <v>100</v>
      </c>
      <c r="AE19" s="44">
        <v>0</v>
      </c>
      <c r="AF19" s="44">
        <v>0</v>
      </c>
      <c r="AG19" s="56">
        <v>8</v>
      </c>
      <c r="AH19" s="56">
        <v>16</v>
      </c>
      <c r="AI19" s="57">
        <f t="shared" si="1"/>
        <v>1</v>
      </c>
      <c r="AJ19" s="57">
        <f t="shared" si="2"/>
        <v>88.888888888888886</v>
      </c>
    </row>
    <row r="20" spans="1:36" ht="22.5" customHeight="1" x14ac:dyDescent="0.25">
      <c r="A20" s="37">
        <v>14</v>
      </c>
      <c r="B20" s="38" t="s">
        <v>244</v>
      </c>
      <c r="C20" s="38"/>
      <c r="D20" s="36" t="s">
        <v>40</v>
      </c>
      <c r="E20" s="37" t="s">
        <v>124</v>
      </c>
      <c r="F20" s="37" t="s">
        <v>155</v>
      </c>
      <c r="G20" s="53">
        <v>58474.099999999991</v>
      </c>
      <c r="H20" s="53">
        <v>36</v>
      </c>
      <c r="I20" s="53">
        <v>8</v>
      </c>
      <c r="J20" s="53">
        <v>27</v>
      </c>
      <c r="K20" s="53">
        <v>34</v>
      </c>
      <c r="L20" s="53">
        <v>36</v>
      </c>
      <c r="M20" s="53">
        <v>4</v>
      </c>
      <c r="N20" s="53">
        <v>94.444444444444443</v>
      </c>
      <c r="O20" s="40">
        <v>49515.969999999994</v>
      </c>
      <c r="P20" s="40">
        <v>49515.969999999994</v>
      </c>
      <c r="Q20" s="41">
        <v>100</v>
      </c>
      <c r="R20" s="40">
        <v>46086.909999999996</v>
      </c>
      <c r="S20" s="41">
        <v>93.074840298998481</v>
      </c>
      <c r="T20" s="40">
        <v>3429.0599999999977</v>
      </c>
      <c r="U20" s="41">
        <v>6.9251597010015109</v>
      </c>
      <c r="V20" s="53">
        <v>2</v>
      </c>
      <c r="W20" s="43">
        <v>31</v>
      </c>
      <c r="X20" s="43">
        <v>0</v>
      </c>
      <c r="Y20" s="41">
        <v>5.5555555555555554</v>
      </c>
      <c r="Z20" s="44">
        <v>8958.1299999999992</v>
      </c>
      <c r="AA20" s="41">
        <v>12387.189999999997</v>
      </c>
      <c r="AB20" s="44">
        <v>100</v>
      </c>
      <c r="AC20" s="44">
        <v>12387.189999999999</v>
      </c>
      <c r="AD20" s="44">
        <v>100.00000000000003</v>
      </c>
      <c r="AE20" s="44">
        <v>0</v>
      </c>
      <c r="AF20" s="44">
        <v>0</v>
      </c>
      <c r="AG20" s="56">
        <v>7</v>
      </c>
      <c r="AH20" s="56">
        <v>16</v>
      </c>
      <c r="AI20" s="57">
        <f t="shared" si="1"/>
        <v>0</v>
      </c>
      <c r="AJ20" s="57">
        <f t="shared" si="2"/>
        <v>100</v>
      </c>
    </row>
    <row r="21" spans="1:36" ht="22.5" customHeight="1" x14ac:dyDescent="0.25">
      <c r="A21" s="37">
        <v>15</v>
      </c>
      <c r="B21" s="38" t="s">
        <v>244</v>
      </c>
      <c r="C21" s="38"/>
      <c r="D21" s="36" t="s">
        <v>42</v>
      </c>
      <c r="E21" s="37" t="s">
        <v>127</v>
      </c>
      <c r="F21" s="37" t="s">
        <v>157</v>
      </c>
      <c r="G21" s="53">
        <v>24549.63</v>
      </c>
      <c r="H21" s="53">
        <v>21</v>
      </c>
      <c r="I21" s="53">
        <v>1</v>
      </c>
      <c r="J21" s="53">
        <v>20</v>
      </c>
      <c r="K21" s="53">
        <v>13</v>
      </c>
      <c r="L21" s="53">
        <v>13</v>
      </c>
      <c r="M21" s="53">
        <v>1</v>
      </c>
      <c r="N21" s="53">
        <v>61.904761904761905</v>
      </c>
      <c r="O21" s="40">
        <v>13314.79</v>
      </c>
      <c r="P21" s="40">
        <v>13314.79</v>
      </c>
      <c r="Q21" s="41">
        <v>100</v>
      </c>
      <c r="R21" s="40">
        <v>12760.369999999999</v>
      </c>
      <c r="S21" s="41">
        <v>95.836058999052923</v>
      </c>
      <c r="T21" s="40">
        <v>554.42000000000189</v>
      </c>
      <c r="U21" s="41">
        <v>4.163941000947081</v>
      </c>
      <c r="V21" s="53">
        <v>6</v>
      </c>
      <c r="W21" s="43">
        <v>23</v>
      </c>
      <c r="X21" s="43">
        <v>1</v>
      </c>
      <c r="Y21" s="41">
        <v>28.571428571428569</v>
      </c>
      <c r="Z21" s="44">
        <v>11234.84</v>
      </c>
      <c r="AA21" s="41">
        <v>11789.260000000002</v>
      </c>
      <c r="AB21" s="44">
        <v>100</v>
      </c>
      <c r="AC21" s="44">
        <v>11789.260000000002</v>
      </c>
      <c r="AD21" s="44">
        <v>100</v>
      </c>
      <c r="AE21" s="44">
        <v>0</v>
      </c>
      <c r="AF21" s="44">
        <v>0</v>
      </c>
      <c r="AG21" s="56">
        <v>36</v>
      </c>
      <c r="AH21" s="56">
        <v>64</v>
      </c>
      <c r="AI21" s="57">
        <f t="shared" si="1"/>
        <v>0</v>
      </c>
      <c r="AJ21" s="57">
        <f t="shared" si="2"/>
        <v>100</v>
      </c>
    </row>
    <row r="22" spans="1:36" ht="22.5" customHeight="1" x14ac:dyDescent="0.25">
      <c r="A22" s="37">
        <v>16</v>
      </c>
      <c r="B22" s="38" t="s">
        <v>244</v>
      </c>
      <c r="C22" s="38"/>
      <c r="D22" s="36" t="s">
        <v>41</v>
      </c>
      <c r="E22" s="37" t="s">
        <v>127</v>
      </c>
      <c r="F22" s="37" t="s">
        <v>156</v>
      </c>
      <c r="G22" s="53">
        <v>2748.38</v>
      </c>
      <c r="H22" s="53">
        <v>4</v>
      </c>
      <c r="I22" s="53">
        <v>0</v>
      </c>
      <c r="J22" s="53">
        <v>4</v>
      </c>
      <c r="K22" s="53">
        <v>2</v>
      </c>
      <c r="L22" s="53">
        <v>2</v>
      </c>
      <c r="M22" s="53">
        <v>2</v>
      </c>
      <c r="N22" s="53">
        <v>50</v>
      </c>
      <c r="O22" s="40">
        <v>2748.38</v>
      </c>
      <c r="P22" s="40">
        <v>2748.38</v>
      </c>
      <c r="Q22" s="41">
        <v>100</v>
      </c>
      <c r="R22" s="40">
        <v>2748.38</v>
      </c>
      <c r="S22" s="41">
        <v>100</v>
      </c>
      <c r="T22" s="40">
        <v>0</v>
      </c>
      <c r="U22" s="41">
        <v>0</v>
      </c>
      <c r="V22" s="53">
        <v>0</v>
      </c>
      <c r="W22" s="43">
        <v>1</v>
      </c>
      <c r="X22" s="43">
        <v>0</v>
      </c>
      <c r="Y22" s="41">
        <v>0</v>
      </c>
      <c r="Z22" s="44">
        <v>0</v>
      </c>
      <c r="AA22" s="41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56">
        <v>18</v>
      </c>
      <c r="AH22" s="56">
        <v>28</v>
      </c>
      <c r="AI22" s="57">
        <f t="shared" si="1"/>
        <v>3</v>
      </c>
      <c r="AJ22" s="57">
        <f t="shared" si="2"/>
        <v>85.714285714285708</v>
      </c>
    </row>
    <row r="23" spans="1:36" ht="22.5" customHeight="1" x14ac:dyDescent="0.25">
      <c r="A23" s="37">
        <v>17</v>
      </c>
      <c r="B23" s="38" t="s">
        <v>244</v>
      </c>
      <c r="C23" s="38"/>
      <c r="D23" s="36" t="s">
        <v>43</v>
      </c>
      <c r="E23" s="37" t="s">
        <v>124</v>
      </c>
      <c r="F23" s="37" t="s">
        <v>158</v>
      </c>
      <c r="G23" s="53">
        <v>10135.529999999999</v>
      </c>
      <c r="H23" s="53">
        <v>10</v>
      </c>
      <c r="I23" s="53">
        <v>2</v>
      </c>
      <c r="J23" s="53">
        <v>8</v>
      </c>
      <c r="K23" s="53">
        <v>5</v>
      </c>
      <c r="L23" s="53">
        <v>5</v>
      </c>
      <c r="M23" s="53">
        <v>0</v>
      </c>
      <c r="N23" s="53">
        <v>50</v>
      </c>
      <c r="O23" s="40">
        <v>2821.83</v>
      </c>
      <c r="P23" s="40">
        <v>2821.83</v>
      </c>
      <c r="Q23" s="41">
        <v>100</v>
      </c>
      <c r="R23" s="40">
        <v>2821.83</v>
      </c>
      <c r="S23" s="41">
        <v>100</v>
      </c>
      <c r="T23" s="40">
        <v>0</v>
      </c>
      <c r="U23" s="41">
        <v>0</v>
      </c>
      <c r="V23" s="53">
        <v>3</v>
      </c>
      <c r="W23" s="43">
        <v>8</v>
      </c>
      <c r="X23" s="43">
        <v>1</v>
      </c>
      <c r="Y23" s="41">
        <v>30</v>
      </c>
      <c r="Z23" s="44">
        <v>7313.7</v>
      </c>
      <c r="AA23" s="41">
        <v>7313.7</v>
      </c>
      <c r="AB23" s="44">
        <v>100</v>
      </c>
      <c r="AC23" s="44">
        <v>7313.7</v>
      </c>
      <c r="AD23" s="44">
        <v>100</v>
      </c>
      <c r="AE23" s="44">
        <v>0</v>
      </c>
      <c r="AF23" s="44">
        <v>0</v>
      </c>
      <c r="AG23" s="56">
        <v>2</v>
      </c>
      <c r="AH23" s="56">
        <v>3</v>
      </c>
      <c r="AI23" s="57">
        <f t="shared" si="1"/>
        <v>2</v>
      </c>
      <c r="AJ23" s="57">
        <f t="shared" si="2"/>
        <v>50</v>
      </c>
    </row>
    <row r="24" spans="1:36" ht="22.5" customHeight="1" x14ac:dyDescent="0.25">
      <c r="A24" s="37">
        <v>18</v>
      </c>
      <c r="B24" s="38" t="s">
        <v>244</v>
      </c>
      <c r="C24" s="38"/>
      <c r="D24" s="36" t="s">
        <v>44</v>
      </c>
      <c r="E24" s="37" t="s">
        <v>124</v>
      </c>
      <c r="F24" s="37" t="s">
        <v>159</v>
      </c>
      <c r="G24" s="53">
        <v>11121.21</v>
      </c>
      <c r="H24" s="53">
        <v>8</v>
      </c>
      <c r="I24" s="53">
        <v>2</v>
      </c>
      <c r="J24" s="53">
        <v>6</v>
      </c>
      <c r="K24" s="53">
        <v>5</v>
      </c>
      <c r="L24" s="53">
        <v>5</v>
      </c>
      <c r="M24" s="53">
        <v>1</v>
      </c>
      <c r="N24" s="53">
        <v>62.5</v>
      </c>
      <c r="O24" s="40">
        <v>4470.47</v>
      </c>
      <c r="P24" s="40">
        <v>4470.47</v>
      </c>
      <c r="Q24" s="41">
        <v>100</v>
      </c>
      <c r="R24" s="40">
        <v>4470.47</v>
      </c>
      <c r="S24" s="41">
        <v>100</v>
      </c>
      <c r="T24" s="40">
        <v>0</v>
      </c>
      <c r="U24" s="41">
        <v>0</v>
      </c>
      <c r="V24" s="53">
        <v>3</v>
      </c>
      <c r="W24" s="43">
        <v>10</v>
      </c>
      <c r="X24" s="43">
        <v>2</v>
      </c>
      <c r="Y24" s="41">
        <v>37.5</v>
      </c>
      <c r="Z24" s="44">
        <v>6650.74</v>
      </c>
      <c r="AA24" s="41">
        <v>6650.74</v>
      </c>
      <c r="AB24" s="44">
        <v>100</v>
      </c>
      <c r="AC24" s="44">
        <v>6650.74</v>
      </c>
      <c r="AD24" s="44">
        <v>100</v>
      </c>
      <c r="AE24" s="44">
        <v>0</v>
      </c>
      <c r="AF24" s="44">
        <v>0</v>
      </c>
      <c r="AG24" s="56">
        <v>8</v>
      </c>
      <c r="AH24" s="56">
        <v>10</v>
      </c>
      <c r="AI24" s="57">
        <f t="shared" si="1"/>
        <v>2</v>
      </c>
      <c r="AJ24" s="57">
        <f t="shared" si="2"/>
        <v>80</v>
      </c>
    </row>
    <row r="25" spans="1:36" ht="22.5" customHeight="1" x14ac:dyDescent="0.25">
      <c r="A25" s="37">
        <v>19</v>
      </c>
      <c r="B25" s="38" t="s">
        <v>244</v>
      </c>
      <c r="C25" s="38"/>
      <c r="D25" s="36" t="s">
        <v>45</v>
      </c>
      <c r="E25" s="37" t="s">
        <v>124</v>
      </c>
      <c r="F25" s="37" t="s">
        <v>160</v>
      </c>
      <c r="G25" s="53">
        <v>17191.120000000003</v>
      </c>
      <c r="H25" s="53">
        <v>9</v>
      </c>
      <c r="I25" s="53">
        <v>2</v>
      </c>
      <c r="J25" s="53">
        <v>7</v>
      </c>
      <c r="K25" s="53">
        <v>7</v>
      </c>
      <c r="L25" s="53">
        <v>7</v>
      </c>
      <c r="M25" s="53">
        <v>0</v>
      </c>
      <c r="N25" s="53">
        <v>77.777777777777786</v>
      </c>
      <c r="O25" s="40">
        <v>7927.77</v>
      </c>
      <c r="P25" s="40">
        <v>7927.77</v>
      </c>
      <c r="Q25" s="41">
        <v>100</v>
      </c>
      <c r="R25" s="40">
        <v>6572.83</v>
      </c>
      <c r="S25" s="41">
        <v>82.908939083752415</v>
      </c>
      <c r="T25" s="40">
        <v>1354.9400000000005</v>
      </c>
      <c r="U25" s="41">
        <v>17.091060916247574</v>
      </c>
      <c r="V25" s="53">
        <v>1</v>
      </c>
      <c r="W25" s="43">
        <v>8</v>
      </c>
      <c r="X25" s="43">
        <v>0</v>
      </c>
      <c r="Y25" s="41">
        <v>11.111111111111111</v>
      </c>
      <c r="Z25" s="44">
        <v>9263.35</v>
      </c>
      <c r="AA25" s="41">
        <v>10618.29</v>
      </c>
      <c r="AB25" s="44">
        <v>100</v>
      </c>
      <c r="AC25" s="44">
        <v>10618.29</v>
      </c>
      <c r="AD25" s="44">
        <v>100</v>
      </c>
      <c r="AE25" s="44">
        <v>0</v>
      </c>
      <c r="AF25" s="44">
        <v>0</v>
      </c>
      <c r="AG25" s="56">
        <v>8</v>
      </c>
      <c r="AH25" s="56">
        <v>12</v>
      </c>
      <c r="AI25" s="57">
        <f t="shared" si="1"/>
        <v>0</v>
      </c>
      <c r="AJ25" s="57">
        <f t="shared" si="2"/>
        <v>100</v>
      </c>
    </row>
    <row r="26" spans="1:36" ht="22.5" customHeight="1" x14ac:dyDescent="0.25">
      <c r="A26" s="37">
        <v>20</v>
      </c>
      <c r="B26" s="38" t="s">
        <v>244</v>
      </c>
      <c r="C26" s="38"/>
      <c r="D26" s="36" t="s">
        <v>46</v>
      </c>
      <c r="E26" s="37" t="s">
        <v>128</v>
      </c>
      <c r="F26" s="37" t="s">
        <v>161</v>
      </c>
      <c r="G26" s="53">
        <v>26707.09</v>
      </c>
      <c r="H26" s="53">
        <v>17</v>
      </c>
      <c r="I26" s="53">
        <v>0</v>
      </c>
      <c r="J26" s="53">
        <v>17</v>
      </c>
      <c r="K26" s="53">
        <v>15</v>
      </c>
      <c r="L26" s="53">
        <v>15</v>
      </c>
      <c r="M26" s="53">
        <v>0</v>
      </c>
      <c r="N26" s="53">
        <v>88.235294117647058</v>
      </c>
      <c r="O26" s="40">
        <v>21296.61</v>
      </c>
      <c r="P26" s="40">
        <v>21296.61</v>
      </c>
      <c r="Q26" s="41">
        <v>100</v>
      </c>
      <c r="R26" s="40">
        <v>17319.839999999997</v>
      </c>
      <c r="S26" s="41">
        <v>81.326746369492582</v>
      </c>
      <c r="T26" s="40">
        <v>3976.7700000000041</v>
      </c>
      <c r="U26" s="41">
        <v>18.673253630507407</v>
      </c>
      <c r="V26" s="53">
        <v>2</v>
      </c>
      <c r="W26" s="43">
        <v>16</v>
      </c>
      <c r="X26" s="43">
        <v>0</v>
      </c>
      <c r="Y26" s="41">
        <v>11.76470588235294</v>
      </c>
      <c r="Z26" s="44">
        <v>5410.48</v>
      </c>
      <c r="AA26" s="41">
        <v>9387.2500000000036</v>
      </c>
      <c r="AB26" s="44">
        <v>100</v>
      </c>
      <c r="AC26" s="44">
        <v>9387.25</v>
      </c>
      <c r="AD26" s="44">
        <v>99.999999999999972</v>
      </c>
      <c r="AE26" s="44">
        <v>0</v>
      </c>
      <c r="AF26" s="44">
        <v>0</v>
      </c>
      <c r="AG26" s="56">
        <v>8</v>
      </c>
      <c r="AH26" s="56">
        <v>15</v>
      </c>
      <c r="AI26" s="57">
        <f t="shared" si="1"/>
        <v>1</v>
      </c>
      <c r="AJ26" s="57">
        <f t="shared" si="2"/>
        <v>88.888888888888886</v>
      </c>
    </row>
    <row r="27" spans="1:36" ht="22.5" customHeight="1" x14ac:dyDescent="0.25">
      <c r="A27" s="37">
        <v>21</v>
      </c>
      <c r="B27" s="38" t="s">
        <v>244</v>
      </c>
      <c r="C27" s="38"/>
      <c r="D27" s="36" t="s">
        <v>47</v>
      </c>
      <c r="E27" s="37" t="s">
        <v>124</v>
      </c>
      <c r="F27" s="37" t="s">
        <v>162</v>
      </c>
      <c r="G27" s="53">
        <v>15232.61</v>
      </c>
      <c r="H27" s="53">
        <v>9</v>
      </c>
      <c r="I27" s="53">
        <v>2</v>
      </c>
      <c r="J27" s="53">
        <v>7</v>
      </c>
      <c r="K27" s="53">
        <v>9</v>
      </c>
      <c r="L27" s="53">
        <v>9</v>
      </c>
      <c r="M27" s="53">
        <v>2</v>
      </c>
      <c r="N27" s="53">
        <v>100</v>
      </c>
      <c r="O27" s="40">
        <v>13793.66</v>
      </c>
      <c r="P27" s="40">
        <v>13793.66</v>
      </c>
      <c r="Q27" s="41">
        <v>100</v>
      </c>
      <c r="R27" s="40">
        <v>13793.66</v>
      </c>
      <c r="S27" s="41">
        <v>100</v>
      </c>
      <c r="T27" s="40">
        <v>0</v>
      </c>
      <c r="U27" s="41">
        <v>0</v>
      </c>
      <c r="V27" s="53">
        <v>0</v>
      </c>
      <c r="W27" s="43">
        <v>4</v>
      </c>
      <c r="X27" s="43">
        <v>0</v>
      </c>
      <c r="Y27" s="41">
        <v>0</v>
      </c>
      <c r="Z27" s="44">
        <v>1438.95</v>
      </c>
      <c r="AA27" s="41">
        <v>1438.95</v>
      </c>
      <c r="AB27" s="44">
        <v>100</v>
      </c>
      <c r="AC27" s="44">
        <v>1438.95</v>
      </c>
      <c r="AD27" s="44">
        <v>100</v>
      </c>
      <c r="AE27" s="44">
        <v>0</v>
      </c>
      <c r="AF27" s="44">
        <v>0</v>
      </c>
      <c r="AG27" s="56">
        <v>17</v>
      </c>
      <c r="AH27" s="56">
        <v>31</v>
      </c>
      <c r="AI27" s="57">
        <f t="shared" si="1"/>
        <v>0</v>
      </c>
      <c r="AJ27" s="57">
        <f t="shared" si="2"/>
        <v>100</v>
      </c>
    </row>
    <row r="28" spans="1:36" ht="22.5" customHeight="1" x14ac:dyDescent="0.25">
      <c r="A28" s="37">
        <v>22</v>
      </c>
      <c r="B28" s="38" t="s">
        <v>244</v>
      </c>
      <c r="C28" s="38"/>
      <c r="D28" s="36" t="s">
        <v>48</v>
      </c>
      <c r="E28" s="37" t="s">
        <v>129</v>
      </c>
      <c r="F28" s="37" t="s">
        <v>163</v>
      </c>
      <c r="G28" s="53">
        <v>19627.7</v>
      </c>
      <c r="H28" s="53">
        <v>21</v>
      </c>
      <c r="I28" s="53">
        <v>3</v>
      </c>
      <c r="J28" s="53">
        <v>18</v>
      </c>
      <c r="K28" s="53">
        <v>20</v>
      </c>
      <c r="L28" s="53">
        <v>20</v>
      </c>
      <c r="M28" s="53">
        <v>2</v>
      </c>
      <c r="N28" s="53">
        <v>95.238095238095227</v>
      </c>
      <c r="O28" s="40">
        <v>18139.88</v>
      </c>
      <c r="P28" s="40">
        <v>18139.88</v>
      </c>
      <c r="Q28" s="41">
        <v>100</v>
      </c>
      <c r="R28" s="40">
        <v>16884.419999999998</v>
      </c>
      <c r="S28" s="41">
        <v>93.079006035321058</v>
      </c>
      <c r="T28" s="40">
        <v>1255.4600000000028</v>
      </c>
      <c r="U28" s="41">
        <v>6.920993964678944</v>
      </c>
      <c r="V28" s="53">
        <v>1</v>
      </c>
      <c r="W28" s="43">
        <v>16</v>
      </c>
      <c r="X28" s="43">
        <v>0</v>
      </c>
      <c r="Y28" s="41">
        <v>4.7619047619047619</v>
      </c>
      <c r="Z28" s="44">
        <v>1487.82</v>
      </c>
      <c r="AA28" s="41">
        <v>2743.2800000000025</v>
      </c>
      <c r="AB28" s="44">
        <v>100</v>
      </c>
      <c r="AC28" s="44">
        <v>2743.2799999999997</v>
      </c>
      <c r="AD28" s="44">
        <v>99.999999999999901</v>
      </c>
      <c r="AE28" s="44">
        <v>0</v>
      </c>
      <c r="AF28" s="44">
        <v>0</v>
      </c>
      <c r="AG28" s="56">
        <v>9</v>
      </c>
      <c r="AH28" s="56">
        <v>13</v>
      </c>
      <c r="AI28" s="57">
        <f t="shared" si="1"/>
        <v>0</v>
      </c>
      <c r="AJ28" s="57">
        <f t="shared" si="2"/>
        <v>100</v>
      </c>
    </row>
    <row r="29" spans="1:36" ht="22.5" customHeight="1" x14ac:dyDescent="0.25">
      <c r="A29" s="37">
        <v>23</v>
      </c>
      <c r="B29" s="38" t="s">
        <v>244</v>
      </c>
      <c r="C29" s="38"/>
      <c r="D29" s="36" t="s">
        <v>49</v>
      </c>
      <c r="E29" s="37" t="s">
        <v>120</v>
      </c>
      <c r="F29" s="37" t="s">
        <v>164</v>
      </c>
      <c r="G29" s="53">
        <v>14412.779999999999</v>
      </c>
      <c r="H29" s="53">
        <v>11</v>
      </c>
      <c r="I29" s="53">
        <v>6</v>
      </c>
      <c r="J29" s="53">
        <v>5</v>
      </c>
      <c r="K29" s="53">
        <v>10</v>
      </c>
      <c r="L29" s="53">
        <v>10</v>
      </c>
      <c r="M29" s="53">
        <v>1</v>
      </c>
      <c r="N29" s="53">
        <v>90.909090909090907</v>
      </c>
      <c r="O29" s="40">
        <v>12730.749999999998</v>
      </c>
      <c r="P29" s="40">
        <v>12730.749999999998</v>
      </c>
      <c r="Q29" s="41">
        <v>100</v>
      </c>
      <c r="R29" s="40">
        <v>9620.1899999999987</v>
      </c>
      <c r="S29" s="41">
        <v>75.566561278793472</v>
      </c>
      <c r="T29" s="40">
        <v>3110.5599999999995</v>
      </c>
      <c r="U29" s="41">
        <v>24.433438721206528</v>
      </c>
      <c r="V29" s="53">
        <v>1</v>
      </c>
      <c r="W29" s="43">
        <v>8</v>
      </c>
      <c r="X29" s="43">
        <v>2</v>
      </c>
      <c r="Y29" s="41">
        <v>9.0909090909090917</v>
      </c>
      <c r="Z29" s="44">
        <v>1682.0300000000007</v>
      </c>
      <c r="AA29" s="41">
        <v>4792.59</v>
      </c>
      <c r="AB29" s="44">
        <v>100</v>
      </c>
      <c r="AC29" s="44">
        <v>4792.59</v>
      </c>
      <c r="AD29" s="44">
        <v>100</v>
      </c>
      <c r="AE29" s="44">
        <v>0</v>
      </c>
      <c r="AF29" s="44">
        <v>0</v>
      </c>
      <c r="AG29" s="56">
        <v>21</v>
      </c>
      <c r="AH29" s="56">
        <v>36</v>
      </c>
      <c r="AI29" s="57">
        <f t="shared" si="1"/>
        <v>0</v>
      </c>
      <c r="AJ29" s="57">
        <f t="shared" si="2"/>
        <v>100</v>
      </c>
    </row>
    <row r="30" spans="1:36" ht="22.5" customHeight="1" x14ac:dyDescent="0.25">
      <c r="A30" s="37">
        <v>24</v>
      </c>
      <c r="B30" s="38" t="s">
        <v>244</v>
      </c>
      <c r="C30" s="38"/>
      <c r="D30" s="36" t="s">
        <v>50</v>
      </c>
      <c r="E30" s="37" t="s">
        <v>122</v>
      </c>
      <c r="F30" s="37" t="s">
        <v>165</v>
      </c>
      <c r="G30" s="53">
        <v>12457.580000000002</v>
      </c>
      <c r="H30" s="53">
        <v>11</v>
      </c>
      <c r="I30" s="53">
        <v>2</v>
      </c>
      <c r="J30" s="53">
        <v>8</v>
      </c>
      <c r="K30" s="53">
        <v>10</v>
      </c>
      <c r="L30" s="53">
        <v>10</v>
      </c>
      <c r="M30" s="53">
        <v>1</v>
      </c>
      <c r="N30" s="53">
        <v>90.909090909090907</v>
      </c>
      <c r="O30" s="40">
        <v>12457.580000000002</v>
      </c>
      <c r="P30" s="40">
        <v>12457.580000000002</v>
      </c>
      <c r="Q30" s="41">
        <v>100</v>
      </c>
      <c r="R30" s="40">
        <v>12457.580000000002</v>
      </c>
      <c r="S30" s="41">
        <v>100</v>
      </c>
      <c r="T30" s="40">
        <v>0</v>
      </c>
      <c r="U30" s="41">
        <v>0</v>
      </c>
      <c r="V30" s="53">
        <v>0</v>
      </c>
      <c r="W30" s="43">
        <v>7</v>
      </c>
      <c r="X30" s="43">
        <v>0</v>
      </c>
      <c r="Y30" s="41">
        <v>0</v>
      </c>
      <c r="Z30" s="44">
        <v>0</v>
      </c>
      <c r="AA30" s="41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56">
        <v>11</v>
      </c>
      <c r="AH30" s="56">
        <v>16</v>
      </c>
      <c r="AI30" s="57">
        <f t="shared" si="1"/>
        <v>0</v>
      </c>
      <c r="AJ30" s="57">
        <f t="shared" si="2"/>
        <v>100</v>
      </c>
    </row>
    <row r="31" spans="1:36" ht="22.5" customHeight="1" x14ac:dyDescent="0.25">
      <c r="A31" s="37">
        <v>25</v>
      </c>
      <c r="B31" s="38" t="s">
        <v>244</v>
      </c>
      <c r="C31" s="38"/>
      <c r="D31" s="36" t="s">
        <v>51</v>
      </c>
      <c r="E31" s="37" t="s">
        <v>125</v>
      </c>
      <c r="F31" s="37" t="s">
        <v>166</v>
      </c>
      <c r="G31" s="53">
        <v>2617.37</v>
      </c>
      <c r="H31" s="53">
        <v>3</v>
      </c>
      <c r="I31" s="53">
        <v>0</v>
      </c>
      <c r="J31" s="53">
        <v>3</v>
      </c>
      <c r="K31" s="53">
        <v>0</v>
      </c>
      <c r="L31" s="53">
        <v>0</v>
      </c>
      <c r="M31" s="53">
        <v>0</v>
      </c>
      <c r="N31" s="53">
        <v>0</v>
      </c>
      <c r="O31" s="40">
        <v>0</v>
      </c>
      <c r="P31" s="40">
        <v>0</v>
      </c>
      <c r="Q31" s="41">
        <v>0</v>
      </c>
      <c r="R31" s="40">
        <v>0</v>
      </c>
      <c r="S31" s="41">
        <v>0</v>
      </c>
      <c r="T31" s="40">
        <v>0</v>
      </c>
      <c r="U31" s="41">
        <v>0</v>
      </c>
      <c r="V31" s="53">
        <v>0</v>
      </c>
      <c r="W31" s="43">
        <v>1</v>
      </c>
      <c r="X31" s="43">
        <v>2</v>
      </c>
      <c r="Y31" s="41">
        <v>0</v>
      </c>
      <c r="Z31" s="44">
        <v>2617.37</v>
      </c>
      <c r="AA31" s="41">
        <v>2617.37</v>
      </c>
      <c r="AB31" s="44">
        <v>100</v>
      </c>
      <c r="AC31" s="44">
        <v>2617.37</v>
      </c>
      <c r="AD31" s="44">
        <v>100</v>
      </c>
      <c r="AE31" s="44">
        <v>0</v>
      </c>
      <c r="AF31" s="44">
        <v>0</v>
      </c>
      <c r="AG31" s="56">
        <v>10</v>
      </c>
      <c r="AH31" s="56">
        <v>17</v>
      </c>
      <c r="AI31" s="57">
        <f t="shared" si="1"/>
        <v>1</v>
      </c>
      <c r="AJ31" s="57">
        <f t="shared" si="2"/>
        <v>90.909090909090907</v>
      </c>
    </row>
    <row r="32" spans="1:36" ht="22.5" customHeight="1" x14ac:dyDescent="0.25">
      <c r="A32" s="37">
        <v>26</v>
      </c>
      <c r="B32" s="38" t="s">
        <v>244</v>
      </c>
      <c r="C32" s="38"/>
      <c r="D32" s="36" t="s">
        <v>52</v>
      </c>
      <c r="E32" s="37" t="s">
        <v>124</v>
      </c>
      <c r="F32" s="37" t="s">
        <v>167</v>
      </c>
      <c r="G32" s="53">
        <v>6389.4600000000009</v>
      </c>
      <c r="H32" s="53">
        <v>8</v>
      </c>
      <c r="I32" s="53">
        <v>1</v>
      </c>
      <c r="J32" s="53">
        <v>6</v>
      </c>
      <c r="K32" s="53">
        <v>4</v>
      </c>
      <c r="L32" s="53">
        <v>4</v>
      </c>
      <c r="M32" s="53">
        <v>1</v>
      </c>
      <c r="N32" s="53">
        <v>50</v>
      </c>
      <c r="O32" s="40">
        <v>2981.6600000000003</v>
      </c>
      <c r="P32" s="40">
        <v>2981.6600000000003</v>
      </c>
      <c r="Q32" s="41">
        <v>100</v>
      </c>
      <c r="R32" s="40">
        <v>2981.6600000000003</v>
      </c>
      <c r="S32" s="41">
        <v>100</v>
      </c>
      <c r="T32" s="40">
        <v>0</v>
      </c>
      <c r="U32" s="41">
        <v>0</v>
      </c>
      <c r="V32" s="53">
        <v>6</v>
      </c>
      <c r="W32" s="43">
        <v>8</v>
      </c>
      <c r="X32" s="43">
        <v>0</v>
      </c>
      <c r="Y32" s="41">
        <v>75</v>
      </c>
      <c r="Z32" s="44">
        <v>3407.8</v>
      </c>
      <c r="AA32" s="41">
        <v>3407.8</v>
      </c>
      <c r="AB32" s="44">
        <v>100</v>
      </c>
      <c r="AC32" s="44">
        <v>3407.8</v>
      </c>
      <c r="AD32" s="44">
        <v>100</v>
      </c>
      <c r="AE32" s="44">
        <v>0</v>
      </c>
      <c r="AF32" s="44">
        <v>0</v>
      </c>
      <c r="AG32" s="56">
        <v>0</v>
      </c>
      <c r="AH32" s="56"/>
      <c r="AI32" s="57">
        <f t="shared" si="1"/>
        <v>3</v>
      </c>
      <c r="AJ32" s="57">
        <f t="shared" si="2"/>
        <v>0</v>
      </c>
    </row>
    <row r="33" spans="1:36" ht="22.5" customHeight="1" x14ac:dyDescent="0.25">
      <c r="A33" s="37">
        <v>27</v>
      </c>
      <c r="B33" s="38" t="s">
        <v>244</v>
      </c>
      <c r="C33" s="38"/>
      <c r="D33" s="36" t="s">
        <v>53</v>
      </c>
      <c r="E33" s="37" t="s">
        <v>130</v>
      </c>
      <c r="F33" s="37" t="s">
        <v>168</v>
      </c>
      <c r="G33" s="53">
        <v>8577.48</v>
      </c>
      <c r="H33" s="53">
        <v>11</v>
      </c>
      <c r="I33" s="53">
        <v>1</v>
      </c>
      <c r="J33" s="53">
        <v>10</v>
      </c>
      <c r="K33" s="53">
        <v>7</v>
      </c>
      <c r="L33" s="53">
        <v>7</v>
      </c>
      <c r="M33" s="53">
        <v>2</v>
      </c>
      <c r="N33" s="53">
        <v>63.636363636363633</v>
      </c>
      <c r="O33" s="40">
        <v>7486.82</v>
      </c>
      <c r="P33" s="40">
        <v>7486.82</v>
      </c>
      <c r="Q33" s="41">
        <v>100</v>
      </c>
      <c r="R33" s="40">
        <v>7486.82</v>
      </c>
      <c r="S33" s="41">
        <v>100</v>
      </c>
      <c r="T33" s="40">
        <v>0</v>
      </c>
      <c r="U33" s="41">
        <v>0</v>
      </c>
      <c r="V33" s="53">
        <v>3</v>
      </c>
      <c r="W33" s="43">
        <v>10</v>
      </c>
      <c r="X33" s="43">
        <v>1</v>
      </c>
      <c r="Y33" s="41">
        <v>27.27272727272727</v>
      </c>
      <c r="Z33" s="44">
        <v>1090.6599999999999</v>
      </c>
      <c r="AA33" s="41">
        <v>1090.6599999999999</v>
      </c>
      <c r="AB33" s="44">
        <v>100</v>
      </c>
      <c r="AC33" s="44">
        <v>1090.6599999999999</v>
      </c>
      <c r="AD33" s="44">
        <v>100</v>
      </c>
      <c r="AE33" s="44">
        <v>0</v>
      </c>
      <c r="AF33" s="44">
        <v>0</v>
      </c>
      <c r="AG33" s="56">
        <v>4</v>
      </c>
      <c r="AH33" s="56">
        <v>5</v>
      </c>
      <c r="AI33" s="57">
        <f t="shared" si="1"/>
        <v>4</v>
      </c>
      <c r="AJ33" s="57">
        <f t="shared" si="2"/>
        <v>50</v>
      </c>
    </row>
    <row r="34" spans="1:36" ht="22.5" customHeight="1" x14ac:dyDescent="0.25">
      <c r="A34" s="37">
        <v>28</v>
      </c>
      <c r="B34" s="38" t="s">
        <v>244</v>
      </c>
      <c r="C34" s="38"/>
      <c r="D34" s="36" t="s">
        <v>54</v>
      </c>
      <c r="E34" s="37" t="s">
        <v>128</v>
      </c>
      <c r="F34" s="37" t="s">
        <v>169</v>
      </c>
      <c r="G34" s="53">
        <v>29727.77</v>
      </c>
      <c r="H34" s="53">
        <v>15</v>
      </c>
      <c r="I34" s="53">
        <v>3</v>
      </c>
      <c r="J34" s="53">
        <v>12</v>
      </c>
      <c r="K34" s="53">
        <v>15</v>
      </c>
      <c r="L34" s="53">
        <v>17</v>
      </c>
      <c r="M34" s="53">
        <v>0</v>
      </c>
      <c r="N34" s="53">
        <v>100</v>
      </c>
      <c r="O34" s="40">
        <v>25268.97</v>
      </c>
      <c r="P34" s="40">
        <v>25268.969999999998</v>
      </c>
      <c r="Q34" s="41">
        <v>99.999999999999986</v>
      </c>
      <c r="R34" s="40">
        <v>25268.97</v>
      </c>
      <c r="S34" s="41">
        <v>100.00000000000003</v>
      </c>
      <c r="T34" s="40">
        <v>0</v>
      </c>
      <c r="U34" s="41">
        <v>0</v>
      </c>
      <c r="V34" s="53">
        <v>2</v>
      </c>
      <c r="W34" s="43">
        <v>14</v>
      </c>
      <c r="X34" s="43">
        <v>0</v>
      </c>
      <c r="Y34" s="41">
        <v>13.333333333333334</v>
      </c>
      <c r="Z34" s="44">
        <v>4458.8</v>
      </c>
      <c r="AA34" s="41">
        <v>4458.8</v>
      </c>
      <c r="AB34" s="44">
        <v>100</v>
      </c>
      <c r="AC34" s="44">
        <v>4458.8</v>
      </c>
      <c r="AD34" s="44">
        <v>100</v>
      </c>
      <c r="AE34" s="44">
        <v>0</v>
      </c>
      <c r="AF34" s="44">
        <v>0</v>
      </c>
      <c r="AG34" s="56">
        <v>7</v>
      </c>
      <c r="AH34" s="56">
        <v>10</v>
      </c>
      <c r="AI34" s="57">
        <f t="shared" si="1"/>
        <v>4</v>
      </c>
      <c r="AJ34" s="57">
        <f t="shared" si="2"/>
        <v>63.636363636363633</v>
      </c>
    </row>
    <row r="35" spans="1:36" ht="22.5" customHeight="1" x14ac:dyDescent="0.25">
      <c r="A35" s="37">
        <v>29</v>
      </c>
      <c r="B35" s="38" t="s">
        <v>244</v>
      </c>
      <c r="C35" s="38"/>
      <c r="D35" s="36" t="s">
        <v>55</v>
      </c>
      <c r="E35" s="37" t="s">
        <v>127</v>
      </c>
      <c r="F35" s="37" t="s">
        <v>170</v>
      </c>
      <c r="G35" s="53">
        <v>23908.02</v>
      </c>
      <c r="H35" s="53">
        <v>12</v>
      </c>
      <c r="I35" s="53">
        <v>1</v>
      </c>
      <c r="J35" s="53">
        <v>11</v>
      </c>
      <c r="K35" s="53">
        <v>9</v>
      </c>
      <c r="L35" s="53">
        <v>9</v>
      </c>
      <c r="M35" s="53">
        <v>1</v>
      </c>
      <c r="N35" s="53">
        <v>75</v>
      </c>
      <c r="O35" s="40">
        <v>16158.570000000002</v>
      </c>
      <c r="P35" s="40">
        <v>16158.570000000002</v>
      </c>
      <c r="Q35" s="41">
        <v>100</v>
      </c>
      <c r="R35" s="40">
        <v>16158.570000000002</v>
      </c>
      <c r="S35" s="41">
        <v>100</v>
      </c>
      <c r="T35" s="40">
        <v>0</v>
      </c>
      <c r="U35" s="41">
        <v>0</v>
      </c>
      <c r="V35" s="53">
        <v>2</v>
      </c>
      <c r="W35" s="43">
        <v>11</v>
      </c>
      <c r="X35" s="43">
        <v>1</v>
      </c>
      <c r="Y35" s="41">
        <v>16.666666666666664</v>
      </c>
      <c r="Z35" s="44">
        <v>7749.4499999999989</v>
      </c>
      <c r="AA35" s="41">
        <v>7749.4499999999989</v>
      </c>
      <c r="AB35" s="44">
        <v>100</v>
      </c>
      <c r="AC35" s="44">
        <v>7749.4500000000007</v>
      </c>
      <c r="AD35" s="44">
        <v>100.00000000000003</v>
      </c>
      <c r="AE35" s="44">
        <v>0</v>
      </c>
      <c r="AF35" s="44">
        <v>0</v>
      </c>
      <c r="AG35" s="56">
        <v>15</v>
      </c>
      <c r="AH35" s="56">
        <v>27</v>
      </c>
      <c r="AI35" s="57">
        <f t="shared" si="1"/>
        <v>0</v>
      </c>
      <c r="AJ35" s="57">
        <f t="shared" si="2"/>
        <v>100</v>
      </c>
    </row>
    <row r="36" spans="1:36" ht="22.5" customHeight="1" x14ac:dyDescent="0.25">
      <c r="A36" s="37">
        <v>30</v>
      </c>
      <c r="B36" s="38" t="s">
        <v>244</v>
      </c>
      <c r="C36" s="38"/>
      <c r="D36" s="36" t="s">
        <v>56</v>
      </c>
      <c r="E36" s="37" t="s">
        <v>131</v>
      </c>
      <c r="F36" s="37" t="s">
        <v>171</v>
      </c>
      <c r="G36" s="53">
        <v>2492.34</v>
      </c>
      <c r="H36" s="53">
        <v>7</v>
      </c>
      <c r="I36" s="53">
        <v>3</v>
      </c>
      <c r="J36" s="53">
        <v>3</v>
      </c>
      <c r="K36" s="53">
        <v>0</v>
      </c>
      <c r="L36" s="53">
        <v>0</v>
      </c>
      <c r="M36" s="53">
        <v>2</v>
      </c>
      <c r="N36" s="53">
        <v>0</v>
      </c>
      <c r="O36" s="40">
        <v>2492.34</v>
      </c>
      <c r="P36" s="40">
        <v>2492.34</v>
      </c>
      <c r="Q36" s="41">
        <v>100</v>
      </c>
      <c r="R36" s="40">
        <v>2492.34</v>
      </c>
      <c r="S36" s="41">
        <v>100</v>
      </c>
      <c r="T36" s="40">
        <v>0</v>
      </c>
      <c r="U36" s="41">
        <v>0</v>
      </c>
      <c r="V36" s="53">
        <v>6</v>
      </c>
      <c r="W36" s="43">
        <v>6</v>
      </c>
      <c r="X36" s="43">
        <v>0</v>
      </c>
      <c r="Y36" s="41">
        <v>85.714285714285708</v>
      </c>
      <c r="Z36" s="44">
        <v>0</v>
      </c>
      <c r="AA36" s="41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56">
        <v>10</v>
      </c>
      <c r="AH36" s="56">
        <v>16</v>
      </c>
      <c r="AI36" s="57">
        <f t="shared" si="1"/>
        <v>2</v>
      </c>
      <c r="AJ36" s="57">
        <f t="shared" si="2"/>
        <v>83.333333333333343</v>
      </c>
    </row>
    <row r="37" spans="1:36" ht="22.5" customHeight="1" x14ac:dyDescent="0.25">
      <c r="A37" s="37">
        <v>31</v>
      </c>
      <c r="B37" s="38" t="s">
        <v>244</v>
      </c>
      <c r="C37" s="38"/>
      <c r="D37" s="36" t="s">
        <v>58</v>
      </c>
      <c r="E37" s="37" t="s">
        <v>124</v>
      </c>
      <c r="F37" s="37" t="s">
        <v>173</v>
      </c>
      <c r="G37" s="53">
        <v>12917.2</v>
      </c>
      <c r="H37" s="53">
        <v>9</v>
      </c>
      <c r="I37" s="53">
        <v>3</v>
      </c>
      <c r="J37" s="53">
        <v>6</v>
      </c>
      <c r="K37" s="53">
        <v>5</v>
      </c>
      <c r="L37" s="53">
        <v>5</v>
      </c>
      <c r="M37" s="53">
        <v>0</v>
      </c>
      <c r="N37" s="53">
        <v>55.555555555555557</v>
      </c>
      <c r="O37" s="40">
        <v>3019.75</v>
      </c>
      <c r="P37" s="40">
        <v>3019.75</v>
      </c>
      <c r="Q37" s="41">
        <v>100</v>
      </c>
      <c r="R37" s="40">
        <v>3019.75</v>
      </c>
      <c r="S37" s="41">
        <v>100</v>
      </c>
      <c r="T37" s="40">
        <v>0</v>
      </c>
      <c r="U37" s="41">
        <v>0</v>
      </c>
      <c r="V37" s="53">
        <v>4</v>
      </c>
      <c r="W37" s="43">
        <v>9</v>
      </c>
      <c r="X37" s="43">
        <v>0</v>
      </c>
      <c r="Y37" s="41">
        <v>44.444444444444443</v>
      </c>
      <c r="Z37" s="44">
        <v>9897.4500000000007</v>
      </c>
      <c r="AA37" s="41">
        <v>9897.4500000000007</v>
      </c>
      <c r="AB37" s="44">
        <v>100</v>
      </c>
      <c r="AC37" s="44">
        <v>9897.4500000000007</v>
      </c>
      <c r="AD37" s="44">
        <v>100</v>
      </c>
      <c r="AE37" s="44">
        <v>0</v>
      </c>
      <c r="AF37" s="44">
        <v>0</v>
      </c>
      <c r="AG37" s="56">
        <v>6</v>
      </c>
      <c r="AH37" s="56">
        <v>6</v>
      </c>
      <c r="AI37" s="57">
        <f t="shared" si="1"/>
        <v>1</v>
      </c>
      <c r="AJ37" s="57">
        <f t="shared" si="2"/>
        <v>85.714285714285708</v>
      </c>
    </row>
    <row r="38" spans="1:36" ht="22.5" customHeight="1" x14ac:dyDescent="0.25">
      <c r="A38" s="37">
        <v>32</v>
      </c>
      <c r="B38" s="38" t="s">
        <v>244</v>
      </c>
      <c r="C38" s="38"/>
      <c r="D38" s="36" t="s">
        <v>57</v>
      </c>
      <c r="E38" s="37" t="s">
        <v>124</v>
      </c>
      <c r="F38" s="37" t="s">
        <v>172</v>
      </c>
      <c r="G38" s="53">
        <v>0</v>
      </c>
      <c r="H38" s="53">
        <v>2</v>
      </c>
      <c r="I38" s="53">
        <v>1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40">
        <v>0</v>
      </c>
      <c r="P38" s="40">
        <v>0</v>
      </c>
      <c r="Q38" s="41">
        <v>0</v>
      </c>
      <c r="R38" s="40">
        <v>0</v>
      </c>
      <c r="S38" s="41">
        <v>0</v>
      </c>
      <c r="T38" s="40">
        <v>0</v>
      </c>
      <c r="U38" s="41">
        <v>0</v>
      </c>
      <c r="V38" s="53">
        <v>0</v>
      </c>
      <c r="W38" s="43">
        <v>0</v>
      </c>
      <c r="X38" s="43">
        <v>0</v>
      </c>
      <c r="Y38" s="41">
        <v>0</v>
      </c>
      <c r="Z38" s="44">
        <v>0</v>
      </c>
      <c r="AA38" s="41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56">
        <v>9</v>
      </c>
      <c r="AH38" s="56">
        <v>13</v>
      </c>
      <c r="AI38" s="57">
        <f t="shared" si="1"/>
        <v>0</v>
      </c>
      <c r="AJ38" s="57">
        <f t="shared" si="2"/>
        <v>100</v>
      </c>
    </row>
    <row r="39" spans="1:36" ht="22.5" customHeight="1" x14ac:dyDescent="0.25">
      <c r="A39" s="37">
        <v>33</v>
      </c>
      <c r="B39" s="38" t="s">
        <v>244</v>
      </c>
      <c r="C39" s="38"/>
      <c r="D39" s="36" t="s">
        <v>59</v>
      </c>
      <c r="E39" s="37" t="s">
        <v>127</v>
      </c>
      <c r="F39" s="37" t="s">
        <v>174</v>
      </c>
      <c r="G39" s="53">
        <v>30740.18</v>
      </c>
      <c r="H39" s="53">
        <v>20</v>
      </c>
      <c r="I39" s="53">
        <v>2</v>
      </c>
      <c r="J39" s="53">
        <v>18</v>
      </c>
      <c r="K39" s="53">
        <v>16</v>
      </c>
      <c r="L39" s="53">
        <v>16</v>
      </c>
      <c r="M39" s="53">
        <v>1</v>
      </c>
      <c r="N39" s="53">
        <v>80</v>
      </c>
      <c r="O39" s="40">
        <v>19435.18</v>
      </c>
      <c r="P39" s="40">
        <v>19435.18</v>
      </c>
      <c r="Q39" s="41">
        <v>100</v>
      </c>
      <c r="R39" s="40">
        <v>17383.59</v>
      </c>
      <c r="S39" s="41">
        <v>89.443936202288839</v>
      </c>
      <c r="T39" s="40">
        <v>2051.59</v>
      </c>
      <c r="U39" s="41">
        <v>10.556063797711161</v>
      </c>
      <c r="V39" s="53">
        <v>2</v>
      </c>
      <c r="W39" s="43">
        <v>15</v>
      </c>
      <c r="X39" s="43">
        <v>2</v>
      </c>
      <c r="Y39" s="41">
        <v>10</v>
      </c>
      <c r="Z39" s="44">
        <v>11305</v>
      </c>
      <c r="AA39" s="41">
        <v>13356.59</v>
      </c>
      <c r="AB39" s="44">
        <v>100</v>
      </c>
      <c r="AC39" s="44">
        <v>13356.59</v>
      </c>
      <c r="AD39" s="44">
        <v>100</v>
      </c>
      <c r="AE39" s="44">
        <v>0</v>
      </c>
      <c r="AF39" s="44">
        <v>0</v>
      </c>
      <c r="AG39" s="56"/>
      <c r="AH39" s="56"/>
      <c r="AI39" s="57">
        <f t="shared" si="1"/>
        <v>2</v>
      </c>
      <c r="AJ39" s="57">
        <f t="shared" si="2"/>
        <v>0</v>
      </c>
    </row>
    <row r="40" spans="1:36" ht="22.5" customHeight="1" x14ac:dyDescent="0.25">
      <c r="A40" s="37">
        <v>34</v>
      </c>
      <c r="B40" s="38" t="s">
        <v>244</v>
      </c>
      <c r="C40" s="38"/>
      <c r="D40" s="36" t="s">
        <v>60</v>
      </c>
      <c r="E40" s="37" t="s">
        <v>124</v>
      </c>
      <c r="F40" s="37" t="s">
        <v>175</v>
      </c>
      <c r="G40" s="53">
        <v>24308.38</v>
      </c>
      <c r="H40" s="53">
        <v>17</v>
      </c>
      <c r="I40" s="53">
        <v>6</v>
      </c>
      <c r="J40" s="53">
        <v>9</v>
      </c>
      <c r="K40" s="53">
        <v>15</v>
      </c>
      <c r="L40" s="53">
        <v>15</v>
      </c>
      <c r="M40" s="53">
        <v>0</v>
      </c>
      <c r="N40" s="53">
        <v>88.235294117647058</v>
      </c>
      <c r="O40" s="40">
        <v>15098.460000000001</v>
      </c>
      <c r="P40" s="40">
        <v>15098.460000000001</v>
      </c>
      <c r="Q40" s="41">
        <v>100</v>
      </c>
      <c r="R40" s="40">
        <v>14854.859999999999</v>
      </c>
      <c r="S40" s="41">
        <v>98.386590420479962</v>
      </c>
      <c r="T40" s="40">
        <v>243.60000000000218</v>
      </c>
      <c r="U40" s="41">
        <v>1.6134095795200447</v>
      </c>
      <c r="V40" s="53">
        <v>1</v>
      </c>
      <c r="W40" s="43">
        <v>10</v>
      </c>
      <c r="X40" s="43">
        <v>1</v>
      </c>
      <c r="Y40" s="41">
        <v>5.8823529411764701</v>
      </c>
      <c r="Z40" s="44">
        <v>9209.92</v>
      </c>
      <c r="AA40" s="41">
        <v>9453.5200000000023</v>
      </c>
      <c r="AB40" s="44">
        <v>100</v>
      </c>
      <c r="AC40" s="44">
        <v>9453.52</v>
      </c>
      <c r="AD40" s="44">
        <v>99.999999999999972</v>
      </c>
      <c r="AE40" s="44">
        <v>0</v>
      </c>
      <c r="AF40" s="44">
        <v>0</v>
      </c>
      <c r="AG40" s="56">
        <v>18</v>
      </c>
      <c r="AH40" s="56">
        <v>27</v>
      </c>
      <c r="AI40" s="57">
        <f t="shared" si="1"/>
        <v>2</v>
      </c>
      <c r="AJ40" s="57">
        <f t="shared" si="2"/>
        <v>90</v>
      </c>
    </row>
    <row r="41" spans="1:36" ht="22.5" customHeight="1" x14ac:dyDescent="0.25">
      <c r="A41" s="37">
        <v>35</v>
      </c>
      <c r="B41" s="38" t="s">
        <v>244</v>
      </c>
      <c r="C41" s="38"/>
      <c r="D41" s="36" t="s">
        <v>61</v>
      </c>
      <c r="E41" s="37" t="s">
        <v>124</v>
      </c>
      <c r="F41" s="37" t="s">
        <v>176</v>
      </c>
      <c r="G41" s="53">
        <v>42487.020000000004</v>
      </c>
      <c r="H41" s="53">
        <v>26</v>
      </c>
      <c r="I41" s="53">
        <v>8</v>
      </c>
      <c r="J41" s="53">
        <v>15</v>
      </c>
      <c r="K41" s="53">
        <v>22</v>
      </c>
      <c r="L41" s="53">
        <v>22</v>
      </c>
      <c r="M41" s="53">
        <v>0</v>
      </c>
      <c r="N41" s="53">
        <v>84.615384615384613</v>
      </c>
      <c r="O41" s="40">
        <v>27168.720000000001</v>
      </c>
      <c r="P41" s="40">
        <v>27168.720000000001</v>
      </c>
      <c r="Q41" s="41">
        <v>100</v>
      </c>
      <c r="R41" s="40">
        <v>27168.720000000001</v>
      </c>
      <c r="S41" s="41">
        <v>100</v>
      </c>
      <c r="T41" s="40">
        <v>0</v>
      </c>
      <c r="U41" s="41">
        <v>0</v>
      </c>
      <c r="V41" s="53">
        <v>3</v>
      </c>
      <c r="W41" s="43">
        <v>16</v>
      </c>
      <c r="X41" s="43">
        <v>1</v>
      </c>
      <c r="Y41" s="41">
        <v>11.538461538461538</v>
      </c>
      <c r="Z41" s="44">
        <v>15318.3</v>
      </c>
      <c r="AA41" s="41">
        <v>15318.3</v>
      </c>
      <c r="AB41" s="44">
        <v>100</v>
      </c>
      <c r="AC41" s="44">
        <v>15318.3</v>
      </c>
      <c r="AD41" s="44">
        <v>100</v>
      </c>
      <c r="AE41" s="44">
        <v>0</v>
      </c>
      <c r="AF41" s="44">
        <v>0</v>
      </c>
      <c r="AG41" s="56">
        <v>16</v>
      </c>
      <c r="AH41" s="56">
        <v>21</v>
      </c>
      <c r="AI41" s="57">
        <f t="shared" si="1"/>
        <v>1</v>
      </c>
      <c r="AJ41" s="57">
        <f t="shared" si="2"/>
        <v>94.117647058823522</v>
      </c>
    </row>
    <row r="42" spans="1:36" ht="22.5" customHeight="1" x14ac:dyDescent="0.25">
      <c r="A42" s="37">
        <v>36</v>
      </c>
      <c r="B42" s="38" t="s">
        <v>244</v>
      </c>
      <c r="C42" s="38"/>
      <c r="D42" s="36" t="s">
        <v>62</v>
      </c>
      <c r="E42" s="37" t="s">
        <v>132</v>
      </c>
      <c r="F42" s="37" t="s">
        <v>177</v>
      </c>
      <c r="G42" s="53">
        <v>11214.71</v>
      </c>
      <c r="H42" s="53">
        <v>10</v>
      </c>
      <c r="I42" s="53">
        <v>4</v>
      </c>
      <c r="J42" s="53">
        <v>6</v>
      </c>
      <c r="K42" s="53">
        <v>10</v>
      </c>
      <c r="L42" s="53">
        <v>10</v>
      </c>
      <c r="M42" s="53">
        <v>0</v>
      </c>
      <c r="N42" s="53">
        <v>100</v>
      </c>
      <c r="O42" s="40">
        <v>9538.17</v>
      </c>
      <c r="P42" s="40">
        <v>9538.17</v>
      </c>
      <c r="Q42" s="41">
        <v>100</v>
      </c>
      <c r="R42" s="40">
        <v>8030.89</v>
      </c>
      <c r="S42" s="41">
        <v>84.197387968551624</v>
      </c>
      <c r="T42" s="40">
        <v>1507.2799999999997</v>
      </c>
      <c r="U42" s="41">
        <v>15.802612031448376</v>
      </c>
      <c r="V42" s="53">
        <v>0</v>
      </c>
      <c r="W42" s="43">
        <v>6</v>
      </c>
      <c r="X42" s="43">
        <v>1</v>
      </c>
      <c r="Y42" s="41">
        <v>0</v>
      </c>
      <c r="Z42" s="44">
        <v>1676.54</v>
      </c>
      <c r="AA42" s="41">
        <v>3183.8199999999997</v>
      </c>
      <c r="AB42" s="44">
        <v>100</v>
      </c>
      <c r="AC42" s="44">
        <v>3183.82</v>
      </c>
      <c r="AD42" s="44">
        <v>100.00000000000003</v>
      </c>
      <c r="AE42" s="44">
        <v>0</v>
      </c>
      <c r="AF42" s="44">
        <v>0</v>
      </c>
      <c r="AG42" s="56">
        <v>25</v>
      </c>
      <c r="AH42" s="56">
        <v>35</v>
      </c>
      <c r="AI42" s="57">
        <f t="shared" si="1"/>
        <v>1</v>
      </c>
      <c r="AJ42" s="57">
        <f t="shared" si="2"/>
        <v>96.15384615384616</v>
      </c>
    </row>
    <row r="43" spans="1:36" ht="22.5" customHeight="1" x14ac:dyDescent="0.25">
      <c r="A43" s="37">
        <v>37</v>
      </c>
      <c r="B43" s="38" t="s">
        <v>244</v>
      </c>
      <c r="C43" s="38"/>
      <c r="D43" s="36" t="s">
        <v>63</v>
      </c>
      <c r="E43" s="37" t="s">
        <v>124</v>
      </c>
      <c r="F43" s="37" t="s">
        <v>178</v>
      </c>
      <c r="G43" s="53">
        <v>17726.22</v>
      </c>
      <c r="H43" s="53">
        <v>15</v>
      </c>
      <c r="I43" s="53">
        <v>3</v>
      </c>
      <c r="J43" s="53">
        <v>12</v>
      </c>
      <c r="K43" s="53">
        <v>12</v>
      </c>
      <c r="L43" s="53">
        <v>12</v>
      </c>
      <c r="M43" s="53">
        <v>1</v>
      </c>
      <c r="N43" s="53">
        <v>80</v>
      </c>
      <c r="O43" s="40">
        <v>15784.42</v>
      </c>
      <c r="P43" s="40">
        <v>15784.42</v>
      </c>
      <c r="Q43" s="41">
        <v>100</v>
      </c>
      <c r="R43" s="40">
        <v>15784.419999999998</v>
      </c>
      <c r="S43" s="41">
        <v>99.999999999999986</v>
      </c>
      <c r="T43" s="40">
        <v>0</v>
      </c>
      <c r="U43" s="41">
        <v>0</v>
      </c>
      <c r="V43" s="53">
        <v>3</v>
      </c>
      <c r="W43" s="43">
        <v>11</v>
      </c>
      <c r="X43" s="43">
        <v>0</v>
      </c>
      <c r="Y43" s="41">
        <v>20</v>
      </c>
      <c r="Z43" s="44">
        <v>1941.8000000000002</v>
      </c>
      <c r="AA43" s="41">
        <v>1941.8000000000002</v>
      </c>
      <c r="AB43" s="44">
        <v>100</v>
      </c>
      <c r="AC43" s="44">
        <v>1941.8000000000002</v>
      </c>
      <c r="AD43" s="44">
        <v>100</v>
      </c>
      <c r="AE43" s="44">
        <v>0</v>
      </c>
      <c r="AF43" s="44">
        <v>0</v>
      </c>
      <c r="AG43" s="56">
        <v>10</v>
      </c>
      <c r="AH43" s="56">
        <v>16</v>
      </c>
      <c r="AI43" s="57">
        <f t="shared" si="1"/>
        <v>0</v>
      </c>
      <c r="AJ43" s="57">
        <f t="shared" si="2"/>
        <v>100</v>
      </c>
    </row>
    <row r="44" spans="1:36" ht="22.5" customHeight="1" x14ac:dyDescent="0.25">
      <c r="A44" s="37">
        <v>38</v>
      </c>
      <c r="B44" s="38" t="s">
        <v>244</v>
      </c>
      <c r="C44" s="38"/>
      <c r="D44" s="36" t="s">
        <v>65</v>
      </c>
      <c r="E44" s="37" t="s">
        <v>124</v>
      </c>
      <c r="F44" s="37" t="s">
        <v>180</v>
      </c>
      <c r="G44" s="53">
        <v>0</v>
      </c>
      <c r="H44" s="53">
        <v>2</v>
      </c>
      <c r="I44" s="53">
        <v>0</v>
      </c>
      <c r="J44" s="53">
        <v>2</v>
      </c>
      <c r="K44" s="53">
        <v>0</v>
      </c>
      <c r="L44" s="53">
        <v>0</v>
      </c>
      <c r="M44" s="53">
        <v>1</v>
      </c>
      <c r="N44" s="53">
        <v>0</v>
      </c>
      <c r="O44" s="40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53">
        <v>0</v>
      </c>
      <c r="W44" s="43">
        <v>0</v>
      </c>
      <c r="X44" s="43">
        <v>0</v>
      </c>
      <c r="Y44" s="41">
        <v>0</v>
      </c>
      <c r="Z44" s="44">
        <v>0</v>
      </c>
      <c r="AA44" s="41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56">
        <v>15</v>
      </c>
      <c r="AH44" s="56">
        <v>23</v>
      </c>
      <c r="AI44" s="57">
        <f t="shared" si="1"/>
        <v>0</v>
      </c>
      <c r="AJ44" s="57">
        <f t="shared" si="2"/>
        <v>100</v>
      </c>
    </row>
    <row r="45" spans="1:36" ht="22.5" customHeight="1" x14ac:dyDescent="0.25">
      <c r="A45" s="37">
        <v>39</v>
      </c>
      <c r="B45" s="38" t="s">
        <v>244</v>
      </c>
      <c r="C45" s="38"/>
      <c r="D45" s="36" t="s">
        <v>64</v>
      </c>
      <c r="E45" s="37" t="s">
        <v>124</v>
      </c>
      <c r="F45" s="37" t="s">
        <v>179</v>
      </c>
      <c r="G45" s="53">
        <v>624.23</v>
      </c>
      <c r="H45" s="53">
        <v>2</v>
      </c>
      <c r="I45" s="53">
        <v>1</v>
      </c>
      <c r="J45" s="53">
        <v>1</v>
      </c>
      <c r="K45" s="53">
        <v>2</v>
      </c>
      <c r="L45" s="53">
        <v>2</v>
      </c>
      <c r="M45" s="53">
        <v>1</v>
      </c>
      <c r="N45" s="53">
        <v>100</v>
      </c>
      <c r="O45" s="40">
        <v>624.23</v>
      </c>
      <c r="P45" s="40">
        <v>624.23</v>
      </c>
      <c r="Q45" s="41">
        <v>100</v>
      </c>
      <c r="R45" s="40">
        <v>624.23</v>
      </c>
      <c r="S45" s="41">
        <v>100</v>
      </c>
      <c r="T45" s="40">
        <v>0</v>
      </c>
      <c r="U45" s="41">
        <v>0</v>
      </c>
      <c r="V45" s="53">
        <v>0</v>
      </c>
      <c r="W45" s="43">
        <v>0</v>
      </c>
      <c r="X45" s="43">
        <v>0</v>
      </c>
      <c r="Y45" s="41">
        <v>0</v>
      </c>
      <c r="Z45" s="44">
        <v>0</v>
      </c>
      <c r="AA45" s="41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56"/>
      <c r="AH45" s="56"/>
      <c r="AI45" s="57">
        <f t="shared" si="1"/>
        <v>2</v>
      </c>
      <c r="AJ45" s="57">
        <f t="shared" si="2"/>
        <v>0</v>
      </c>
    </row>
    <row r="46" spans="1:36" ht="22.5" customHeight="1" x14ac:dyDescent="0.25">
      <c r="A46" s="37">
        <v>40</v>
      </c>
      <c r="B46" s="38" t="s">
        <v>244</v>
      </c>
      <c r="C46" s="38"/>
      <c r="D46" s="36" t="s">
        <v>66</v>
      </c>
      <c r="E46" s="37" t="s">
        <v>126</v>
      </c>
      <c r="F46" s="37" t="s">
        <v>181</v>
      </c>
      <c r="G46" s="53">
        <v>21706.97</v>
      </c>
      <c r="H46" s="53">
        <v>14</v>
      </c>
      <c r="I46" s="53">
        <v>2</v>
      </c>
      <c r="J46" s="53">
        <v>12</v>
      </c>
      <c r="K46" s="53">
        <v>13</v>
      </c>
      <c r="L46" s="53">
        <v>13</v>
      </c>
      <c r="M46" s="53">
        <v>3</v>
      </c>
      <c r="N46" s="53">
        <v>92.857142857142861</v>
      </c>
      <c r="O46" s="40">
        <v>9181.1</v>
      </c>
      <c r="P46" s="40">
        <v>9181.1</v>
      </c>
      <c r="Q46" s="41">
        <v>100</v>
      </c>
      <c r="R46" s="40">
        <v>9181.1</v>
      </c>
      <c r="S46" s="41">
        <v>100</v>
      </c>
      <c r="T46" s="40">
        <v>0</v>
      </c>
      <c r="U46" s="41">
        <v>0</v>
      </c>
      <c r="V46" s="53">
        <v>0</v>
      </c>
      <c r="W46" s="43">
        <v>13</v>
      </c>
      <c r="X46" s="43">
        <v>1</v>
      </c>
      <c r="Y46" s="41">
        <v>0</v>
      </c>
      <c r="Z46" s="44">
        <v>12525.87</v>
      </c>
      <c r="AA46" s="41">
        <v>12525.87</v>
      </c>
      <c r="AB46" s="44">
        <v>100</v>
      </c>
      <c r="AC46" s="44">
        <v>12525.87</v>
      </c>
      <c r="AD46" s="44">
        <v>100</v>
      </c>
      <c r="AE46" s="44">
        <v>0</v>
      </c>
      <c r="AF46" s="44">
        <v>0</v>
      </c>
      <c r="AG46" s="56">
        <v>2</v>
      </c>
      <c r="AH46" s="56">
        <v>2</v>
      </c>
      <c r="AI46" s="57">
        <f t="shared" si="1"/>
        <v>0</v>
      </c>
      <c r="AJ46" s="57">
        <f t="shared" si="2"/>
        <v>100</v>
      </c>
    </row>
    <row r="47" spans="1:36" ht="22.5" customHeight="1" x14ac:dyDescent="0.25">
      <c r="A47" s="37">
        <v>41</v>
      </c>
      <c r="B47" s="38" t="s">
        <v>244</v>
      </c>
      <c r="C47" s="38"/>
      <c r="D47" s="36" t="s">
        <v>67</v>
      </c>
      <c r="E47" s="37" t="s">
        <v>133</v>
      </c>
      <c r="F47" s="37" t="s">
        <v>182</v>
      </c>
      <c r="G47" s="53">
        <v>88646.87</v>
      </c>
      <c r="H47" s="53">
        <v>34</v>
      </c>
      <c r="I47" s="53">
        <v>11</v>
      </c>
      <c r="J47" s="53">
        <v>23</v>
      </c>
      <c r="K47" s="53">
        <v>30</v>
      </c>
      <c r="L47" s="53">
        <v>30</v>
      </c>
      <c r="M47" s="53">
        <v>1</v>
      </c>
      <c r="N47" s="53">
        <v>88.235294117647058</v>
      </c>
      <c r="O47" s="40">
        <v>68842.7</v>
      </c>
      <c r="P47" s="40">
        <v>68842.7</v>
      </c>
      <c r="Q47" s="41">
        <v>100</v>
      </c>
      <c r="R47" s="40">
        <v>56055.509999999995</v>
      </c>
      <c r="S47" s="41">
        <v>81.425496094720273</v>
      </c>
      <c r="T47" s="40">
        <v>12787.190000000002</v>
      </c>
      <c r="U47" s="41">
        <v>18.57450390527972</v>
      </c>
      <c r="V47" s="53">
        <v>3</v>
      </c>
      <c r="W47" s="43">
        <v>36</v>
      </c>
      <c r="X47" s="43">
        <v>2</v>
      </c>
      <c r="Y47" s="41">
        <v>8.8235294117647065</v>
      </c>
      <c r="Z47" s="44">
        <v>19804.169999999998</v>
      </c>
      <c r="AA47" s="41">
        <v>32591.360000000001</v>
      </c>
      <c r="AB47" s="44">
        <v>100</v>
      </c>
      <c r="AC47" s="44">
        <v>32591.360000000001</v>
      </c>
      <c r="AD47" s="44">
        <v>100</v>
      </c>
      <c r="AE47" s="44">
        <v>0</v>
      </c>
      <c r="AF47" s="44">
        <v>0</v>
      </c>
      <c r="AG47" s="56">
        <v>13</v>
      </c>
      <c r="AH47" s="56">
        <v>21</v>
      </c>
      <c r="AI47" s="57">
        <f t="shared" si="1"/>
        <v>1</v>
      </c>
      <c r="AJ47" s="57">
        <f t="shared" si="2"/>
        <v>92.857142857142861</v>
      </c>
    </row>
    <row r="48" spans="1:36" ht="22.5" customHeight="1" x14ac:dyDescent="0.25">
      <c r="A48" s="37">
        <v>42</v>
      </c>
      <c r="B48" s="38" t="s">
        <v>244</v>
      </c>
      <c r="C48" s="38"/>
      <c r="D48" s="36" t="s">
        <v>68</v>
      </c>
      <c r="E48" s="37" t="s">
        <v>125</v>
      </c>
      <c r="F48" s="37" t="s">
        <v>183</v>
      </c>
      <c r="G48" s="53">
        <v>13744.75</v>
      </c>
      <c r="H48" s="53">
        <v>16</v>
      </c>
      <c r="I48" s="53">
        <v>6</v>
      </c>
      <c r="J48" s="53">
        <v>9</v>
      </c>
      <c r="K48" s="53">
        <v>11</v>
      </c>
      <c r="L48" s="53">
        <v>11</v>
      </c>
      <c r="M48" s="53">
        <v>1</v>
      </c>
      <c r="N48" s="53">
        <v>68.75</v>
      </c>
      <c r="O48" s="40">
        <v>13438.82</v>
      </c>
      <c r="P48" s="40">
        <v>13438.82</v>
      </c>
      <c r="Q48" s="41">
        <v>100</v>
      </c>
      <c r="R48" s="40">
        <v>13438.82</v>
      </c>
      <c r="S48" s="41">
        <v>100</v>
      </c>
      <c r="T48" s="40">
        <v>0</v>
      </c>
      <c r="U48" s="41">
        <v>0</v>
      </c>
      <c r="V48" s="53">
        <v>2</v>
      </c>
      <c r="W48" s="43">
        <v>8</v>
      </c>
      <c r="X48" s="43">
        <v>0</v>
      </c>
      <c r="Y48" s="41">
        <v>12.5</v>
      </c>
      <c r="Z48" s="44">
        <v>305.93</v>
      </c>
      <c r="AA48" s="41">
        <v>305.93</v>
      </c>
      <c r="AB48" s="44">
        <v>100</v>
      </c>
      <c r="AC48" s="44">
        <v>305.93</v>
      </c>
      <c r="AD48" s="44">
        <v>100</v>
      </c>
      <c r="AE48" s="44">
        <v>0</v>
      </c>
      <c r="AF48" s="44">
        <v>0</v>
      </c>
      <c r="AG48" s="56">
        <v>33</v>
      </c>
      <c r="AH48" s="56">
        <v>59</v>
      </c>
      <c r="AI48" s="57">
        <f t="shared" si="1"/>
        <v>1</v>
      </c>
      <c r="AJ48" s="57">
        <f t="shared" si="2"/>
        <v>97.058823529411768</v>
      </c>
    </row>
    <row r="49" spans="1:36" ht="22.5" customHeight="1" x14ac:dyDescent="0.25">
      <c r="A49" s="37">
        <v>43</v>
      </c>
      <c r="B49" s="38" t="s">
        <v>244</v>
      </c>
      <c r="C49" s="38"/>
      <c r="D49" s="36" t="s">
        <v>69</v>
      </c>
      <c r="E49" s="37" t="s">
        <v>128</v>
      </c>
      <c r="F49" s="37" t="s">
        <v>184</v>
      </c>
      <c r="G49" s="53">
        <v>24562.880000000001</v>
      </c>
      <c r="H49" s="53">
        <v>16</v>
      </c>
      <c r="I49" s="53">
        <v>2</v>
      </c>
      <c r="J49" s="53">
        <v>14</v>
      </c>
      <c r="K49" s="53">
        <v>11</v>
      </c>
      <c r="L49" s="53">
        <v>11</v>
      </c>
      <c r="M49" s="53">
        <v>1</v>
      </c>
      <c r="N49" s="53">
        <v>68.75</v>
      </c>
      <c r="O49" s="40">
        <v>20641.310000000001</v>
      </c>
      <c r="P49" s="40">
        <v>20641.310000000001</v>
      </c>
      <c r="Q49" s="41">
        <v>100</v>
      </c>
      <c r="R49" s="40">
        <v>20641.309999999998</v>
      </c>
      <c r="S49" s="41">
        <v>99.999999999999972</v>
      </c>
      <c r="T49" s="40">
        <v>0</v>
      </c>
      <c r="U49" s="41">
        <v>0</v>
      </c>
      <c r="V49" s="53">
        <v>3</v>
      </c>
      <c r="W49" s="43">
        <v>16</v>
      </c>
      <c r="X49" s="43">
        <v>4</v>
      </c>
      <c r="Y49" s="41">
        <v>18.75</v>
      </c>
      <c r="Z49" s="44">
        <v>3921.57</v>
      </c>
      <c r="AA49" s="41">
        <v>3921.57</v>
      </c>
      <c r="AB49" s="44">
        <v>100</v>
      </c>
      <c r="AC49" s="44">
        <v>3921.57</v>
      </c>
      <c r="AD49" s="44">
        <v>100</v>
      </c>
      <c r="AE49" s="44">
        <v>0</v>
      </c>
      <c r="AF49" s="44">
        <v>0</v>
      </c>
      <c r="AG49" s="56">
        <v>11</v>
      </c>
      <c r="AH49" s="56">
        <v>16</v>
      </c>
      <c r="AI49" s="57">
        <f t="shared" si="1"/>
        <v>5</v>
      </c>
      <c r="AJ49" s="57">
        <f t="shared" si="2"/>
        <v>68.75</v>
      </c>
    </row>
    <row r="50" spans="1:36" ht="22.5" customHeight="1" x14ac:dyDescent="0.25">
      <c r="A50" s="37">
        <v>44</v>
      </c>
      <c r="B50" s="38" t="s">
        <v>244</v>
      </c>
      <c r="C50" s="38"/>
      <c r="D50" s="36" t="s">
        <v>70</v>
      </c>
      <c r="E50" s="37" t="s">
        <v>134</v>
      </c>
      <c r="F50" s="37" t="s">
        <v>185</v>
      </c>
      <c r="G50" s="53">
        <v>78464.850000000006</v>
      </c>
      <c r="H50" s="53">
        <v>12</v>
      </c>
      <c r="I50" s="53">
        <v>2</v>
      </c>
      <c r="J50" s="53">
        <v>10</v>
      </c>
      <c r="K50" s="53">
        <v>9</v>
      </c>
      <c r="L50" s="53">
        <v>9</v>
      </c>
      <c r="M50" s="53">
        <v>1</v>
      </c>
      <c r="N50" s="53">
        <v>75</v>
      </c>
      <c r="O50" s="40">
        <v>20509.350000000002</v>
      </c>
      <c r="P50" s="40">
        <v>20509.350000000002</v>
      </c>
      <c r="Q50" s="41">
        <v>100</v>
      </c>
      <c r="R50" s="40">
        <v>15207.210000000001</v>
      </c>
      <c r="S50" s="41">
        <v>74.14769361291313</v>
      </c>
      <c r="T50" s="40">
        <v>5302.1400000000012</v>
      </c>
      <c r="U50" s="41">
        <v>25.85230638708687</v>
      </c>
      <c r="V50" s="53">
        <v>3</v>
      </c>
      <c r="W50" s="43">
        <v>13</v>
      </c>
      <c r="X50" s="43">
        <v>1</v>
      </c>
      <c r="Y50" s="41">
        <v>25</v>
      </c>
      <c r="Z50" s="44">
        <v>57955.5</v>
      </c>
      <c r="AA50" s="41">
        <v>63257.64</v>
      </c>
      <c r="AB50" s="44">
        <v>100</v>
      </c>
      <c r="AC50" s="44">
        <v>63257.64</v>
      </c>
      <c r="AD50" s="44">
        <v>100</v>
      </c>
      <c r="AE50" s="44">
        <v>0</v>
      </c>
      <c r="AF50" s="44">
        <v>0</v>
      </c>
      <c r="AG50" s="56">
        <v>13</v>
      </c>
      <c r="AH50" s="56">
        <v>24</v>
      </c>
      <c r="AI50" s="57">
        <f t="shared" si="1"/>
        <v>3</v>
      </c>
      <c r="AJ50" s="57">
        <f t="shared" si="2"/>
        <v>81.25</v>
      </c>
    </row>
    <row r="51" spans="1:36" ht="22.5" customHeight="1" x14ac:dyDescent="0.25">
      <c r="A51" s="37">
        <v>45</v>
      </c>
      <c r="B51" s="38" t="s">
        <v>244</v>
      </c>
      <c r="C51" s="38"/>
      <c r="D51" s="36" t="s">
        <v>71</v>
      </c>
      <c r="E51" s="37" t="s">
        <v>121</v>
      </c>
      <c r="F51" s="37" t="s">
        <v>186</v>
      </c>
      <c r="G51" s="53">
        <v>10515.779999999999</v>
      </c>
      <c r="H51" s="53">
        <v>10</v>
      </c>
      <c r="I51" s="53">
        <v>2</v>
      </c>
      <c r="J51" s="53">
        <v>8</v>
      </c>
      <c r="K51" s="53">
        <v>7</v>
      </c>
      <c r="L51" s="53">
        <v>7</v>
      </c>
      <c r="M51" s="53">
        <v>0</v>
      </c>
      <c r="N51" s="53">
        <v>70</v>
      </c>
      <c r="O51" s="40">
        <v>9576.4699999999993</v>
      </c>
      <c r="P51" s="40">
        <v>9576.4699999999993</v>
      </c>
      <c r="Q51" s="41">
        <v>100</v>
      </c>
      <c r="R51" s="40">
        <v>9576.4699999999993</v>
      </c>
      <c r="S51" s="41">
        <v>100</v>
      </c>
      <c r="T51" s="40">
        <v>0</v>
      </c>
      <c r="U51" s="41">
        <v>0</v>
      </c>
      <c r="V51" s="53">
        <v>2</v>
      </c>
      <c r="W51" s="43">
        <v>7</v>
      </c>
      <c r="X51" s="43">
        <v>0</v>
      </c>
      <c r="Y51" s="41">
        <v>20</v>
      </c>
      <c r="Z51" s="44">
        <v>939.31</v>
      </c>
      <c r="AA51" s="41">
        <v>939.31</v>
      </c>
      <c r="AB51" s="44">
        <v>100</v>
      </c>
      <c r="AC51" s="44">
        <v>939.31</v>
      </c>
      <c r="AD51" s="44">
        <v>100</v>
      </c>
      <c r="AE51" s="44">
        <v>0</v>
      </c>
      <c r="AF51" s="44">
        <v>0</v>
      </c>
      <c r="AG51" s="56">
        <v>12</v>
      </c>
      <c r="AH51" s="56">
        <v>18</v>
      </c>
      <c r="AI51" s="57">
        <f t="shared" si="1"/>
        <v>0</v>
      </c>
      <c r="AJ51" s="57">
        <f t="shared" si="2"/>
        <v>100</v>
      </c>
    </row>
    <row r="52" spans="1:36" ht="22.5" customHeight="1" x14ac:dyDescent="0.25">
      <c r="A52" s="37">
        <v>46</v>
      </c>
      <c r="B52" s="38" t="s">
        <v>244</v>
      </c>
      <c r="C52" s="38"/>
      <c r="D52" s="36" t="s">
        <v>72</v>
      </c>
      <c r="E52" s="37" t="s">
        <v>124</v>
      </c>
      <c r="F52" s="37" t="s">
        <v>187</v>
      </c>
      <c r="G52" s="53">
        <v>33319.729999999996</v>
      </c>
      <c r="H52" s="53">
        <v>24</v>
      </c>
      <c r="I52" s="53">
        <v>10</v>
      </c>
      <c r="J52" s="53">
        <v>12</v>
      </c>
      <c r="K52" s="53">
        <v>22</v>
      </c>
      <c r="L52" s="53">
        <v>22</v>
      </c>
      <c r="M52" s="53">
        <v>2</v>
      </c>
      <c r="N52" s="53">
        <v>91.666666666666657</v>
      </c>
      <c r="O52" s="40">
        <v>21145.85</v>
      </c>
      <c r="P52" s="40">
        <v>21145.85</v>
      </c>
      <c r="Q52" s="41">
        <v>100</v>
      </c>
      <c r="R52" s="40">
        <v>20743.91</v>
      </c>
      <c r="S52" s="41">
        <v>98.099201498166309</v>
      </c>
      <c r="T52" s="40">
        <v>401.93999999999869</v>
      </c>
      <c r="U52" s="41">
        <v>1.9007985018336873</v>
      </c>
      <c r="V52" s="53">
        <v>2</v>
      </c>
      <c r="W52" s="43">
        <v>21</v>
      </c>
      <c r="X52" s="43">
        <v>7</v>
      </c>
      <c r="Y52" s="41">
        <v>8.3333333333333321</v>
      </c>
      <c r="Z52" s="44">
        <v>12173.88</v>
      </c>
      <c r="AA52" s="41">
        <v>12575.819999999998</v>
      </c>
      <c r="AB52" s="44">
        <v>100</v>
      </c>
      <c r="AC52" s="44">
        <v>12575.819999999998</v>
      </c>
      <c r="AD52" s="44">
        <v>100</v>
      </c>
      <c r="AE52" s="44">
        <v>0</v>
      </c>
      <c r="AF52" s="44">
        <v>0</v>
      </c>
      <c r="AG52" s="56">
        <v>8</v>
      </c>
      <c r="AH52" s="56">
        <v>13</v>
      </c>
      <c r="AI52" s="57">
        <f t="shared" si="1"/>
        <v>2</v>
      </c>
      <c r="AJ52" s="57">
        <f t="shared" si="2"/>
        <v>80</v>
      </c>
    </row>
    <row r="53" spans="1:36" ht="22.5" customHeight="1" x14ac:dyDescent="0.25">
      <c r="A53" s="37">
        <v>47</v>
      </c>
      <c r="B53" s="38" t="s">
        <v>244</v>
      </c>
      <c r="C53" s="38"/>
      <c r="D53" s="36" t="s">
        <v>73</v>
      </c>
      <c r="E53" s="37" t="s">
        <v>125</v>
      </c>
      <c r="F53" s="37" t="s">
        <v>188</v>
      </c>
      <c r="G53" s="53">
        <v>20961.98</v>
      </c>
      <c r="H53" s="53">
        <v>16</v>
      </c>
      <c r="I53" s="53">
        <v>0</v>
      </c>
      <c r="J53" s="53">
        <v>16</v>
      </c>
      <c r="K53" s="53">
        <v>13</v>
      </c>
      <c r="L53" s="53">
        <v>13</v>
      </c>
      <c r="M53" s="53">
        <v>0</v>
      </c>
      <c r="N53" s="53">
        <v>81.25</v>
      </c>
      <c r="O53" s="40">
        <v>14149.42</v>
      </c>
      <c r="P53" s="40">
        <v>14149.42</v>
      </c>
      <c r="Q53" s="41">
        <v>100</v>
      </c>
      <c r="R53" s="40">
        <v>14149.42</v>
      </c>
      <c r="S53" s="41">
        <v>100</v>
      </c>
      <c r="T53" s="40">
        <v>0</v>
      </c>
      <c r="U53" s="41">
        <v>0</v>
      </c>
      <c r="V53" s="53">
        <v>5</v>
      </c>
      <c r="W53" s="43">
        <v>21</v>
      </c>
      <c r="X53" s="43">
        <v>2</v>
      </c>
      <c r="Y53" s="41">
        <v>31.25</v>
      </c>
      <c r="Z53" s="44">
        <v>6812.56</v>
      </c>
      <c r="AA53" s="41">
        <v>6812.56</v>
      </c>
      <c r="AB53" s="44">
        <v>100</v>
      </c>
      <c r="AC53" s="44">
        <v>6812.56</v>
      </c>
      <c r="AD53" s="44">
        <v>100</v>
      </c>
      <c r="AE53" s="44">
        <v>0</v>
      </c>
      <c r="AF53" s="44">
        <v>0</v>
      </c>
      <c r="AG53" s="56">
        <v>24</v>
      </c>
      <c r="AH53" s="56">
        <v>38</v>
      </c>
      <c r="AI53" s="57">
        <f t="shared" si="1"/>
        <v>0</v>
      </c>
      <c r="AJ53" s="57">
        <f t="shared" si="2"/>
        <v>100</v>
      </c>
    </row>
    <row r="54" spans="1:36" ht="22.5" customHeight="1" x14ac:dyDescent="0.25">
      <c r="A54" s="37">
        <v>48</v>
      </c>
      <c r="B54" s="38" t="s">
        <v>244</v>
      </c>
      <c r="C54" s="38"/>
      <c r="D54" s="36" t="s">
        <v>74</v>
      </c>
      <c r="E54" s="37" t="s">
        <v>124</v>
      </c>
      <c r="F54" s="37" t="s">
        <v>189</v>
      </c>
      <c r="G54" s="53">
        <v>21542.019999999997</v>
      </c>
      <c r="H54" s="53">
        <v>15</v>
      </c>
      <c r="I54" s="53">
        <v>2</v>
      </c>
      <c r="J54" s="53">
        <v>12</v>
      </c>
      <c r="K54" s="53">
        <v>11</v>
      </c>
      <c r="L54" s="53">
        <v>11</v>
      </c>
      <c r="M54" s="53">
        <v>3</v>
      </c>
      <c r="N54" s="53">
        <v>73.333333333333329</v>
      </c>
      <c r="O54" s="40">
        <v>19513.129999999997</v>
      </c>
      <c r="P54" s="40">
        <v>19513.129999999997</v>
      </c>
      <c r="Q54" s="41">
        <v>100</v>
      </c>
      <c r="R54" s="40">
        <v>19513.129999999997</v>
      </c>
      <c r="S54" s="41">
        <v>100</v>
      </c>
      <c r="T54" s="40">
        <v>0</v>
      </c>
      <c r="U54" s="41">
        <v>0</v>
      </c>
      <c r="V54" s="53">
        <v>2</v>
      </c>
      <c r="W54" s="43">
        <v>8</v>
      </c>
      <c r="X54" s="43">
        <v>0</v>
      </c>
      <c r="Y54" s="41">
        <v>13.333333333333334</v>
      </c>
      <c r="Z54" s="44">
        <v>2028.8899999999999</v>
      </c>
      <c r="AA54" s="41">
        <v>2028.8899999999999</v>
      </c>
      <c r="AB54" s="44">
        <v>100</v>
      </c>
      <c r="AC54" s="44">
        <v>2028.8899999999999</v>
      </c>
      <c r="AD54" s="44">
        <v>100</v>
      </c>
      <c r="AE54" s="44">
        <v>0</v>
      </c>
      <c r="AF54" s="44">
        <v>0</v>
      </c>
      <c r="AG54" s="56">
        <v>13</v>
      </c>
      <c r="AH54" s="56">
        <v>23</v>
      </c>
      <c r="AI54" s="57">
        <f t="shared" si="1"/>
        <v>3</v>
      </c>
      <c r="AJ54" s="57">
        <f t="shared" si="2"/>
        <v>81.25</v>
      </c>
    </row>
    <row r="55" spans="1:36" ht="22.5" customHeight="1" x14ac:dyDescent="0.25">
      <c r="A55" s="37">
        <v>49</v>
      </c>
      <c r="B55" s="38" t="s">
        <v>244</v>
      </c>
      <c r="C55" s="38"/>
      <c r="D55" s="36" t="s">
        <v>75</v>
      </c>
      <c r="E55" s="37" t="s">
        <v>125</v>
      </c>
      <c r="F55" s="37" t="s">
        <v>190</v>
      </c>
      <c r="G55" s="53">
        <v>7872.8899999999994</v>
      </c>
      <c r="H55" s="53">
        <v>18</v>
      </c>
      <c r="I55" s="53">
        <v>5</v>
      </c>
      <c r="J55" s="53">
        <v>13</v>
      </c>
      <c r="K55" s="53">
        <v>14</v>
      </c>
      <c r="L55" s="53">
        <v>14</v>
      </c>
      <c r="M55" s="53">
        <v>9</v>
      </c>
      <c r="N55" s="53">
        <v>77.777777777777786</v>
      </c>
      <c r="O55" s="40">
        <v>7872.8899999999994</v>
      </c>
      <c r="P55" s="40">
        <v>7872.8899999999994</v>
      </c>
      <c r="Q55" s="41">
        <v>100</v>
      </c>
      <c r="R55" s="40">
        <v>7872.8899999999994</v>
      </c>
      <c r="S55" s="41">
        <v>100</v>
      </c>
      <c r="T55" s="40">
        <v>0</v>
      </c>
      <c r="U55" s="41">
        <v>0</v>
      </c>
      <c r="V55" s="53">
        <v>0</v>
      </c>
      <c r="W55" s="43">
        <v>3</v>
      </c>
      <c r="X55" s="43">
        <v>0</v>
      </c>
      <c r="Y55" s="41">
        <v>0</v>
      </c>
      <c r="Z55" s="44">
        <v>0</v>
      </c>
      <c r="AA55" s="41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56">
        <v>12</v>
      </c>
      <c r="AH55" s="56">
        <v>18</v>
      </c>
      <c r="AI55" s="57">
        <f t="shared" si="1"/>
        <v>3</v>
      </c>
      <c r="AJ55" s="57">
        <f t="shared" si="2"/>
        <v>80</v>
      </c>
    </row>
    <row r="56" spans="1:36" ht="22.5" customHeight="1" x14ac:dyDescent="0.25">
      <c r="A56" s="37">
        <v>50</v>
      </c>
      <c r="B56" s="38" t="s">
        <v>244</v>
      </c>
      <c r="C56" s="38"/>
      <c r="D56" s="36" t="s">
        <v>76</v>
      </c>
      <c r="E56" s="37" t="s">
        <v>135</v>
      </c>
      <c r="F56" s="37" t="s">
        <v>191</v>
      </c>
      <c r="G56" s="53">
        <v>901.85</v>
      </c>
      <c r="H56" s="53">
        <v>9</v>
      </c>
      <c r="I56" s="53">
        <v>3</v>
      </c>
      <c r="J56" s="53">
        <v>5</v>
      </c>
      <c r="K56" s="53">
        <v>2</v>
      </c>
      <c r="L56" s="53">
        <v>2</v>
      </c>
      <c r="M56" s="53">
        <v>0</v>
      </c>
      <c r="N56" s="53">
        <v>22.222222222222221</v>
      </c>
      <c r="O56" s="40">
        <v>901.85</v>
      </c>
      <c r="P56" s="40">
        <v>901.85</v>
      </c>
      <c r="Q56" s="41">
        <v>100</v>
      </c>
      <c r="R56" s="40">
        <v>901.85</v>
      </c>
      <c r="S56" s="41">
        <v>100</v>
      </c>
      <c r="T56" s="40">
        <v>0</v>
      </c>
      <c r="U56" s="41">
        <v>0</v>
      </c>
      <c r="V56" s="53">
        <v>1</v>
      </c>
      <c r="W56" s="43">
        <v>2</v>
      </c>
      <c r="X56" s="43">
        <v>0</v>
      </c>
      <c r="Y56" s="41">
        <v>11.111111111111111</v>
      </c>
      <c r="Z56" s="44">
        <v>0</v>
      </c>
      <c r="AA56" s="41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56">
        <v>14</v>
      </c>
      <c r="AH56" s="56">
        <v>17</v>
      </c>
      <c r="AI56" s="57">
        <f t="shared" si="1"/>
        <v>4</v>
      </c>
      <c r="AJ56" s="57">
        <f t="shared" si="2"/>
        <v>77.777777777777786</v>
      </c>
    </row>
    <row r="57" spans="1:36" ht="22.5" customHeight="1" x14ac:dyDescent="0.25">
      <c r="A57" s="37">
        <v>51</v>
      </c>
      <c r="B57" s="38" t="s">
        <v>244</v>
      </c>
      <c r="C57" s="38"/>
      <c r="D57" s="36" t="s">
        <v>77</v>
      </c>
      <c r="E57" s="37" t="s">
        <v>136</v>
      </c>
      <c r="F57" s="37" t="s">
        <v>192</v>
      </c>
      <c r="G57" s="53">
        <v>25703.99</v>
      </c>
      <c r="H57" s="53">
        <v>17</v>
      </c>
      <c r="I57" s="53">
        <v>1</v>
      </c>
      <c r="J57" s="53">
        <v>16</v>
      </c>
      <c r="K57" s="53">
        <v>14</v>
      </c>
      <c r="L57" s="53">
        <v>14</v>
      </c>
      <c r="M57" s="53">
        <v>0</v>
      </c>
      <c r="N57" s="53">
        <v>82.35294117647058</v>
      </c>
      <c r="O57" s="40">
        <v>22560.63</v>
      </c>
      <c r="P57" s="40">
        <v>22560.63</v>
      </c>
      <c r="Q57" s="41">
        <v>100</v>
      </c>
      <c r="R57" s="40">
        <v>22560.63</v>
      </c>
      <c r="S57" s="41">
        <v>100</v>
      </c>
      <c r="T57" s="40">
        <v>0</v>
      </c>
      <c r="U57" s="41">
        <v>0</v>
      </c>
      <c r="V57" s="53">
        <v>1</v>
      </c>
      <c r="W57" s="43">
        <v>14</v>
      </c>
      <c r="X57" s="43">
        <v>0</v>
      </c>
      <c r="Y57" s="41">
        <v>5.8823529411764701</v>
      </c>
      <c r="Z57" s="44">
        <v>3143.36</v>
      </c>
      <c r="AA57" s="41">
        <v>3143.36</v>
      </c>
      <c r="AB57" s="44">
        <v>100</v>
      </c>
      <c r="AC57" s="44">
        <v>3143.36</v>
      </c>
      <c r="AD57" s="44">
        <v>100</v>
      </c>
      <c r="AE57" s="44">
        <v>0</v>
      </c>
      <c r="AF57" s="44">
        <v>0</v>
      </c>
      <c r="AG57" s="56">
        <v>2</v>
      </c>
      <c r="AH57" s="56">
        <v>2</v>
      </c>
      <c r="AI57" s="57">
        <f t="shared" si="1"/>
        <v>7</v>
      </c>
      <c r="AJ57" s="57">
        <f t="shared" si="2"/>
        <v>22.222222222222221</v>
      </c>
    </row>
    <row r="58" spans="1:36" ht="22.5" customHeight="1" x14ac:dyDescent="0.25">
      <c r="A58" s="37">
        <v>52</v>
      </c>
      <c r="B58" s="38" t="s">
        <v>244</v>
      </c>
      <c r="C58" s="38"/>
      <c r="D58" s="36" t="s">
        <v>78</v>
      </c>
      <c r="E58" s="37" t="s">
        <v>124</v>
      </c>
      <c r="F58" s="37" t="s">
        <v>193</v>
      </c>
      <c r="G58" s="53">
        <v>6865.01</v>
      </c>
      <c r="H58" s="53">
        <v>9</v>
      </c>
      <c r="I58" s="53">
        <v>3</v>
      </c>
      <c r="J58" s="53">
        <v>6</v>
      </c>
      <c r="K58" s="53">
        <v>8</v>
      </c>
      <c r="L58" s="53">
        <v>8</v>
      </c>
      <c r="M58" s="53">
        <v>0</v>
      </c>
      <c r="N58" s="53">
        <v>88.888888888888886</v>
      </c>
      <c r="O58" s="40">
        <v>5829.1</v>
      </c>
      <c r="P58" s="40">
        <v>5829.1</v>
      </c>
      <c r="Q58" s="41">
        <v>100</v>
      </c>
      <c r="R58" s="40">
        <v>5829.1</v>
      </c>
      <c r="S58" s="41">
        <v>100</v>
      </c>
      <c r="T58" s="40">
        <v>0</v>
      </c>
      <c r="U58" s="41">
        <v>0</v>
      </c>
      <c r="V58" s="53">
        <v>1</v>
      </c>
      <c r="W58" s="43">
        <v>4</v>
      </c>
      <c r="X58" s="43">
        <v>0</v>
      </c>
      <c r="Y58" s="41">
        <v>11.111111111111111</v>
      </c>
      <c r="Z58" s="44">
        <v>1035.9100000000001</v>
      </c>
      <c r="AA58" s="41">
        <v>1035.9100000000001</v>
      </c>
      <c r="AB58" s="44">
        <v>100</v>
      </c>
      <c r="AC58" s="44">
        <v>1035.9100000000001</v>
      </c>
      <c r="AD58" s="44">
        <v>100</v>
      </c>
      <c r="AE58" s="44">
        <v>0</v>
      </c>
      <c r="AF58" s="44">
        <v>0</v>
      </c>
      <c r="AG58" s="56">
        <v>15</v>
      </c>
      <c r="AH58" s="56">
        <v>28</v>
      </c>
      <c r="AI58" s="57">
        <f t="shared" si="1"/>
        <v>2</v>
      </c>
      <c r="AJ58" s="57">
        <f t="shared" si="2"/>
        <v>88.235294117647058</v>
      </c>
    </row>
    <row r="59" spans="1:36" ht="22.5" customHeight="1" x14ac:dyDescent="0.25">
      <c r="A59" s="37">
        <v>53</v>
      </c>
      <c r="B59" s="38" t="s">
        <v>244</v>
      </c>
      <c r="C59" s="38"/>
      <c r="D59" s="36" t="s">
        <v>79</v>
      </c>
      <c r="E59" s="37" t="s">
        <v>137</v>
      </c>
      <c r="F59" s="37" t="s">
        <v>194</v>
      </c>
      <c r="G59" s="53">
        <v>22481.79</v>
      </c>
      <c r="H59" s="53">
        <v>19</v>
      </c>
      <c r="I59" s="53">
        <v>5</v>
      </c>
      <c r="J59" s="53">
        <v>14</v>
      </c>
      <c r="K59" s="53">
        <v>15</v>
      </c>
      <c r="L59" s="53">
        <v>15</v>
      </c>
      <c r="M59" s="53">
        <v>0</v>
      </c>
      <c r="N59" s="53">
        <v>78.94736842105263</v>
      </c>
      <c r="O59" s="40">
        <v>20164.23</v>
      </c>
      <c r="P59" s="40">
        <v>20164.23</v>
      </c>
      <c r="Q59" s="41">
        <v>100</v>
      </c>
      <c r="R59" s="40">
        <v>19473.62</v>
      </c>
      <c r="S59" s="41">
        <v>96.575073781642047</v>
      </c>
      <c r="T59" s="40">
        <v>690.61000000000058</v>
      </c>
      <c r="U59" s="41">
        <v>3.4249262183579563</v>
      </c>
      <c r="V59" s="53">
        <v>3</v>
      </c>
      <c r="W59" s="43">
        <v>14</v>
      </c>
      <c r="X59" s="43">
        <v>0</v>
      </c>
      <c r="Y59" s="41">
        <v>15.789473684210526</v>
      </c>
      <c r="Z59" s="44">
        <v>2317.56</v>
      </c>
      <c r="AA59" s="41">
        <v>3008.1700000000005</v>
      </c>
      <c r="AB59" s="44">
        <v>100</v>
      </c>
      <c r="AC59" s="44">
        <v>3008.1700000000005</v>
      </c>
      <c r="AD59" s="44">
        <v>100</v>
      </c>
      <c r="AE59" s="44">
        <v>0</v>
      </c>
      <c r="AF59" s="44">
        <v>0</v>
      </c>
      <c r="AG59" s="56">
        <v>9</v>
      </c>
      <c r="AH59" s="56">
        <v>12</v>
      </c>
      <c r="AI59" s="57">
        <f t="shared" si="1"/>
        <v>0</v>
      </c>
      <c r="AJ59" s="57">
        <f t="shared" si="2"/>
        <v>100</v>
      </c>
    </row>
    <row r="60" spans="1:36" ht="22.5" customHeight="1" x14ac:dyDescent="0.25">
      <c r="A60" s="37">
        <v>54</v>
      </c>
      <c r="B60" s="38" t="s">
        <v>244</v>
      </c>
      <c r="C60" s="38"/>
      <c r="D60" s="36" t="s">
        <v>80</v>
      </c>
      <c r="E60" s="37" t="s">
        <v>124</v>
      </c>
      <c r="F60" s="37" t="s">
        <v>195</v>
      </c>
      <c r="G60" s="53">
        <v>40444.229999999996</v>
      </c>
      <c r="H60" s="53">
        <v>16</v>
      </c>
      <c r="I60" s="53">
        <v>3</v>
      </c>
      <c r="J60" s="53">
        <v>12</v>
      </c>
      <c r="K60" s="53">
        <v>14</v>
      </c>
      <c r="L60" s="53">
        <v>14</v>
      </c>
      <c r="M60" s="53">
        <v>0</v>
      </c>
      <c r="N60" s="53">
        <v>87.5</v>
      </c>
      <c r="O60" s="40">
        <v>22001.93</v>
      </c>
      <c r="P60" s="40">
        <v>22001.93</v>
      </c>
      <c r="Q60" s="41">
        <v>100</v>
      </c>
      <c r="R60" s="40">
        <v>21266.880000000001</v>
      </c>
      <c r="S60" s="41">
        <v>96.659156719433241</v>
      </c>
      <c r="T60" s="40">
        <v>735.04999999999927</v>
      </c>
      <c r="U60" s="41">
        <v>3.3408432805667472</v>
      </c>
      <c r="V60" s="53">
        <v>2</v>
      </c>
      <c r="W60" s="43">
        <v>17</v>
      </c>
      <c r="X60" s="43">
        <v>2</v>
      </c>
      <c r="Y60" s="41">
        <v>12.5</v>
      </c>
      <c r="Z60" s="44">
        <v>18442.3</v>
      </c>
      <c r="AA60" s="41">
        <v>19177.349999999999</v>
      </c>
      <c r="AB60" s="44">
        <v>100</v>
      </c>
      <c r="AC60" s="44">
        <v>19177.349999999999</v>
      </c>
      <c r="AD60" s="44">
        <v>100</v>
      </c>
      <c r="AE60" s="44">
        <v>0</v>
      </c>
      <c r="AF60" s="44">
        <v>0</v>
      </c>
      <c r="AG60" s="56">
        <v>18</v>
      </c>
      <c r="AH60" s="56">
        <v>29</v>
      </c>
      <c r="AI60" s="57">
        <f t="shared" si="1"/>
        <v>1</v>
      </c>
      <c r="AJ60" s="57">
        <f t="shared" si="2"/>
        <v>94.73684210526315</v>
      </c>
    </row>
    <row r="61" spans="1:36" ht="22.5" customHeight="1" x14ac:dyDescent="0.25">
      <c r="A61" s="37">
        <v>55</v>
      </c>
      <c r="B61" s="38" t="s">
        <v>244</v>
      </c>
      <c r="C61" s="38"/>
      <c r="D61" s="36" t="s">
        <v>81</v>
      </c>
      <c r="E61" s="37" t="s">
        <v>130</v>
      </c>
      <c r="F61" s="37" t="s">
        <v>196</v>
      </c>
      <c r="G61" s="53">
        <v>21524.930000000004</v>
      </c>
      <c r="H61" s="53">
        <v>16</v>
      </c>
      <c r="I61" s="53">
        <v>0</v>
      </c>
      <c r="J61" s="53">
        <v>16</v>
      </c>
      <c r="K61" s="53">
        <v>16</v>
      </c>
      <c r="L61" s="53">
        <v>20</v>
      </c>
      <c r="M61" s="53">
        <v>3</v>
      </c>
      <c r="N61" s="53">
        <v>100</v>
      </c>
      <c r="O61" s="40">
        <v>18787.050000000003</v>
      </c>
      <c r="P61" s="40">
        <v>18787.050000000003</v>
      </c>
      <c r="Q61" s="41">
        <v>100</v>
      </c>
      <c r="R61" s="40">
        <v>16766.02</v>
      </c>
      <c r="S61" s="41">
        <v>89.242430291078151</v>
      </c>
      <c r="T61" s="40">
        <v>2021.0300000000025</v>
      </c>
      <c r="U61" s="41">
        <v>10.757569708921849</v>
      </c>
      <c r="V61" s="53">
        <v>0</v>
      </c>
      <c r="W61" s="43">
        <v>8</v>
      </c>
      <c r="X61" s="43">
        <v>0</v>
      </c>
      <c r="Y61" s="41">
        <v>0</v>
      </c>
      <c r="Z61" s="44">
        <v>2737.88</v>
      </c>
      <c r="AA61" s="41">
        <v>4758.9100000000026</v>
      </c>
      <c r="AB61" s="44">
        <v>100</v>
      </c>
      <c r="AC61" s="44">
        <v>4758.91</v>
      </c>
      <c r="AD61" s="44">
        <v>99.999999999999943</v>
      </c>
      <c r="AE61" s="44">
        <v>0</v>
      </c>
      <c r="AF61" s="44">
        <v>0</v>
      </c>
      <c r="AG61" s="56">
        <v>16</v>
      </c>
      <c r="AH61" s="56">
        <v>27</v>
      </c>
      <c r="AI61" s="57">
        <f t="shared" si="1"/>
        <v>0</v>
      </c>
      <c r="AJ61" s="57">
        <f t="shared" si="2"/>
        <v>100</v>
      </c>
    </row>
    <row r="62" spans="1:36" ht="22.5" customHeight="1" x14ac:dyDescent="0.25">
      <c r="A62" s="37">
        <v>56</v>
      </c>
      <c r="B62" s="38" t="s">
        <v>244</v>
      </c>
      <c r="C62" s="38"/>
      <c r="D62" s="36" t="s">
        <v>82</v>
      </c>
      <c r="E62" s="37" t="s">
        <v>124</v>
      </c>
      <c r="F62" s="37" t="s">
        <v>197</v>
      </c>
      <c r="G62" s="53">
        <v>14304.879999999997</v>
      </c>
      <c r="H62" s="53">
        <v>5</v>
      </c>
      <c r="I62" s="53">
        <v>0</v>
      </c>
      <c r="J62" s="53">
        <v>5</v>
      </c>
      <c r="K62" s="53">
        <v>5</v>
      </c>
      <c r="L62" s="53">
        <v>7</v>
      </c>
      <c r="M62" s="53">
        <v>0</v>
      </c>
      <c r="N62" s="53">
        <v>100</v>
      </c>
      <c r="O62" s="40">
        <v>9793.4999999999982</v>
      </c>
      <c r="P62" s="40">
        <v>9793.4999999999982</v>
      </c>
      <c r="Q62" s="41">
        <v>100</v>
      </c>
      <c r="R62" s="40">
        <v>8150.7699999999986</v>
      </c>
      <c r="S62" s="41">
        <v>83.226323581967634</v>
      </c>
      <c r="T62" s="40">
        <v>1642.7299999999996</v>
      </c>
      <c r="U62" s="41">
        <v>16.77367641803237</v>
      </c>
      <c r="V62" s="53">
        <v>0</v>
      </c>
      <c r="W62" s="43">
        <v>7</v>
      </c>
      <c r="X62" s="43">
        <v>0</v>
      </c>
      <c r="Y62" s="41">
        <v>0</v>
      </c>
      <c r="Z62" s="44">
        <v>4511.38</v>
      </c>
      <c r="AA62" s="41">
        <v>6154.11</v>
      </c>
      <c r="AB62" s="44">
        <v>100</v>
      </c>
      <c r="AC62" s="44">
        <v>6154.11</v>
      </c>
      <c r="AD62" s="44">
        <v>100</v>
      </c>
      <c r="AE62" s="44">
        <v>0</v>
      </c>
      <c r="AF62" s="44">
        <v>0</v>
      </c>
      <c r="AG62" s="56">
        <v>14</v>
      </c>
      <c r="AH62" s="56">
        <v>22</v>
      </c>
      <c r="AI62" s="57">
        <f t="shared" si="1"/>
        <v>2</v>
      </c>
      <c r="AJ62" s="57">
        <f t="shared" si="2"/>
        <v>87.5</v>
      </c>
    </row>
    <row r="63" spans="1:36" ht="22.5" customHeight="1" x14ac:dyDescent="0.25">
      <c r="A63" s="37">
        <v>57</v>
      </c>
      <c r="B63" s="38" t="s">
        <v>244</v>
      </c>
      <c r="C63" s="38"/>
      <c r="D63" s="36" t="s">
        <v>83</v>
      </c>
      <c r="E63" s="37" t="s">
        <v>124</v>
      </c>
      <c r="F63" s="37" t="s">
        <v>198</v>
      </c>
      <c r="G63" s="53">
        <v>21596.7</v>
      </c>
      <c r="H63" s="53">
        <v>14</v>
      </c>
      <c r="I63" s="53">
        <v>1</v>
      </c>
      <c r="J63" s="53">
        <v>12</v>
      </c>
      <c r="K63" s="53">
        <v>12</v>
      </c>
      <c r="L63" s="53">
        <v>12</v>
      </c>
      <c r="M63" s="53">
        <v>1</v>
      </c>
      <c r="N63" s="53">
        <v>85.714285714285708</v>
      </c>
      <c r="O63" s="40">
        <v>15259.9</v>
      </c>
      <c r="P63" s="40">
        <v>15259.9</v>
      </c>
      <c r="Q63" s="41">
        <v>100</v>
      </c>
      <c r="R63" s="40">
        <v>15259.900000000001</v>
      </c>
      <c r="S63" s="41">
        <v>100.00000000000003</v>
      </c>
      <c r="T63" s="40">
        <v>0</v>
      </c>
      <c r="U63" s="41">
        <v>0</v>
      </c>
      <c r="V63" s="53">
        <v>3</v>
      </c>
      <c r="W63" s="43">
        <v>13</v>
      </c>
      <c r="X63" s="43">
        <v>2</v>
      </c>
      <c r="Y63" s="41">
        <v>21.428571428571427</v>
      </c>
      <c r="Z63" s="44">
        <v>6336.8</v>
      </c>
      <c r="AA63" s="41">
        <v>6336.8</v>
      </c>
      <c r="AB63" s="44">
        <v>100</v>
      </c>
      <c r="AC63" s="44">
        <v>6336.8</v>
      </c>
      <c r="AD63" s="44">
        <v>100</v>
      </c>
      <c r="AE63" s="44">
        <v>0</v>
      </c>
      <c r="AF63" s="44">
        <v>0</v>
      </c>
      <c r="AG63" s="56">
        <v>5</v>
      </c>
      <c r="AH63" s="56">
        <v>11</v>
      </c>
      <c r="AI63" s="57">
        <f t="shared" si="1"/>
        <v>0</v>
      </c>
      <c r="AJ63" s="57">
        <f t="shared" si="2"/>
        <v>100</v>
      </c>
    </row>
    <row r="64" spans="1:36" ht="22.5" customHeight="1" x14ac:dyDescent="0.25">
      <c r="A64" s="37">
        <v>58</v>
      </c>
      <c r="B64" s="38" t="s">
        <v>244</v>
      </c>
      <c r="C64" s="38"/>
      <c r="D64" s="36" t="s">
        <v>84</v>
      </c>
      <c r="E64" s="37" t="s">
        <v>125</v>
      </c>
      <c r="F64" s="37" t="s">
        <v>199</v>
      </c>
      <c r="G64" s="53">
        <v>13659.560000000001</v>
      </c>
      <c r="H64" s="53">
        <v>15</v>
      </c>
      <c r="I64" s="53">
        <v>4</v>
      </c>
      <c r="J64" s="53">
        <v>10</v>
      </c>
      <c r="K64" s="53">
        <v>15</v>
      </c>
      <c r="L64" s="53">
        <v>15</v>
      </c>
      <c r="M64" s="53">
        <v>2</v>
      </c>
      <c r="N64" s="53">
        <v>100</v>
      </c>
      <c r="O64" s="40">
        <v>9876.69</v>
      </c>
      <c r="P64" s="40">
        <v>9876.69</v>
      </c>
      <c r="Q64" s="41">
        <v>100</v>
      </c>
      <c r="R64" s="40">
        <v>9876.69</v>
      </c>
      <c r="S64" s="41">
        <v>100</v>
      </c>
      <c r="T64" s="40">
        <v>0</v>
      </c>
      <c r="U64" s="41">
        <v>0</v>
      </c>
      <c r="V64" s="53">
        <v>0</v>
      </c>
      <c r="W64" s="43">
        <v>7</v>
      </c>
      <c r="X64" s="43">
        <v>0</v>
      </c>
      <c r="Y64" s="41">
        <v>0</v>
      </c>
      <c r="Z64" s="44">
        <v>3782.87</v>
      </c>
      <c r="AA64" s="41">
        <v>3782.87</v>
      </c>
      <c r="AB64" s="44">
        <v>100</v>
      </c>
      <c r="AC64" s="44">
        <v>3782.87</v>
      </c>
      <c r="AD64" s="44">
        <v>100</v>
      </c>
      <c r="AE64" s="44">
        <v>0</v>
      </c>
      <c r="AF64" s="44">
        <v>0</v>
      </c>
      <c r="AG64" s="56">
        <v>14</v>
      </c>
      <c r="AH64" s="56">
        <v>24</v>
      </c>
      <c r="AI64" s="57">
        <f t="shared" si="1"/>
        <v>0</v>
      </c>
      <c r="AJ64" s="57">
        <f t="shared" si="2"/>
        <v>100</v>
      </c>
    </row>
    <row r="65" spans="1:36" ht="22.5" customHeight="1" x14ac:dyDescent="0.25">
      <c r="A65" s="37">
        <v>59</v>
      </c>
      <c r="B65" s="38" t="s">
        <v>244</v>
      </c>
      <c r="C65" s="38"/>
      <c r="D65" s="36" t="s">
        <v>85</v>
      </c>
      <c r="E65" s="37" t="s">
        <v>124</v>
      </c>
      <c r="F65" s="37" t="s">
        <v>200</v>
      </c>
      <c r="G65" s="53">
        <v>45351.82</v>
      </c>
      <c r="H65" s="53">
        <v>30</v>
      </c>
      <c r="I65" s="53">
        <v>11</v>
      </c>
      <c r="J65" s="53">
        <v>17</v>
      </c>
      <c r="K65" s="53">
        <v>23</v>
      </c>
      <c r="L65" s="53">
        <v>23</v>
      </c>
      <c r="M65" s="53">
        <v>1</v>
      </c>
      <c r="N65" s="53">
        <v>76.666666666666671</v>
      </c>
      <c r="O65" s="40">
        <v>29474.7</v>
      </c>
      <c r="P65" s="40">
        <v>29474.7</v>
      </c>
      <c r="Q65" s="41">
        <v>100</v>
      </c>
      <c r="R65" s="40">
        <v>25978.489999999998</v>
      </c>
      <c r="S65" s="41">
        <v>88.138267734701287</v>
      </c>
      <c r="T65" s="40">
        <v>3496.2100000000028</v>
      </c>
      <c r="U65" s="41">
        <v>11.861732265298723</v>
      </c>
      <c r="V65" s="53">
        <v>7</v>
      </c>
      <c r="W65" s="43">
        <v>23</v>
      </c>
      <c r="X65" s="43">
        <v>2</v>
      </c>
      <c r="Y65" s="41">
        <v>23.333333333333332</v>
      </c>
      <c r="Z65" s="44">
        <v>15877.119999999999</v>
      </c>
      <c r="AA65" s="41">
        <v>19373.330000000002</v>
      </c>
      <c r="AB65" s="44">
        <v>100</v>
      </c>
      <c r="AC65" s="44">
        <v>19373.330000000002</v>
      </c>
      <c r="AD65" s="44">
        <v>100</v>
      </c>
      <c r="AE65" s="44">
        <v>0</v>
      </c>
      <c r="AF65" s="44">
        <v>0</v>
      </c>
      <c r="AG65" s="56">
        <v>15</v>
      </c>
      <c r="AH65" s="56">
        <v>19</v>
      </c>
      <c r="AI65" s="57">
        <f t="shared" si="1"/>
        <v>0</v>
      </c>
      <c r="AJ65" s="57">
        <f t="shared" si="2"/>
        <v>100</v>
      </c>
    </row>
    <row r="66" spans="1:36" ht="22.5" customHeight="1" x14ac:dyDescent="0.25">
      <c r="A66" s="37">
        <v>60</v>
      </c>
      <c r="B66" s="38" t="s">
        <v>244</v>
      </c>
      <c r="C66" s="38"/>
      <c r="D66" s="36" t="s">
        <v>86</v>
      </c>
      <c r="E66" s="37" t="s">
        <v>138</v>
      </c>
      <c r="F66" s="37" t="s">
        <v>201</v>
      </c>
      <c r="G66" s="53">
        <v>35547.24</v>
      </c>
      <c r="H66" s="53">
        <v>22</v>
      </c>
      <c r="I66" s="53">
        <v>8</v>
      </c>
      <c r="J66" s="53">
        <v>14</v>
      </c>
      <c r="K66" s="53">
        <v>22</v>
      </c>
      <c r="L66" s="53">
        <v>22</v>
      </c>
      <c r="M66" s="53">
        <v>0</v>
      </c>
      <c r="N66" s="53">
        <v>100</v>
      </c>
      <c r="O66" s="40">
        <v>31860.29</v>
      </c>
      <c r="P66" s="40">
        <v>31860.29</v>
      </c>
      <c r="Q66" s="41">
        <v>100</v>
      </c>
      <c r="R66" s="40">
        <v>31860.29</v>
      </c>
      <c r="S66" s="41">
        <v>100</v>
      </c>
      <c r="T66" s="40">
        <v>0</v>
      </c>
      <c r="U66" s="41">
        <v>0</v>
      </c>
      <c r="V66" s="53">
        <v>0</v>
      </c>
      <c r="W66" s="43">
        <v>17</v>
      </c>
      <c r="X66" s="43">
        <v>0</v>
      </c>
      <c r="Y66" s="41">
        <v>0</v>
      </c>
      <c r="Z66" s="44">
        <v>3686.95</v>
      </c>
      <c r="AA66" s="41">
        <v>3686.95</v>
      </c>
      <c r="AB66" s="44">
        <v>100</v>
      </c>
      <c r="AC66" s="44">
        <v>3686.95</v>
      </c>
      <c r="AD66" s="44">
        <v>100</v>
      </c>
      <c r="AE66" s="44">
        <v>0</v>
      </c>
      <c r="AF66" s="44">
        <v>0</v>
      </c>
      <c r="AG66" s="56">
        <v>30</v>
      </c>
      <c r="AH66" s="56">
        <v>42</v>
      </c>
      <c r="AI66" s="57">
        <f t="shared" si="1"/>
        <v>0</v>
      </c>
      <c r="AJ66" s="57">
        <f t="shared" si="2"/>
        <v>100</v>
      </c>
    </row>
    <row r="67" spans="1:36" ht="22.5" customHeight="1" x14ac:dyDescent="0.25">
      <c r="A67" s="37">
        <v>61</v>
      </c>
      <c r="B67" s="38" t="s">
        <v>244</v>
      </c>
      <c r="C67" s="38"/>
      <c r="D67" s="36" t="s">
        <v>87</v>
      </c>
      <c r="E67" s="37" t="s">
        <v>135</v>
      </c>
      <c r="F67" s="37" t="s">
        <v>202</v>
      </c>
      <c r="G67" s="53">
        <v>7894.5199999999995</v>
      </c>
      <c r="H67" s="53">
        <v>9</v>
      </c>
      <c r="I67" s="53">
        <v>2</v>
      </c>
      <c r="J67" s="53">
        <v>6</v>
      </c>
      <c r="K67" s="53">
        <v>9</v>
      </c>
      <c r="L67" s="53">
        <v>9</v>
      </c>
      <c r="M67" s="53">
        <v>1</v>
      </c>
      <c r="N67" s="53">
        <v>100</v>
      </c>
      <c r="O67" s="40">
        <v>7417.12</v>
      </c>
      <c r="P67" s="40">
        <v>7417.12</v>
      </c>
      <c r="Q67" s="41">
        <v>100</v>
      </c>
      <c r="R67" s="40">
        <v>6062.96</v>
      </c>
      <c r="S67" s="41">
        <v>81.742778868347827</v>
      </c>
      <c r="T67" s="40">
        <v>1354.1599999999999</v>
      </c>
      <c r="U67" s="41">
        <v>18.257221131652177</v>
      </c>
      <c r="V67" s="53">
        <v>0</v>
      </c>
      <c r="W67" s="43">
        <v>4</v>
      </c>
      <c r="X67" s="43">
        <v>0</v>
      </c>
      <c r="Y67" s="41">
        <v>0</v>
      </c>
      <c r="Z67" s="44">
        <v>477.4</v>
      </c>
      <c r="AA67" s="41">
        <v>1831.56</v>
      </c>
      <c r="AB67" s="44">
        <v>100</v>
      </c>
      <c r="AC67" s="44">
        <v>1831.56</v>
      </c>
      <c r="AD67" s="44">
        <v>100</v>
      </c>
      <c r="AE67" s="44">
        <v>0</v>
      </c>
      <c r="AF67" s="44">
        <v>0</v>
      </c>
      <c r="AG67" s="56">
        <v>22</v>
      </c>
      <c r="AH67" s="56">
        <v>39</v>
      </c>
      <c r="AI67" s="57">
        <f t="shared" si="1"/>
        <v>0</v>
      </c>
      <c r="AJ67" s="57">
        <f t="shared" si="2"/>
        <v>100</v>
      </c>
    </row>
    <row r="68" spans="1:36" ht="22.5" customHeight="1" x14ac:dyDescent="0.25">
      <c r="A68" s="37">
        <v>62</v>
      </c>
      <c r="B68" s="38" t="s">
        <v>244</v>
      </c>
      <c r="C68" s="38"/>
      <c r="D68" s="36" t="s">
        <v>88</v>
      </c>
      <c r="E68" s="37" t="s">
        <v>120</v>
      </c>
      <c r="F68" s="37" t="s">
        <v>203</v>
      </c>
      <c r="G68" s="53">
        <v>34958.36</v>
      </c>
      <c r="H68" s="53">
        <v>21</v>
      </c>
      <c r="I68" s="53">
        <v>4</v>
      </c>
      <c r="J68" s="53">
        <v>15</v>
      </c>
      <c r="K68" s="53">
        <v>13</v>
      </c>
      <c r="L68" s="53">
        <v>13</v>
      </c>
      <c r="M68" s="53">
        <v>1</v>
      </c>
      <c r="N68" s="53">
        <v>61.904761904761905</v>
      </c>
      <c r="O68" s="40">
        <v>24949.09</v>
      </c>
      <c r="P68" s="40">
        <v>24949.09</v>
      </c>
      <c r="Q68" s="41">
        <v>100</v>
      </c>
      <c r="R68" s="40">
        <v>24949.09</v>
      </c>
      <c r="S68" s="41">
        <v>100</v>
      </c>
      <c r="T68" s="40">
        <v>0</v>
      </c>
      <c r="U68" s="41">
        <v>0</v>
      </c>
      <c r="V68" s="53">
        <v>5</v>
      </c>
      <c r="W68" s="43">
        <v>17</v>
      </c>
      <c r="X68" s="43">
        <v>3</v>
      </c>
      <c r="Y68" s="41">
        <v>23.809523809523807</v>
      </c>
      <c r="Z68" s="44">
        <v>10009.27</v>
      </c>
      <c r="AA68" s="41">
        <v>10009.27</v>
      </c>
      <c r="AB68" s="44">
        <v>100</v>
      </c>
      <c r="AC68" s="44">
        <v>10009.27</v>
      </c>
      <c r="AD68" s="44">
        <v>100</v>
      </c>
      <c r="AE68" s="44">
        <v>0</v>
      </c>
      <c r="AF68" s="44">
        <v>0</v>
      </c>
      <c r="AG68" s="56">
        <v>9</v>
      </c>
      <c r="AH68" s="56">
        <v>13</v>
      </c>
      <c r="AI68" s="57">
        <f t="shared" si="1"/>
        <v>0</v>
      </c>
      <c r="AJ68" s="57">
        <f t="shared" si="2"/>
        <v>100</v>
      </c>
    </row>
    <row r="69" spans="1:36" ht="22.5" customHeight="1" x14ac:dyDescent="0.25">
      <c r="A69" s="37">
        <v>63</v>
      </c>
      <c r="B69" s="38" t="s">
        <v>244</v>
      </c>
      <c r="C69" s="38"/>
      <c r="D69" s="36" t="s">
        <v>89</v>
      </c>
      <c r="E69" s="37" t="s">
        <v>139</v>
      </c>
      <c r="F69" s="37" t="s">
        <v>204</v>
      </c>
      <c r="G69" s="53">
        <v>32898.509999999995</v>
      </c>
      <c r="H69" s="53">
        <v>26</v>
      </c>
      <c r="I69" s="53">
        <v>1</v>
      </c>
      <c r="J69" s="53">
        <v>25</v>
      </c>
      <c r="K69" s="53">
        <v>24</v>
      </c>
      <c r="L69" s="53">
        <v>24</v>
      </c>
      <c r="M69" s="53">
        <v>0</v>
      </c>
      <c r="N69" s="53">
        <v>92.307692307692307</v>
      </c>
      <c r="O69" s="40">
        <v>24297.279999999999</v>
      </c>
      <c r="P69" s="40">
        <v>24297.279999999999</v>
      </c>
      <c r="Q69" s="41">
        <v>100</v>
      </c>
      <c r="R69" s="40">
        <v>23737.410000000003</v>
      </c>
      <c r="S69" s="41">
        <v>97.695750306207131</v>
      </c>
      <c r="T69" s="40">
        <v>559.86999999999534</v>
      </c>
      <c r="U69" s="41">
        <v>2.3042496937928663</v>
      </c>
      <c r="V69" s="53">
        <v>0</v>
      </c>
      <c r="W69" s="43">
        <v>17</v>
      </c>
      <c r="X69" s="43">
        <v>5</v>
      </c>
      <c r="Y69" s="41">
        <v>0</v>
      </c>
      <c r="Z69" s="44">
        <v>8601.23</v>
      </c>
      <c r="AA69" s="41">
        <v>9161.0999999999949</v>
      </c>
      <c r="AB69" s="44">
        <v>100</v>
      </c>
      <c r="AC69" s="44">
        <v>9161.0999999999967</v>
      </c>
      <c r="AD69" s="44">
        <v>100.00000000000003</v>
      </c>
      <c r="AE69" s="44">
        <v>0</v>
      </c>
      <c r="AF69" s="44">
        <v>0</v>
      </c>
      <c r="AG69" s="56">
        <v>17</v>
      </c>
      <c r="AH69" s="56">
        <v>28</v>
      </c>
      <c r="AI69" s="57">
        <f t="shared" si="1"/>
        <v>4</v>
      </c>
      <c r="AJ69" s="57">
        <f t="shared" si="2"/>
        <v>80.952380952380949</v>
      </c>
    </row>
    <row r="70" spans="1:36" ht="22.5" customHeight="1" x14ac:dyDescent="0.25">
      <c r="A70" s="37">
        <v>64</v>
      </c>
      <c r="B70" s="38" t="s">
        <v>244</v>
      </c>
      <c r="C70" s="38"/>
      <c r="D70" s="36" t="s">
        <v>90</v>
      </c>
      <c r="E70" s="37" t="s">
        <v>140</v>
      </c>
      <c r="F70" s="37" t="s">
        <v>205</v>
      </c>
      <c r="G70" s="53">
        <v>24207.66</v>
      </c>
      <c r="H70" s="53">
        <v>11</v>
      </c>
      <c r="I70" s="53">
        <v>6</v>
      </c>
      <c r="J70" s="53">
        <v>5</v>
      </c>
      <c r="K70" s="53">
        <v>7</v>
      </c>
      <c r="L70" s="53">
        <v>7</v>
      </c>
      <c r="M70" s="53">
        <v>0</v>
      </c>
      <c r="N70" s="53">
        <v>63.636363636363633</v>
      </c>
      <c r="O70" s="40">
        <v>17054.46</v>
      </c>
      <c r="P70" s="40">
        <v>17054.46</v>
      </c>
      <c r="Q70" s="41">
        <v>100</v>
      </c>
      <c r="R70" s="40">
        <v>10610.75</v>
      </c>
      <c r="S70" s="41">
        <v>62.216862920315272</v>
      </c>
      <c r="T70" s="40">
        <v>6443.7099999999991</v>
      </c>
      <c r="U70" s="41">
        <v>37.783137079684728</v>
      </c>
      <c r="V70" s="53">
        <v>4</v>
      </c>
      <c r="W70" s="43">
        <v>8</v>
      </c>
      <c r="X70" s="43">
        <v>0</v>
      </c>
      <c r="Y70" s="41">
        <v>36.363636363636367</v>
      </c>
      <c r="Z70" s="44">
        <v>7153.2</v>
      </c>
      <c r="AA70" s="41">
        <v>13596.91</v>
      </c>
      <c r="AB70" s="44">
        <v>100</v>
      </c>
      <c r="AC70" s="44">
        <v>13596.91</v>
      </c>
      <c r="AD70" s="44">
        <v>100</v>
      </c>
      <c r="AE70" s="44">
        <v>0</v>
      </c>
      <c r="AF70" s="44">
        <v>0</v>
      </c>
      <c r="AG70" s="56">
        <v>24</v>
      </c>
      <c r="AH70" s="56">
        <v>38</v>
      </c>
      <c r="AI70" s="57">
        <f t="shared" si="1"/>
        <v>2</v>
      </c>
      <c r="AJ70" s="57">
        <f t="shared" si="2"/>
        <v>92.307692307692307</v>
      </c>
    </row>
    <row r="71" spans="1:36" ht="22.5" customHeight="1" x14ac:dyDescent="0.25">
      <c r="A71" s="37">
        <v>65</v>
      </c>
      <c r="B71" s="38" t="s">
        <v>244</v>
      </c>
      <c r="C71" s="38"/>
      <c r="D71" s="36" t="s">
        <v>91</v>
      </c>
      <c r="E71" s="37" t="s">
        <v>124</v>
      </c>
      <c r="F71" s="37" t="s">
        <v>206</v>
      </c>
      <c r="G71" s="53">
        <v>12631.03</v>
      </c>
      <c r="H71" s="53">
        <v>17</v>
      </c>
      <c r="I71" s="53">
        <v>5</v>
      </c>
      <c r="J71" s="53">
        <v>11</v>
      </c>
      <c r="K71" s="53">
        <v>16</v>
      </c>
      <c r="L71" s="53">
        <v>16</v>
      </c>
      <c r="M71" s="53">
        <v>4</v>
      </c>
      <c r="N71" s="53">
        <v>94.117647058823522</v>
      </c>
      <c r="O71" s="40">
        <v>10032.36</v>
      </c>
      <c r="P71" s="40">
        <v>10032.36</v>
      </c>
      <c r="Q71" s="41">
        <v>100</v>
      </c>
      <c r="R71" s="40">
        <v>9666.9600000000009</v>
      </c>
      <c r="S71" s="41">
        <v>96.35778620384437</v>
      </c>
      <c r="T71" s="40">
        <v>365.39999999999964</v>
      </c>
      <c r="U71" s="41">
        <v>3.6422137961556365</v>
      </c>
      <c r="V71" s="53">
        <v>0</v>
      </c>
      <c r="W71" s="43">
        <v>9</v>
      </c>
      <c r="X71" s="43">
        <v>1</v>
      </c>
      <c r="Y71" s="41">
        <v>0</v>
      </c>
      <c r="Z71" s="44">
        <v>2598.67</v>
      </c>
      <c r="AA71" s="41">
        <v>2964.0699999999997</v>
      </c>
      <c r="AB71" s="44">
        <v>100</v>
      </c>
      <c r="AC71" s="44">
        <v>2964.0699999999997</v>
      </c>
      <c r="AD71" s="44">
        <v>100</v>
      </c>
      <c r="AE71" s="44">
        <v>0</v>
      </c>
      <c r="AF71" s="44">
        <v>0</v>
      </c>
      <c r="AG71" s="56">
        <v>11</v>
      </c>
      <c r="AH71" s="56">
        <v>15</v>
      </c>
      <c r="AI71" s="57">
        <f t="shared" si="1"/>
        <v>0</v>
      </c>
      <c r="AJ71" s="57">
        <f t="shared" si="2"/>
        <v>100</v>
      </c>
    </row>
    <row r="72" spans="1:36" ht="22.5" customHeight="1" x14ac:dyDescent="0.25">
      <c r="A72" s="37">
        <v>66</v>
      </c>
      <c r="B72" s="38" t="s">
        <v>244</v>
      </c>
      <c r="C72" s="38"/>
      <c r="D72" s="36" t="s">
        <v>92</v>
      </c>
      <c r="E72" s="37" t="s">
        <v>120</v>
      </c>
      <c r="F72" s="37" t="s">
        <v>207</v>
      </c>
      <c r="G72" s="53">
        <v>11782.519999999999</v>
      </c>
      <c r="H72" s="53">
        <v>8</v>
      </c>
      <c r="I72" s="53">
        <v>1</v>
      </c>
      <c r="J72" s="53">
        <v>6</v>
      </c>
      <c r="K72" s="53">
        <v>6</v>
      </c>
      <c r="L72" s="53">
        <v>6</v>
      </c>
      <c r="M72" s="53">
        <v>0</v>
      </c>
      <c r="N72" s="53">
        <v>75</v>
      </c>
      <c r="O72" s="40">
        <v>9317.619999999999</v>
      </c>
      <c r="P72" s="40">
        <v>9317.619999999999</v>
      </c>
      <c r="Q72" s="41">
        <v>100</v>
      </c>
      <c r="R72" s="40">
        <v>6852.7199999999993</v>
      </c>
      <c r="S72" s="41">
        <v>73.545819640637845</v>
      </c>
      <c r="T72" s="40">
        <v>2464.8999999999996</v>
      </c>
      <c r="U72" s="41">
        <v>26.454180359362155</v>
      </c>
      <c r="V72" s="53">
        <v>0</v>
      </c>
      <c r="W72" s="43">
        <v>6</v>
      </c>
      <c r="X72" s="43">
        <v>0</v>
      </c>
      <c r="Y72" s="41">
        <v>0</v>
      </c>
      <c r="Z72" s="44">
        <v>2464.9</v>
      </c>
      <c r="AA72" s="41">
        <v>4929.7999999999993</v>
      </c>
      <c r="AB72" s="44">
        <v>100</v>
      </c>
      <c r="AC72" s="44">
        <v>4929.8</v>
      </c>
      <c r="AD72" s="44">
        <v>100.00000000000003</v>
      </c>
      <c r="AE72" s="44">
        <v>0</v>
      </c>
      <c r="AF72" s="44">
        <v>0</v>
      </c>
      <c r="AG72" s="56">
        <v>16</v>
      </c>
      <c r="AH72" s="56">
        <v>24</v>
      </c>
      <c r="AI72" s="57">
        <f t="shared" ref="AI72:AI99" si="3">H71-AG72</f>
        <v>1</v>
      </c>
      <c r="AJ72" s="57">
        <f t="shared" ref="AJ72:AJ100" si="4">AG72/H71*100</f>
        <v>94.117647058823522</v>
      </c>
    </row>
    <row r="73" spans="1:36" ht="22.5" customHeight="1" x14ac:dyDescent="0.25">
      <c r="A73" s="37">
        <v>67</v>
      </c>
      <c r="B73" s="38" t="s">
        <v>244</v>
      </c>
      <c r="C73" s="38"/>
      <c r="D73" s="36" t="s">
        <v>93</v>
      </c>
      <c r="E73" s="37" t="s">
        <v>124</v>
      </c>
      <c r="F73" s="37" t="s">
        <v>208</v>
      </c>
      <c r="G73" s="53">
        <v>16042.69</v>
      </c>
      <c r="H73" s="53">
        <v>14</v>
      </c>
      <c r="I73" s="53">
        <v>3</v>
      </c>
      <c r="J73" s="53">
        <v>8</v>
      </c>
      <c r="K73" s="53">
        <v>11</v>
      </c>
      <c r="L73" s="53">
        <v>11</v>
      </c>
      <c r="M73" s="53">
        <v>1</v>
      </c>
      <c r="N73" s="53">
        <v>78.571428571428569</v>
      </c>
      <c r="O73" s="40">
        <v>8861.92</v>
      </c>
      <c r="P73" s="40">
        <v>8861.92</v>
      </c>
      <c r="Q73" s="41">
        <v>100</v>
      </c>
      <c r="R73" s="40">
        <v>8861.92</v>
      </c>
      <c r="S73" s="41">
        <v>100</v>
      </c>
      <c r="T73" s="40">
        <v>0</v>
      </c>
      <c r="U73" s="41">
        <v>0</v>
      </c>
      <c r="V73" s="53">
        <v>3</v>
      </c>
      <c r="W73" s="43">
        <v>7</v>
      </c>
      <c r="X73" s="43">
        <v>0</v>
      </c>
      <c r="Y73" s="41">
        <v>21.428571428571427</v>
      </c>
      <c r="Z73" s="44">
        <v>7180.77</v>
      </c>
      <c r="AA73" s="41">
        <v>7180.77</v>
      </c>
      <c r="AB73" s="44">
        <v>100</v>
      </c>
      <c r="AC73" s="44">
        <v>7180.77</v>
      </c>
      <c r="AD73" s="44">
        <v>100</v>
      </c>
      <c r="AE73" s="44">
        <v>0</v>
      </c>
      <c r="AF73" s="44">
        <v>0</v>
      </c>
      <c r="AG73" s="56">
        <v>6</v>
      </c>
      <c r="AH73" s="56">
        <v>12</v>
      </c>
      <c r="AI73" s="57">
        <f t="shared" si="3"/>
        <v>2</v>
      </c>
      <c r="AJ73" s="57">
        <f t="shared" si="4"/>
        <v>75</v>
      </c>
    </row>
    <row r="74" spans="1:36" ht="22.5" customHeight="1" x14ac:dyDescent="0.25">
      <c r="A74" s="37">
        <v>68</v>
      </c>
      <c r="B74" s="38" t="s">
        <v>244</v>
      </c>
      <c r="C74" s="38"/>
      <c r="D74" s="36" t="s">
        <v>94</v>
      </c>
      <c r="E74" s="37" t="s">
        <v>124</v>
      </c>
      <c r="F74" s="37" t="s">
        <v>209</v>
      </c>
      <c r="G74" s="53">
        <v>40963.1</v>
      </c>
      <c r="H74" s="53">
        <v>20</v>
      </c>
      <c r="I74" s="53">
        <v>6</v>
      </c>
      <c r="J74" s="53">
        <v>12</v>
      </c>
      <c r="K74" s="53">
        <v>13</v>
      </c>
      <c r="L74" s="53">
        <v>13</v>
      </c>
      <c r="M74" s="53">
        <v>1</v>
      </c>
      <c r="N74" s="53">
        <v>65</v>
      </c>
      <c r="O74" s="40">
        <v>29258.73</v>
      </c>
      <c r="P74" s="40">
        <v>29258.73</v>
      </c>
      <c r="Q74" s="41">
        <v>100</v>
      </c>
      <c r="R74" s="40">
        <v>28120.5</v>
      </c>
      <c r="S74" s="41">
        <v>96.109776466716085</v>
      </c>
      <c r="T74" s="40">
        <v>1138.2299999999996</v>
      </c>
      <c r="U74" s="41">
        <v>3.890223533283911</v>
      </c>
      <c r="V74" s="53">
        <v>6</v>
      </c>
      <c r="W74" s="43">
        <v>21</v>
      </c>
      <c r="X74" s="43">
        <v>0</v>
      </c>
      <c r="Y74" s="41">
        <v>30</v>
      </c>
      <c r="Z74" s="44">
        <v>11704.37</v>
      </c>
      <c r="AA74" s="41">
        <v>12842.6</v>
      </c>
      <c r="AB74" s="44">
        <v>100</v>
      </c>
      <c r="AC74" s="44">
        <v>12842.6</v>
      </c>
      <c r="AD74" s="44">
        <v>100</v>
      </c>
      <c r="AE74" s="44">
        <v>0</v>
      </c>
      <c r="AF74" s="44">
        <v>0</v>
      </c>
      <c r="AG74" s="56">
        <v>12</v>
      </c>
      <c r="AH74" s="56">
        <v>16</v>
      </c>
      <c r="AI74" s="57">
        <f t="shared" si="3"/>
        <v>2</v>
      </c>
      <c r="AJ74" s="57">
        <f t="shared" si="4"/>
        <v>85.714285714285708</v>
      </c>
    </row>
    <row r="75" spans="1:36" ht="22.5" customHeight="1" x14ac:dyDescent="0.25">
      <c r="A75" s="37">
        <v>69</v>
      </c>
      <c r="B75" s="38" t="s">
        <v>244</v>
      </c>
      <c r="C75" s="38"/>
      <c r="D75" s="36" t="s">
        <v>95</v>
      </c>
      <c r="E75" s="37" t="s">
        <v>123</v>
      </c>
      <c r="F75" s="37" t="s">
        <v>210</v>
      </c>
      <c r="G75" s="53">
        <v>18579.849999999999</v>
      </c>
      <c r="H75" s="53">
        <v>12</v>
      </c>
      <c r="I75" s="53">
        <v>3</v>
      </c>
      <c r="J75" s="53">
        <v>9</v>
      </c>
      <c r="K75" s="53">
        <v>8</v>
      </c>
      <c r="L75" s="53">
        <v>12</v>
      </c>
      <c r="M75" s="53">
        <v>1</v>
      </c>
      <c r="N75" s="53">
        <v>66.666666666666657</v>
      </c>
      <c r="O75" s="40">
        <v>16621.91</v>
      </c>
      <c r="P75" s="40">
        <v>16621.91</v>
      </c>
      <c r="Q75" s="41">
        <v>100</v>
      </c>
      <c r="R75" s="40">
        <v>16621.91</v>
      </c>
      <c r="S75" s="41">
        <v>100</v>
      </c>
      <c r="T75" s="40">
        <v>0</v>
      </c>
      <c r="U75" s="41">
        <v>0</v>
      </c>
      <c r="V75" s="53">
        <v>1</v>
      </c>
      <c r="W75" s="43">
        <v>5</v>
      </c>
      <c r="X75" s="43">
        <v>1</v>
      </c>
      <c r="Y75" s="41">
        <v>8.3333333333333321</v>
      </c>
      <c r="Z75" s="44">
        <v>1957.94</v>
      </c>
      <c r="AA75" s="41">
        <v>1957.94</v>
      </c>
      <c r="AB75" s="44">
        <v>100</v>
      </c>
      <c r="AC75" s="44">
        <v>1957.94</v>
      </c>
      <c r="AD75" s="44">
        <v>100</v>
      </c>
      <c r="AE75" s="44">
        <v>0</v>
      </c>
      <c r="AF75" s="44">
        <v>0</v>
      </c>
      <c r="AG75" s="56">
        <v>19</v>
      </c>
      <c r="AH75" s="56">
        <v>34</v>
      </c>
      <c r="AI75" s="57">
        <f t="shared" si="3"/>
        <v>1</v>
      </c>
      <c r="AJ75" s="57">
        <f t="shared" si="4"/>
        <v>95</v>
      </c>
    </row>
    <row r="76" spans="1:36" ht="22.5" customHeight="1" x14ac:dyDescent="0.25">
      <c r="A76" s="37">
        <v>70</v>
      </c>
      <c r="B76" s="38" t="s">
        <v>244</v>
      </c>
      <c r="C76" s="38"/>
      <c r="D76" s="36" t="s">
        <v>96</v>
      </c>
      <c r="E76" s="37" t="s">
        <v>124</v>
      </c>
      <c r="F76" s="37" t="s">
        <v>211</v>
      </c>
      <c r="G76" s="53">
        <v>2227.91</v>
      </c>
      <c r="H76" s="53">
        <v>1</v>
      </c>
      <c r="I76" s="53">
        <v>0</v>
      </c>
      <c r="J76" s="53">
        <v>1</v>
      </c>
      <c r="K76" s="53">
        <v>1</v>
      </c>
      <c r="L76" s="53">
        <v>1</v>
      </c>
      <c r="M76" s="53">
        <v>0</v>
      </c>
      <c r="N76" s="53">
        <v>100</v>
      </c>
      <c r="O76" s="40">
        <v>2227.91</v>
      </c>
      <c r="P76" s="40">
        <v>2227.91</v>
      </c>
      <c r="Q76" s="41">
        <v>100</v>
      </c>
      <c r="R76" s="40">
        <v>2227.91</v>
      </c>
      <c r="S76" s="41">
        <v>100</v>
      </c>
      <c r="T76" s="40">
        <v>0</v>
      </c>
      <c r="U76" s="41">
        <v>0</v>
      </c>
      <c r="V76" s="53">
        <v>0</v>
      </c>
      <c r="W76" s="43">
        <v>1</v>
      </c>
      <c r="X76" s="43">
        <v>0</v>
      </c>
      <c r="Y76" s="41">
        <v>0</v>
      </c>
      <c r="Z76" s="44">
        <v>0</v>
      </c>
      <c r="AA76" s="41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56">
        <v>8</v>
      </c>
      <c r="AH76" s="56">
        <v>12</v>
      </c>
      <c r="AI76" s="57">
        <f t="shared" si="3"/>
        <v>4</v>
      </c>
      <c r="AJ76" s="57">
        <f t="shared" si="4"/>
        <v>66.666666666666657</v>
      </c>
    </row>
    <row r="77" spans="1:36" ht="22.5" customHeight="1" x14ac:dyDescent="0.25">
      <c r="A77" s="37">
        <v>71</v>
      </c>
      <c r="B77" s="38" t="s">
        <v>244</v>
      </c>
      <c r="C77" s="38"/>
      <c r="D77" s="36" t="s">
        <v>118</v>
      </c>
      <c r="E77" s="37" t="s">
        <v>142</v>
      </c>
      <c r="F77" s="37" t="s">
        <v>233</v>
      </c>
      <c r="G77" s="53">
        <v>182.7</v>
      </c>
      <c r="H77" s="53">
        <v>1</v>
      </c>
      <c r="I77" s="53">
        <v>1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40">
        <v>91.35</v>
      </c>
      <c r="P77" s="40">
        <v>91.35</v>
      </c>
      <c r="Q77" s="41">
        <v>100</v>
      </c>
      <c r="R77" s="40">
        <v>0</v>
      </c>
      <c r="S77" s="41">
        <v>0</v>
      </c>
      <c r="T77" s="40">
        <v>91.35</v>
      </c>
      <c r="U77" s="41">
        <v>100</v>
      </c>
      <c r="V77" s="53">
        <v>1</v>
      </c>
      <c r="W77" s="43">
        <v>1</v>
      </c>
      <c r="X77" s="43">
        <v>0</v>
      </c>
      <c r="Y77" s="41">
        <v>100</v>
      </c>
      <c r="Z77" s="44">
        <v>91.35</v>
      </c>
      <c r="AA77" s="41">
        <v>182.7</v>
      </c>
      <c r="AB77" s="44">
        <v>100</v>
      </c>
      <c r="AC77" s="44">
        <v>182.7</v>
      </c>
      <c r="AD77" s="44">
        <v>100</v>
      </c>
      <c r="AE77" s="44">
        <v>0</v>
      </c>
      <c r="AF77" s="44">
        <v>0</v>
      </c>
      <c r="AG77" s="56">
        <v>1</v>
      </c>
      <c r="AH77" s="56">
        <v>2</v>
      </c>
      <c r="AI77" s="57">
        <f t="shared" si="3"/>
        <v>0</v>
      </c>
      <c r="AJ77" s="57">
        <f t="shared" si="4"/>
        <v>100</v>
      </c>
    </row>
    <row r="78" spans="1:36" ht="22.5" customHeight="1" x14ac:dyDescent="0.25">
      <c r="A78" s="37">
        <v>72</v>
      </c>
      <c r="B78" s="38" t="s">
        <v>244</v>
      </c>
      <c r="C78" s="38"/>
      <c r="D78" s="36" t="s">
        <v>117</v>
      </c>
      <c r="E78" s="37" t="s">
        <v>130</v>
      </c>
      <c r="F78" s="37" t="s">
        <v>232</v>
      </c>
      <c r="G78" s="53">
        <v>2569.25</v>
      </c>
      <c r="H78" s="53">
        <v>3</v>
      </c>
      <c r="I78" s="53">
        <v>1</v>
      </c>
      <c r="J78" s="53">
        <v>2</v>
      </c>
      <c r="K78" s="53">
        <v>0</v>
      </c>
      <c r="L78" s="53">
        <v>0</v>
      </c>
      <c r="M78" s="53">
        <v>1</v>
      </c>
      <c r="N78" s="53">
        <v>0</v>
      </c>
      <c r="O78" s="40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53">
        <v>2</v>
      </c>
      <c r="W78" s="43">
        <v>4</v>
      </c>
      <c r="X78" s="43">
        <v>1</v>
      </c>
      <c r="Y78" s="41">
        <v>66.666666666666657</v>
      </c>
      <c r="Z78" s="44">
        <v>2569.25</v>
      </c>
      <c r="AA78" s="41">
        <v>2569.25</v>
      </c>
      <c r="AB78" s="44">
        <v>100</v>
      </c>
      <c r="AC78" s="44">
        <v>2569.25</v>
      </c>
      <c r="AD78" s="44">
        <v>100</v>
      </c>
      <c r="AE78" s="44">
        <v>0</v>
      </c>
      <c r="AF78" s="44">
        <v>0</v>
      </c>
      <c r="AG78" s="56">
        <v>1</v>
      </c>
      <c r="AH78" s="56">
        <v>1</v>
      </c>
      <c r="AI78" s="57">
        <f t="shared" si="3"/>
        <v>0</v>
      </c>
      <c r="AJ78" s="57">
        <f t="shared" si="4"/>
        <v>100</v>
      </c>
    </row>
    <row r="79" spans="1:36" ht="22.5" customHeight="1" x14ac:dyDescent="0.25">
      <c r="A79" s="37">
        <v>73</v>
      </c>
      <c r="B79" s="38" t="s">
        <v>244</v>
      </c>
      <c r="C79" s="38"/>
      <c r="D79" s="36" t="s">
        <v>97</v>
      </c>
      <c r="E79" s="37" t="s">
        <v>130</v>
      </c>
      <c r="F79" s="37" t="s">
        <v>212</v>
      </c>
      <c r="G79" s="53">
        <v>12881</v>
      </c>
      <c r="H79" s="53">
        <v>10</v>
      </c>
      <c r="I79" s="53">
        <v>2</v>
      </c>
      <c r="J79" s="53">
        <v>7</v>
      </c>
      <c r="K79" s="53">
        <v>8</v>
      </c>
      <c r="L79" s="53">
        <v>8</v>
      </c>
      <c r="M79" s="53">
        <v>0</v>
      </c>
      <c r="N79" s="53">
        <v>80</v>
      </c>
      <c r="O79" s="40">
        <v>11847.22</v>
      </c>
      <c r="P79" s="40">
        <v>11847.22</v>
      </c>
      <c r="Q79" s="41">
        <v>100</v>
      </c>
      <c r="R79" s="40">
        <v>11847.220000000001</v>
      </c>
      <c r="S79" s="41">
        <v>100.00000000000003</v>
      </c>
      <c r="T79" s="40">
        <v>0</v>
      </c>
      <c r="U79" s="41">
        <v>0</v>
      </c>
      <c r="V79" s="53">
        <v>1</v>
      </c>
      <c r="W79" s="43">
        <v>5</v>
      </c>
      <c r="X79" s="43">
        <v>0</v>
      </c>
      <c r="Y79" s="41">
        <v>10</v>
      </c>
      <c r="Z79" s="44">
        <v>1033.78</v>
      </c>
      <c r="AA79" s="41">
        <v>1033.78</v>
      </c>
      <c r="AB79" s="44">
        <v>100</v>
      </c>
      <c r="AC79" s="44">
        <v>1033.78</v>
      </c>
      <c r="AD79" s="44">
        <v>100</v>
      </c>
      <c r="AE79" s="44">
        <v>0</v>
      </c>
      <c r="AF79" s="44">
        <v>0</v>
      </c>
      <c r="AG79" s="56">
        <v>2</v>
      </c>
      <c r="AH79" s="56">
        <v>3</v>
      </c>
      <c r="AI79" s="57">
        <f t="shared" si="3"/>
        <v>1</v>
      </c>
      <c r="AJ79" s="57">
        <f t="shared" si="4"/>
        <v>66.666666666666657</v>
      </c>
    </row>
    <row r="80" spans="1:36" ht="22.5" customHeight="1" x14ac:dyDescent="0.25">
      <c r="A80" s="37">
        <v>74</v>
      </c>
      <c r="B80" s="38" t="s">
        <v>244</v>
      </c>
      <c r="C80" s="38"/>
      <c r="D80" s="36" t="s">
        <v>98</v>
      </c>
      <c r="E80" s="37" t="s">
        <v>121</v>
      </c>
      <c r="F80" s="37" t="s">
        <v>213</v>
      </c>
      <c r="G80" s="53">
        <v>5134.43</v>
      </c>
      <c r="H80" s="53">
        <v>6</v>
      </c>
      <c r="I80" s="53">
        <v>1</v>
      </c>
      <c r="J80" s="53">
        <v>5</v>
      </c>
      <c r="K80" s="53">
        <v>5</v>
      </c>
      <c r="L80" s="53">
        <v>5</v>
      </c>
      <c r="M80" s="53">
        <v>1</v>
      </c>
      <c r="N80" s="53">
        <v>83.333333333333343</v>
      </c>
      <c r="O80" s="40">
        <v>5134.43</v>
      </c>
      <c r="P80" s="40">
        <v>5134.43</v>
      </c>
      <c r="Q80" s="41">
        <v>100</v>
      </c>
      <c r="R80" s="40">
        <v>3195.79</v>
      </c>
      <c r="S80" s="41">
        <v>62.242352120878067</v>
      </c>
      <c r="T80" s="40">
        <v>1938.6400000000003</v>
      </c>
      <c r="U80" s="41">
        <v>37.757647879121933</v>
      </c>
      <c r="V80" s="53">
        <v>0</v>
      </c>
      <c r="W80" s="43">
        <v>3</v>
      </c>
      <c r="X80" s="43">
        <v>0</v>
      </c>
      <c r="Y80" s="41">
        <v>0</v>
      </c>
      <c r="Z80" s="44">
        <v>0</v>
      </c>
      <c r="AA80" s="41">
        <v>1938.6400000000003</v>
      </c>
      <c r="AB80" s="44">
        <v>100</v>
      </c>
      <c r="AC80" s="44">
        <v>1938.64</v>
      </c>
      <c r="AD80" s="44">
        <v>99.999999999999986</v>
      </c>
      <c r="AE80" s="44">
        <v>0</v>
      </c>
      <c r="AF80" s="44">
        <v>0</v>
      </c>
      <c r="AG80" s="56">
        <v>9</v>
      </c>
      <c r="AH80" s="56">
        <v>13</v>
      </c>
      <c r="AI80" s="57">
        <f t="shared" si="3"/>
        <v>1</v>
      </c>
      <c r="AJ80" s="57">
        <f t="shared" si="4"/>
        <v>90</v>
      </c>
    </row>
    <row r="81" spans="1:36" ht="22.5" customHeight="1" x14ac:dyDescent="0.25">
      <c r="A81" s="37">
        <v>75</v>
      </c>
      <c r="B81" s="38" t="s">
        <v>244</v>
      </c>
      <c r="C81" s="38"/>
      <c r="D81" s="36" t="s">
        <v>119</v>
      </c>
      <c r="E81" s="37" t="s">
        <v>140</v>
      </c>
      <c r="F81" s="37" t="s">
        <v>234</v>
      </c>
      <c r="G81" s="53">
        <v>2682.95</v>
      </c>
      <c r="H81" s="53">
        <v>1</v>
      </c>
      <c r="I81" s="53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40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53">
        <v>2</v>
      </c>
      <c r="W81" s="43">
        <v>2</v>
      </c>
      <c r="X81" s="43">
        <v>1</v>
      </c>
      <c r="Y81" s="41">
        <v>200</v>
      </c>
      <c r="Z81" s="44">
        <v>2682.95</v>
      </c>
      <c r="AA81" s="41">
        <v>2682.95</v>
      </c>
      <c r="AB81" s="44">
        <v>100</v>
      </c>
      <c r="AC81" s="44">
        <v>2682.95</v>
      </c>
      <c r="AD81" s="44">
        <v>100</v>
      </c>
      <c r="AE81" s="44">
        <v>0</v>
      </c>
      <c r="AF81" s="44">
        <v>0</v>
      </c>
      <c r="AG81" s="56">
        <v>5</v>
      </c>
      <c r="AH81" s="56">
        <v>8</v>
      </c>
      <c r="AI81" s="57">
        <f t="shared" si="3"/>
        <v>1</v>
      </c>
      <c r="AJ81" s="57">
        <f t="shared" si="4"/>
        <v>83.333333333333343</v>
      </c>
    </row>
    <row r="82" spans="1:36" ht="22.5" customHeight="1" x14ac:dyDescent="0.25">
      <c r="A82" s="37">
        <v>76</v>
      </c>
      <c r="B82" s="38" t="s">
        <v>244</v>
      </c>
      <c r="C82" s="38"/>
      <c r="D82" s="36" t="s">
        <v>99</v>
      </c>
      <c r="E82" s="37" t="s">
        <v>120</v>
      </c>
      <c r="F82" s="37" t="s">
        <v>214</v>
      </c>
      <c r="G82" s="53">
        <v>15854.530000000002</v>
      </c>
      <c r="H82" s="53">
        <v>11</v>
      </c>
      <c r="I82" s="53">
        <v>3</v>
      </c>
      <c r="J82" s="53">
        <v>8</v>
      </c>
      <c r="K82" s="53">
        <v>9</v>
      </c>
      <c r="L82" s="53">
        <v>9</v>
      </c>
      <c r="M82" s="53">
        <v>0</v>
      </c>
      <c r="N82" s="53">
        <v>81.818181818181827</v>
      </c>
      <c r="O82" s="40">
        <v>12091.150000000001</v>
      </c>
      <c r="P82" s="40">
        <v>12091.150000000001</v>
      </c>
      <c r="Q82" s="41">
        <v>100</v>
      </c>
      <c r="R82" s="40">
        <v>8327.77</v>
      </c>
      <c r="S82" s="41">
        <v>68.874920913229914</v>
      </c>
      <c r="T82" s="40">
        <v>3763.380000000001</v>
      </c>
      <c r="U82" s="41">
        <v>31.125079086770079</v>
      </c>
      <c r="V82" s="53">
        <v>2</v>
      </c>
      <c r="W82" s="43">
        <v>9</v>
      </c>
      <c r="X82" s="43">
        <v>0</v>
      </c>
      <c r="Y82" s="41">
        <v>18.181818181818183</v>
      </c>
      <c r="Z82" s="44">
        <v>3763.38</v>
      </c>
      <c r="AA82" s="41">
        <v>7526.7600000000011</v>
      </c>
      <c r="AB82" s="44">
        <v>100</v>
      </c>
      <c r="AC82" s="44">
        <v>7526.76</v>
      </c>
      <c r="AD82" s="44">
        <v>99.999999999999986</v>
      </c>
      <c r="AE82" s="44">
        <v>0</v>
      </c>
      <c r="AF82" s="44">
        <v>0</v>
      </c>
      <c r="AG82" s="56"/>
      <c r="AH82" s="56"/>
      <c r="AI82" s="57">
        <f t="shared" si="3"/>
        <v>1</v>
      </c>
      <c r="AJ82" s="57">
        <f t="shared" si="4"/>
        <v>0</v>
      </c>
    </row>
    <row r="83" spans="1:36" ht="22.5" customHeight="1" x14ac:dyDescent="0.25">
      <c r="A83" s="37">
        <v>77</v>
      </c>
      <c r="B83" s="38" t="s">
        <v>244</v>
      </c>
      <c r="C83" s="38"/>
      <c r="D83" s="36" t="s">
        <v>100</v>
      </c>
      <c r="E83" s="37" t="s">
        <v>124</v>
      </c>
      <c r="F83" s="37" t="s">
        <v>215</v>
      </c>
      <c r="G83" s="53">
        <v>10834.000000000002</v>
      </c>
      <c r="H83" s="53">
        <v>15</v>
      </c>
      <c r="I83" s="53">
        <v>5</v>
      </c>
      <c r="J83" s="53">
        <v>9</v>
      </c>
      <c r="K83" s="53">
        <v>10</v>
      </c>
      <c r="L83" s="53">
        <v>10</v>
      </c>
      <c r="M83" s="53">
        <v>2</v>
      </c>
      <c r="N83" s="53">
        <v>66.666666666666657</v>
      </c>
      <c r="O83" s="40">
        <v>10392.470000000001</v>
      </c>
      <c r="P83" s="40">
        <v>10392.470000000001</v>
      </c>
      <c r="Q83" s="41">
        <v>100</v>
      </c>
      <c r="R83" s="40">
        <v>9859.59</v>
      </c>
      <c r="S83" s="41">
        <v>94.872441296438666</v>
      </c>
      <c r="T83" s="40">
        <v>532.88000000000102</v>
      </c>
      <c r="U83" s="41">
        <v>5.1275587035613377</v>
      </c>
      <c r="V83" s="53">
        <v>2</v>
      </c>
      <c r="W83" s="43">
        <v>6</v>
      </c>
      <c r="X83" s="43">
        <v>0</v>
      </c>
      <c r="Y83" s="41">
        <v>13.333333333333334</v>
      </c>
      <c r="Z83" s="44">
        <v>441.53</v>
      </c>
      <c r="AA83" s="41">
        <v>974.41000000000099</v>
      </c>
      <c r="AB83" s="44">
        <v>100</v>
      </c>
      <c r="AC83" s="44">
        <v>974.41</v>
      </c>
      <c r="AD83" s="44">
        <v>99.999999999999901</v>
      </c>
      <c r="AE83" s="44">
        <v>1.0231815394945443E-12</v>
      </c>
      <c r="AF83" s="44">
        <v>1.050052379896084E-13</v>
      </c>
      <c r="AG83" s="56">
        <v>11</v>
      </c>
      <c r="AH83" s="56">
        <v>18</v>
      </c>
      <c r="AI83" s="57">
        <f t="shared" si="3"/>
        <v>0</v>
      </c>
      <c r="AJ83" s="57">
        <f t="shared" si="4"/>
        <v>100</v>
      </c>
    </row>
    <row r="84" spans="1:36" ht="22.5" customHeight="1" x14ac:dyDescent="0.25">
      <c r="A84" s="37">
        <v>78</v>
      </c>
      <c r="B84" s="38" t="s">
        <v>244</v>
      </c>
      <c r="C84" s="38"/>
      <c r="D84" s="36" t="s">
        <v>101</v>
      </c>
      <c r="E84" s="37" t="s">
        <v>124</v>
      </c>
      <c r="F84" s="37" t="s">
        <v>216</v>
      </c>
      <c r="G84" s="53">
        <v>37733.300000000003</v>
      </c>
      <c r="H84" s="53">
        <v>25</v>
      </c>
      <c r="I84" s="53">
        <v>7</v>
      </c>
      <c r="J84" s="53">
        <v>16</v>
      </c>
      <c r="K84" s="53">
        <v>22</v>
      </c>
      <c r="L84" s="53">
        <v>22</v>
      </c>
      <c r="M84" s="53">
        <v>0</v>
      </c>
      <c r="N84" s="53">
        <v>88</v>
      </c>
      <c r="O84" s="40">
        <v>28780.43</v>
      </c>
      <c r="P84" s="40">
        <v>28780.43</v>
      </c>
      <c r="Q84" s="41">
        <v>100</v>
      </c>
      <c r="R84" s="40">
        <v>18782.61</v>
      </c>
      <c r="S84" s="41">
        <v>65.261742093498952</v>
      </c>
      <c r="T84" s="40">
        <v>9997.82</v>
      </c>
      <c r="U84" s="41">
        <v>34.738257906501048</v>
      </c>
      <c r="V84" s="53">
        <v>2</v>
      </c>
      <c r="W84" s="43">
        <v>14</v>
      </c>
      <c r="X84" s="43">
        <v>1</v>
      </c>
      <c r="Y84" s="41">
        <v>8</v>
      </c>
      <c r="Z84" s="44">
        <v>8952.8700000000008</v>
      </c>
      <c r="AA84" s="41">
        <v>18950.690000000002</v>
      </c>
      <c r="AB84" s="44">
        <v>100</v>
      </c>
      <c r="AC84" s="44">
        <v>18950.689999999999</v>
      </c>
      <c r="AD84" s="44">
        <v>99.999999999999972</v>
      </c>
      <c r="AE84" s="44">
        <v>0</v>
      </c>
      <c r="AF84" s="44">
        <v>0</v>
      </c>
      <c r="AG84" s="56">
        <v>12</v>
      </c>
      <c r="AH84" s="56">
        <v>16</v>
      </c>
      <c r="AI84" s="57">
        <f t="shared" si="3"/>
        <v>3</v>
      </c>
      <c r="AJ84" s="57">
        <f t="shared" si="4"/>
        <v>80</v>
      </c>
    </row>
    <row r="85" spans="1:36" ht="22.5" customHeight="1" x14ac:dyDescent="0.25">
      <c r="A85" s="37">
        <v>79</v>
      </c>
      <c r="B85" s="38" t="s">
        <v>244</v>
      </c>
      <c r="C85" s="38"/>
      <c r="D85" s="36" t="s">
        <v>102</v>
      </c>
      <c r="E85" s="37" t="s">
        <v>136</v>
      </c>
      <c r="F85" s="37" t="s">
        <v>217</v>
      </c>
      <c r="G85" s="53">
        <v>35125.22</v>
      </c>
      <c r="H85" s="53">
        <v>14</v>
      </c>
      <c r="I85" s="53">
        <v>6</v>
      </c>
      <c r="J85" s="53">
        <v>8</v>
      </c>
      <c r="K85" s="53">
        <v>11</v>
      </c>
      <c r="L85" s="53">
        <v>13</v>
      </c>
      <c r="M85" s="53">
        <v>2</v>
      </c>
      <c r="N85" s="53">
        <v>78.571428571428569</v>
      </c>
      <c r="O85" s="40">
        <v>23591.18</v>
      </c>
      <c r="P85" s="40">
        <v>23591.18</v>
      </c>
      <c r="Q85" s="41">
        <v>100</v>
      </c>
      <c r="R85" s="40">
        <v>23591.18</v>
      </c>
      <c r="S85" s="41">
        <v>100</v>
      </c>
      <c r="T85" s="40">
        <v>0</v>
      </c>
      <c r="U85" s="41">
        <v>0</v>
      </c>
      <c r="V85" s="53">
        <v>3</v>
      </c>
      <c r="W85" s="43">
        <v>14</v>
      </c>
      <c r="X85" s="43">
        <v>0</v>
      </c>
      <c r="Y85" s="41">
        <v>21.428571428571427</v>
      </c>
      <c r="Z85" s="44">
        <v>11534.04</v>
      </c>
      <c r="AA85" s="41">
        <v>11534.04</v>
      </c>
      <c r="AB85" s="44">
        <v>100</v>
      </c>
      <c r="AC85" s="44">
        <v>11534.04</v>
      </c>
      <c r="AD85" s="44">
        <v>100</v>
      </c>
      <c r="AE85" s="44">
        <v>0</v>
      </c>
      <c r="AF85" s="44">
        <v>0</v>
      </c>
      <c r="AG85" s="56">
        <v>24</v>
      </c>
      <c r="AH85" s="56">
        <v>35</v>
      </c>
      <c r="AI85" s="57">
        <f t="shared" si="3"/>
        <v>1</v>
      </c>
      <c r="AJ85" s="57">
        <f t="shared" si="4"/>
        <v>96</v>
      </c>
    </row>
    <row r="86" spans="1:36" ht="22.5" customHeight="1" x14ac:dyDescent="0.25">
      <c r="A86" s="37">
        <v>80</v>
      </c>
      <c r="B86" s="38" t="s">
        <v>244</v>
      </c>
      <c r="C86" s="38"/>
      <c r="D86" s="36" t="s">
        <v>103</v>
      </c>
      <c r="E86" s="37" t="s">
        <v>136</v>
      </c>
      <c r="F86" s="37" t="s">
        <v>218</v>
      </c>
      <c r="G86" s="53">
        <v>17209.36</v>
      </c>
      <c r="H86" s="53">
        <v>12</v>
      </c>
      <c r="I86" s="53">
        <v>5</v>
      </c>
      <c r="J86" s="53">
        <v>7</v>
      </c>
      <c r="K86" s="53">
        <v>11</v>
      </c>
      <c r="L86" s="53">
        <v>11</v>
      </c>
      <c r="M86" s="53">
        <v>0</v>
      </c>
      <c r="N86" s="53">
        <v>91.666666666666657</v>
      </c>
      <c r="O86" s="40">
        <v>11423.86</v>
      </c>
      <c r="P86" s="40">
        <v>11423.86</v>
      </c>
      <c r="Q86" s="41">
        <v>100</v>
      </c>
      <c r="R86" s="40">
        <v>8884.84</v>
      </c>
      <c r="S86" s="41">
        <v>77.774412501553755</v>
      </c>
      <c r="T86" s="40">
        <v>2539.0200000000004</v>
      </c>
      <c r="U86" s="41">
        <v>22.225587498446238</v>
      </c>
      <c r="V86" s="53">
        <v>1</v>
      </c>
      <c r="W86" s="43">
        <v>8</v>
      </c>
      <c r="X86" s="43">
        <v>0</v>
      </c>
      <c r="Y86" s="41">
        <v>8.3333333333333321</v>
      </c>
      <c r="Z86" s="44">
        <v>5785.5</v>
      </c>
      <c r="AA86" s="41">
        <v>8324.52</v>
      </c>
      <c r="AB86" s="44">
        <v>100</v>
      </c>
      <c r="AC86" s="44">
        <v>8324.52</v>
      </c>
      <c r="AD86" s="44">
        <v>100</v>
      </c>
      <c r="AE86" s="44">
        <v>0</v>
      </c>
      <c r="AF86" s="44">
        <v>0</v>
      </c>
      <c r="AG86" s="56">
        <v>14</v>
      </c>
      <c r="AH86" s="56">
        <v>21</v>
      </c>
      <c r="AI86" s="57">
        <f t="shared" si="3"/>
        <v>0</v>
      </c>
      <c r="AJ86" s="57">
        <f t="shared" si="4"/>
        <v>100</v>
      </c>
    </row>
    <row r="87" spans="1:36" ht="22.5" customHeight="1" x14ac:dyDescent="0.25">
      <c r="A87" s="37">
        <v>81</v>
      </c>
      <c r="B87" s="38" t="s">
        <v>244</v>
      </c>
      <c r="C87" s="38"/>
      <c r="D87" s="36" t="s">
        <v>104</v>
      </c>
      <c r="E87" s="37" t="s">
        <v>125</v>
      </c>
      <c r="F87" s="37" t="s">
        <v>219</v>
      </c>
      <c r="G87" s="53">
        <v>11207.640000000001</v>
      </c>
      <c r="H87" s="53">
        <v>12</v>
      </c>
      <c r="I87" s="53">
        <v>4</v>
      </c>
      <c r="J87" s="53">
        <v>8</v>
      </c>
      <c r="K87" s="53">
        <v>10</v>
      </c>
      <c r="L87" s="53">
        <v>10</v>
      </c>
      <c r="M87" s="53">
        <v>0</v>
      </c>
      <c r="N87" s="53">
        <v>83.333333333333343</v>
      </c>
      <c r="O87" s="40">
        <v>10040.950000000001</v>
      </c>
      <c r="P87" s="40">
        <v>10040.950000000001</v>
      </c>
      <c r="Q87" s="41">
        <v>100</v>
      </c>
      <c r="R87" s="40">
        <v>215.07</v>
      </c>
      <c r="S87" s="41">
        <v>2.1419288015576212</v>
      </c>
      <c r="T87" s="40">
        <v>9825.880000000001</v>
      </c>
      <c r="U87" s="41">
        <v>97.858071198442389</v>
      </c>
      <c r="V87" s="53">
        <v>1</v>
      </c>
      <c r="W87" s="43">
        <v>9</v>
      </c>
      <c r="X87" s="43">
        <v>0</v>
      </c>
      <c r="Y87" s="41">
        <v>8.3333333333333321</v>
      </c>
      <c r="Z87" s="44">
        <v>1166.69</v>
      </c>
      <c r="AA87" s="41">
        <v>10992.570000000002</v>
      </c>
      <c r="AB87" s="44">
        <v>100</v>
      </c>
      <c r="AC87" s="44">
        <v>10992.57</v>
      </c>
      <c r="AD87" s="44">
        <v>99.999999999999986</v>
      </c>
      <c r="AE87" s="44">
        <v>0</v>
      </c>
      <c r="AF87" s="44">
        <v>0</v>
      </c>
      <c r="AG87" s="56">
        <v>11</v>
      </c>
      <c r="AH87" s="56">
        <v>18</v>
      </c>
      <c r="AI87" s="57">
        <f t="shared" si="3"/>
        <v>1</v>
      </c>
      <c r="AJ87" s="57">
        <f t="shared" si="4"/>
        <v>91.666666666666657</v>
      </c>
    </row>
    <row r="88" spans="1:36" ht="22.5" customHeight="1" x14ac:dyDescent="0.25">
      <c r="A88" s="37">
        <v>82</v>
      </c>
      <c r="B88" s="38" t="s">
        <v>244</v>
      </c>
      <c r="C88" s="38"/>
      <c r="D88" s="36" t="s">
        <v>105</v>
      </c>
      <c r="E88" s="37" t="s">
        <v>124</v>
      </c>
      <c r="F88" s="37" t="s">
        <v>220</v>
      </c>
      <c r="G88" s="53">
        <v>36148.639999999999</v>
      </c>
      <c r="H88" s="53">
        <v>34</v>
      </c>
      <c r="I88" s="53">
        <v>6</v>
      </c>
      <c r="J88" s="53">
        <v>28</v>
      </c>
      <c r="K88" s="53">
        <v>24</v>
      </c>
      <c r="L88" s="53">
        <v>24</v>
      </c>
      <c r="M88" s="53">
        <v>0</v>
      </c>
      <c r="N88" s="53">
        <v>70.588235294117652</v>
      </c>
      <c r="O88" s="40">
        <v>25458.53</v>
      </c>
      <c r="P88" s="40">
        <v>25458.53</v>
      </c>
      <c r="Q88" s="41">
        <v>100</v>
      </c>
      <c r="R88" s="40">
        <v>25763.03</v>
      </c>
      <c r="S88" s="41">
        <v>101.19606277345943</v>
      </c>
      <c r="T88" s="40">
        <v>-304.5</v>
      </c>
      <c r="U88" s="41">
        <v>-1.196062773459426</v>
      </c>
      <c r="V88" s="53">
        <v>7</v>
      </c>
      <c r="W88" s="43">
        <v>33</v>
      </c>
      <c r="X88" s="43">
        <v>4</v>
      </c>
      <c r="Y88" s="41">
        <v>20.588235294117645</v>
      </c>
      <c r="Z88" s="44">
        <v>10690.11</v>
      </c>
      <c r="AA88" s="41">
        <v>10385.61</v>
      </c>
      <c r="AB88" s="44">
        <v>100</v>
      </c>
      <c r="AC88" s="44">
        <v>10385.61</v>
      </c>
      <c r="AD88" s="44">
        <v>100</v>
      </c>
      <c r="AE88" s="44">
        <v>0</v>
      </c>
      <c r="AF88" s="44">
        <v>0</v>
      </c>
      <c r="AG88" s="56">
        <v>10</v>
      </c>
      <c r="AH88" s="56">
        <v>18</v>
      </c>
      <c r="AI88" s="57">
        <f t="shared" si="3"/>
        <v>2</v>
      </c>
      <c r="AJ88" s="57">
        <f t="shared" si="4"/>
        <v>83.333333333333343</v>
      </c>
    </row>
    <row r="89" spans="1:36" ht="22.5" customHeight="1" x14ac:dyDescent="0.25">
      <c r="A89" s="37">
        <v>83</v>
      </c>
      <c r="B89" s="38" t="s">
        <v>244</v>
      </c>
      <c r="C89" s="38"/>
      <c r="D89" s="36" t="s">
        <v>106</v>
      </c>
      <c r="E89" s="37" t="s">
        <v>125</v>
      </c>
      <c r="F89" s="37" t="s">
        <v>221</v>
      </c>
      <c r="G89" s="53">
        <v>32858.699999999997</v>
      </c>
      <c r="H89" s="53">
        <v>22</v>
      </c>
      <c r="I89" s="53">
        <v>5</v>
      </c>
      <c r="J89" s="53">
        <v>15</v>
      </c>
      <c r="K89" s="53">
        <v>16</v>
      </c>
      <c r="L89" s="53">
        <v>16</v>
      </c>
      <c r="M89" s="53">
        <v>2</v>
      </c>
      <c r="N89" s="53">
        <v>72.727272727272734</v>
      </c>
      <c r="O89" s="40">
        <v>24316.61</v>
      </c>
      <c r="P89" s="40">
        <v>24316.61</v>
      </c>
      <c r="Q89" s="41">
        <v>100</v>
      </c>
      <c r="R89" s="40">
        <v>20765.34</v>
      </c>
      <c r="S89" s="41">
        <v>85.39570277271379</v>
      </c>
      <c r="T89" s="40">
        <v>3551.2700000000004</v>
      </c>
      <c r="U89" s="41">
        <v>14.604297227286207</v>
      </c>
      <c r="V89" s="53">
        <v>5</v>
      </c>
      <c r="W89" s="43">
        <v>20</v>
      </c>
      <c r="X89" s="43">
        <v>0</v>
      </c>
      <c r="Y89" s="41">
        <v>22.727272727272727</v>
      </c>
      <c r="Z89" s="44">
        <v>8542.0899999999983</v>
      </c>
      <c r="AA89" s="41">
        <v>12093.359999999999</v>
      </c>
      <c r="AB89" s="44">
        <v>100</v>
      </c>
      <c r="AC89" s="44">
        <v>12093.359999999999</v>
      </c>
      <c r="AD89" s="44">
        <v>100</v>
      </c>
      <c r="AE89" s="44">
        <v>0</v>
      </c>
      <c r="AF89" s="44">
        <v>0</v>
      </c>
      <c r="AG89" s="56">
        <v>31</v>
      </c>
      <c r="AH89" s="56">
        <v>53</v>
      </c>
      <c r="AI89" s="57">
        <f t="shared" si="3"/>
        <v>3</v>
      </c>
      <c r="AJ89" s="57">
        <f t="shared" si="4"/>
        <v>91.17647058823529</v>
      </c>
    </row>
    <row r="90" spans="1:36" ht="22.5" customHeight="1" x14ac:dyDescent="0.25">
      <c r="A90" s="37">
        <v>84</v>
      </c>
      <c r="B90" s="38" t="s">
        <v>244</v>
      </c>
      <c r="C90" s="38"/>
      <c r="D90" s="36" t="s">
        <v>107</v>
      </c>
      <c r="E90" s="37" t="s">
        <v>130</v>
      </c>
      <c r="F90" s="37" t="s">
        <v>222</v>
      </c>
      <c r="G90" s="53">
        <v>29606.34</v>
      </c>
      <c r="H90" s="53">
        <v>15</v>
      </c>
      <c r="I90" s="53">
        <v>0</v>
      </c>
      <c r="J90" s="53">
        <v>15</v>
      </c>
      <c r="K90" s="53">
        <v>12</v>
      </c>
      <c r="L90" s="53">
        <v>14</v>
      </c>
      <c r="M90" s="53">
        <v>1</v>
      </c>
      <c r="N90" s="53">
        <v>80</v>
      </c>
      <c r="O90" s="40">
        <v>26993.05</v>
      </c>
      <c r="P90" s="40">
        <v>26993.05</v>
      </c>
      <c r="Q90" s="41">
        <v>100</v>
      </c>
      <c r="R90" s="40">
        <v>26993.049999999996</v>
      </c>
      <c r="S90" s="41">
        <v>99.999999999999986</v>
      </c>
      <c r="T90" s="40">
        <v>0</v>
      </c>
      <c r="U90" s="41">
        <v>0</v>
      </c>
      <c r="V90" s="53">
        <v>1</v>
      </c>
      <c r="W90" s="43">
        <v>14</v>
      </c>
      <c r="X90" s="43">
        <v>0</v>
      </c>
      <c r="Y90" s="41">
        <v>6.666666666666667</v>
      </c>
      <c r="Z90" s="44">
        <v>2613.29</v>
      </c>
      <c r="AA90" s="41">
        <v>2613.29</v>
      </c>
      <c r="AB90" s="44">
        <v>100</v>
      </c>
      <c r="AC90" s="44">
        <v>2613.29</v>
      </c>
      <c r="AD90" s="44">
        <v>100</v>
      </c>
      <c r="AE90" s="44">
        <v>0</v>
      </c>
      <c r="AF90" s="44">
        <v>0</v>
      </c>
      <c r="AG90" s="56">
        <v>20</v>
      </c>
      <c r="AH90" s="56">
        <v>33</v>
      </c>
      <c r="AI90" s="57">
        <f t="shared" si="3"/>
        <v>2</v>
      </c>
      <c r="AJ90" s="57">
        <f t="shared" si="4"/>
        <v>90.909090909090907</v>
      </c>
    </row>
    <row r="91" spans="1:36" ht="22.5" customHeight="1" x14ac:dyDescent="0.25">
      <c r="A91" s="37">
        <v>85</v>
      </c>
      <c r="B91" s="38" t="s">
        <v>244</v>
      </c>
      <c r="C91" s="38"/>
      <c r="D91" s="36" t="s">
        <v>108</v>
      </c>
      <c r="E91" s="37" t="s">
        <v>125</v>
      </c>
      <c r="F91" s="37" t="s">
        <v>223</v>
      </c>
      <c r="G91" s="53">
        <v>18960.059999999998</v>
      </c>
      <c r="H91" s="53">
        <v>19</v>
      </c>
      <c r="I91" s="53">
        <v>3</v>
      </c>
      <c r="J91" s="53">
        <v>16</v>
      </c>
      <c r="K91" s="53">
        <v>15</v>
      </c>
      <c r="L91" s="53">
        <v>15</v>
      </c>
      <c r="M91" s="53">
        <v>3</v>
      </c>
      <c r="N91" s="53">
        <v>78.94736842105263</v>
      </c>
      <c r="O91" s="40">
        <v>10495.439999999999</v>
      </c>
      <c r="P91" s="40">
        <v>10495.439999999999</v>
      </c>
      <c r="Q91" s="41">
        <v>100</v>
      </c>
      <c r="R91" s="40">
        <v>10495.439999999999</v>
      </c>
      <c r="S91" s="41">
        <v>100</v>
      </c>
      <c r="T91" s="40">
        <v>0</v>
      </c>
      <c r="U91" s="41">
        <v>0</v>
      </c>
      <c r="V91" s="53">
        <v>4</v>
      </c>
      <c r="W91" s="43">
        <v>8</v>
      </c>
      <c r="X91" s="43">
        <v>1</v>
      </c>
      <c r="Y91" s="41">
        <v>21.052631578947366</v>
      </c>
      <c r="Z91" s="44">
        <v>8464.6200000000008</v>
      </c>
      <c r="AA91" s="41">
        <v>8464.6200000000008</v>
      </c>
      <c r="AB91" s="44">
        <v>100</v>
      </c>
      <c r="AC91" s="44">
        <v>8464.6200000000008</v>
      </c>
      <c r="AD91" s="44">
        <v>100</v>
      </c>
      <c r="AE91" s="44">
        <v>0</v>
      </c>
      <c r="AF91" s="44">
        <v>0</v>
      </c>
      <c r="AG91" s="56">
        <v>13</v>
      </c>
      <c r="AH91" s="56">
        <v>25</v>
      </c>
      <c r="AI91" s="57">
        <f t="shared" si="3"/>
        <v>2</v>
      </c>
      <c r="AJ91" s="57">
        <f t="shared" si="4"/>
        <v>86.666666666666671</v>
      </c>
    </row>
    <row r="92" spans="1:36" ht="22.5" customHeight="1" x14ac:dyDescent="0.25">
      <c r="A92" s="37">
        <v>86</v>
      </c>
      <c r="B92" s="38" t="s">
        <v>244</v>
      </c>
      <c r="C92" s="38"/>
      <c r="D92" s="36" t="s">
        <v>109</v>
      </c>
      <c r="E92" s="37" t="s">
        <v>124</v>
      </c>
      <c r="F92" s="37" t="s">
        <v>224</v>
      </c>
      <c r="G92" s="53">
        <v>26510.620000000003</v>
      </c>
      <c r="H92" s="53">
        <v>19</v>
      </c>
      <c r="I92" s="53">
        <v>2</v>
      </c>
      <c r="J92" s="53">
        <v>15</v>
      </c>
      <c r="K92" s="53">
        <v>15</v>
      </c>
      <c r="L92" s="53">
        <v>15</v>
      </c>
      <c r="M92" s="53">
        <v>1</v>
      </c>
      <c r="N92" s="53">
        <v>78.94736842105263</v>
      </c>
      <c r="O92" s="40">
        <v>16538.98</v>
      </c>
      <c r="P92" s="40">
        <v>16538.98</v>
      </c>
      <c r="Q92" s="41">
        <v>100</v>
      </c>
      <c r="R92" s="40">
        <v>16538.98</v>
      </c>
      <c r="S92" s="41">
        <v>100</v>
      </c>
      <c r="T92" s="40">
        <v>0</v>
      </c>
      <c r="U92" s="41">
        <v>0</v>
      </c>
      <c r="V92" s="53">
        <v>3</v>
      </c>
      <c r="W92" s="43">
        <v>14</v>
      </c>
      <c r="X92" s="43">
        <v>0</v>
      </c>
      <c r="Y92" s="41">
        <v>15.789473684210526</v>
      </c>
      <c r="Z92" s="44">
        <v>9971.6400000000012</v>
      </c>
      <c r="AA92" s="41">
        <v>9971.6400000000012</v>
      </c>
      <c r="AB92" s="44">
        <v>100</v>
      </c>
      <c r="AC92" s="44">
        <v>9971.6400000000012</v>
      </c>
      <c r="AD92" s="44">
        <v>100</v>
      </c>
      <c r="AE92" s="44">
        <v>0</v>
      </c>
      <c r="AF92" s="44">
        <v>0</v>
      </c>
      <c r="AG92" s="56">
        <v>13</v>
      </c>
      <c r="AH92" s="56">
        <v>16</v>
      </c>
      <c r="AI92" s="57">
        <f t="shared" si="3"/>
        <v>6</v>
      </c>
      <c r="AJ92" s="57">
        <f t="shared" si="4"/>
        <v>68.421052631578945</v>
      </c>
    </row>
    <row r="93" spans="1:36" ht="22.5" customHeight="1" x14ac:dyDescent="0.25">
      <c r="A93" s="37">
        <v>87</v>
      </c>
      <c r="B93" s="38" t="s">
        <v>244</v>
      </c>
      <c r="C93" s="38"/>
      <c r="D93" s="36" t="s">
        <v>110</v>
      </c>
      <c r="E93" s="37" t="s">
        <v>124</v>
      </c>
      <c r="F93" s="37" t="s">
        <v>225</v>
      </c>
      <c r="G93" s="53">
        <v>8953.130000000001</v>
      </c>
      <c r="H93" s="53">
        <v>11</v>
      </c>
      <c r="I93" s="53">
        <v>2</v>
      </c>
      <c r="J93" s="53">
        <v>8</v>
      </c>
      <c r="K93" s="53">
        <v>8</v>
      </c>
      <c r="L93" s="53">
        <v>8</v>
      </c>
      <c r="M93" s="53">
        <v>0</v>
      </c>
      <c r="N93" s="53">
        <v>72.727272727272734</v>
      </c>
      <c r="O93" s="40">
        <v>5909.3700000000008</v>
      </c>
      <c r="P93" s="40">
        <v>5909.3700000000008</v>
      </c>
      <c r="Q93" s="41">
        <v>100</v>
      </c>
      <c r="R93" s="40">
        <v>5909.3700000000008</v>
      </c>
      <c r="S93" s="41">
        <v>100</v>
      </c>
      <c r="T93" s="40">
        <v>0</v>
      </c>
      <c r="U93" s="41">
        <v>0</v>
      </c>
      <c r="V93" s="53">
        <v>1</v>
      </c>
      <c r="W93" s="43">
        <v>5</v>
      </c>
      <c r="X93" s="43">
        <v>2</v>
      </c>
      <c r="Y93" s="41">
        <v>9.0909090909090917</v>
      </c>
      <c r="Z93" s="44">
        <v>3043.76</v>
      </c>
      <c r="AA93" s="41">
        <v>3043.76</v>
      </c>
      <c r="AB93" s="44">
        <v>100</v>
      </c>
      <c r="AC93" s="44">
        <v>3043.76</v>
      </c>
      <c r="AD93" s="44">
        <v>100</v>
      </c>
      <c r="AE93" s="44">
        <v>0</v>
      </c>
      <c r="AF93" s="44">
        <v>0</v>
      </c>
      <c r="AG93" s="56">
        <v>18</v>
      </c>
      <c r="AH93" s="56">
        <v>29</v>
      </c>
      <c r="AI93" s="57">
        <f t="shared" si="3"/>
        <v>1</v>
      </c>
      <c r="AJ93" s="57">
        <f t="shared" si="4"/>
        <v>94.73684210526315</v>
      </c>
    </row>
    <row r="94" spans="1:36" ht="22.5" customHeight="1" x14ac:dyDescent="0.25">
      <c r="A94" s="37">
        <v>88</v>
      </c>
      <c r="B94" s="38" t="s">
        <v>244</v>
      </c>
      <c r="C94" s="38"/>
      <c r="D94" s="36" t="s">
        <v>111</v>
      </c>
      <c r="E94" s="37" t="s">
        <v>141</v>
      </c>
      <c r="F94" s="37" t="s">
        <v>226</v>
      </c>
      <c r="G94" s="53">
        <v>41625.370000000003</v>
      </c>
      <c r="H94" s="53">
        <v>34</v>
      </c>
      <c r="I94" s="53">
        <v>5</v>
      </c>
      <c r="J94" s="53">
        <v>28</v>
      </c>
      <c r="K94" s="53">
        <v>28</v>
      </c>
      <c r="L94" s="53">
        <v>28</v>
      </c>
      <c r="M94" s="53">
        <v>2</v>
      </c>
      <c r="N94" s="53">
        <v>82.35294117647058</v>
      </c>
      <c r="O94" s="40">
        <v>38782.550000000003</v>
      </c>
      <c r="P94" s="40">
        <v>38782.550000000003</v>
      </c>
      <c r="Q94" s="41">
        <v>100</v>
      </c>
      <c r="R94" s="40">
        <v>38782.549999999996</v>
      </c>
      <c r="S94" s="41">
        <v>99.999999999999972</v>
      </c>
      <c r="T94" s="40">
        <v>0</v>
      </c>
      <c r="U94" s="41">
        <v>0</v>
      </c>
      <c r="V94" s="53">
        <v>6</v>
      </c>
      <c r="W94" s="43">
        <v>37</v>
      </c>
      <c r="X94" s="43">
        <v>3</v>
      </c>
      <c r="Y94" s="41">
        <v>17.647058823529413</v>
      </c>
      <c r="Z94" s="44">
        <v>2842.8199999999997</v>
      </c>
      <c r="AA94" s="41">
        <v>2842.8199999999997</v>
      </c>
      <c r="AB94" s="44">
        <v>100</v>
      </c>
      <c r="AC94" s="44">
        <v>2842.8199999999997</v>
      </c>
      <c r="AD94" s="44">
        <v>100</v>
      </c>
      <c r="AE94" s="44">
        <v>0</v>
      </c>
      <c r="AF94" s="44">
        <v>0</v>
      </c>
      <c r="AG94" s="56">
        <v>8</v>
      </c>
      <c r="AH94" s="56">
        <v>11</v>
      </c>
      <c r="AI94" s="57">
        <f t="shared" si="3"/>
        <v>3</v>
      </c>
      <c r="AJ94" s="57">
        <f t="shared" si="4"/>
        <v>72.727272727272734</v>
      </c>
    </row>
    <row r="95" spans="1:36" ht="22.5" customHeight="1" x14ac:dyDescent="0.25">
      <c r="A95" s="37">
        <v>89</v>
      </c>
      <c r="B95" s="38" t="s">
        <v>244</v>
      </c>
      <c r="C95" s="38"/>
      <c r="D95" s="36" t="s">
        <v>112</v>
      </c>
      <c r="E95" s="37" t="s">
        <v>125</v>
      </c>
      <c r="F95" s="37" t="s">
        <v>227</v>
      </c>
      <c r="G95" s="53">
        <v>26769.56</v>
      </c>
      <c r="H95" s="53">
        <v>25</v>
      </c>
      <c r="I95" s="53">
        <v>6</v>
      </c>
      <c r="J95" s="53">
        <v>19</v>
      </c>
      <c r="K95" s="53">
        <v>19</v>
      </c>
      <c r="L95" s="53">
        <v>19</v>
      </c>
      <c r="M95" s="53">
        <v>5</v>
      </c>
      <c r="N95" s="53">
        <v>76</v>
      </c>
      <c r="O95" s="40">
        <v>21121.99</v>
      </c>
      <c r="P95" s="40">
        <v>21121.99</v>
      </c>
      <c r="Q95" s="41">
        <v>100</v>
      </c>
      <c r="R95" s="40">
        <v>18157.73</v>
      </c>
      <c r="S95" s="41">
        <v>85.966000362655208</v>
      </c>
      <c r="T95" s="40">
        <v>2964.260000000002</v>
      </c>
      <c r="U95" s="41">
        <v>14.033999637344785</v>
      </c>
      <c r="V95" s="53">
        <v>3</v>
      </c>
      <c r="W95" s="43">
        <v>18</v>
      </c>
      <c r="X95" s="43">
        <v>1</v>
      </c>
      <c r="Y95" s="41">
        <v>12</v>
      </c>
      <c r="Z95" s="44">
        <v>5647.57</v>
      </c>
      <c r="AA95" s="41">
        <v>8611.8300000000017</v>
      </c>
      <c r="AB95" s="44">
        <v>100</v>
      </c>
      <c r="AC95" s="44">
        <v>8611.8300000000017</v>
      </c>
      <c r="AD95" s="44">
        <v>100</v>
      </c>
      <c r="AE95" s="44">
        <v>0</v>
      </c>
      <c r="AF95" s="44">
        <v>0</v>
      </c>
      <c r="AG95" s="56">
        <v>34</v>
      </c>
      <c r="AH95" s="56">
        <v>59</v>
      </c>
      <c r="AI95" s="57">
        <f t="shared" si="3"/>
        <v>0</v>
      </c>
      <c r="AJ95" s="57">
        <f t="shared" si="4"/>
        <v>100</v>
      </c>
    </row>
    <row r="96" spans="1:36" ht="22.5" customHeight="1" x14ac:dyDescent="0.25">
      <c r="A96" s="37">
        <v>90</v>
      </c>
      <c r="B96" s="38" t="s">
        <v>244</v>
      </c>
      <c r="C96" s="38"/>
      <c r="D96" s="36" t="s">
        <v>113</v>
      </c>
      <c r="E96" s="37" t="s">
        <v>125</v>
      </c>
      <c r="F96" s="37" t="s">
        <v>228</v>
      </c>
      <c r="G96" s="53">
        <v>28620.639999999999</v>
      </c>
      <c r="H96" s="53">
        <v>23</v>
      </c>
      <c r="I96" s="53">
        <v>5</v>
      </c>
      <c r="J96" s="53">
        <v>18</v>
      </c>
      <c r="K96" s="53">
        <v>18</v>
      </c>
      <c r="L96" s="53">
        <v>18</v>
      </c>
      <c r="M96" s="53">
        <v>0</v>
      </c>
      <c r="N96" s="53">
        <v>78.260869565217391</v>
      </c>
      <c r="O96" s="40">
        <v>21391.43</v>
      </c>
      <c r="P96" s="40">
        <v>21391.43</v>
      </c>
      <c r="Q96" s="41">
        <v>100</v>
      </c>
      <c r="R96" s="40">
        <v>21391.43</v>
      </c>
      <c r="S96" s="41">
        <v>100</v>
      </c>
      <c r="T96" s="40">
        <v>0</v>
      </c>
      <c r="U96" s="41">
        <v>0</v>
      </c>
      <c r="V96" s="53">
        <v>4</v>
      </c>
      <c r="W96" s="43">
        <v>19</v>
      </c>
      <c r="X96" s="43">
        <v>2</v>
      </c>
      <c r="Y96" s="41">
        <v>17.391304347826086</v>
      </c>
      <c r="Z96" s="44">
        <v>7229.21</v>
      </c>
      <c r="AA96" s="41">
        <v>7229.21</v>
      </c>
      <c r="AB96" s="44">
        <v>100</v>
      </c>
      <c r="AC96" s="44">
        <v>7229.21</v>
      </c>
      <c r="AD96" s="44">
        <v>100</v>
      </c>
      <c r="AE96" s="44">
        <v>0</v>
      </c>
      <c r="AF96" s="44">
        <v>0</v>
      </c>
      <c r="AG96" s="56">
        <v>22</v>
      </c>
      <c r="AH96" s="56">
        <v>35</v>
      </c>
      <c r="AI96" s="57">
        <f t="shared" si="3"/>
        <v>3</v>
      </c>
      <c r="AJ96" s="57">
        <f t="shared" si="4"/>
        <v>88</v>
      </c>
    </row>
    <row r="97" spans="1:36" ht="22.5" customHeight="1" x14ac:dyDescent="0.25">
      <c r="A97" s="37">
        <v>91</v>
      </c>
      <c r="B97" s="38" t="s">
        <v>244</v>
      </c>
      <c r="C97" s="38"/>
      <c r="D97" s="36" t="s">
        <v>114</v>
      </c>
      <c r="E97" s="37" t="s">
        <v>124</v>
      </c>
      <c r="F97" s="37" t="s">
        <v>229</v>
      </c>
      <c r="G97" s="53">
        <v>10848.93</v>
      </c>
      <c r="H97" s="53">
        <v>10</v>
      </c>
      <c r="I97" s="53">
        <v>0</v>
      </c>
      <c r="J97" s="53">
        <v>10</v>
      </c>
      <c r="K97" s="53">
        <v>9</v>
      </c>
      <c r="L97" s="53">
        <v>9</v>
      </c>
      <c r="M97" s="53">
        <v>1</v>
      </c>
      <c r="N97" s="53">
        <v>90</v>
      </c>
      <c r="O97" s="40">
        <v>7105.5900000000011</v>
      </c>
      <c r="P97" s="40">
        <v>7105.5900000000011</v>
      </c>
      <c r="Q97" s="41">
        <v>100</v>
      </c>
      <c r="R97" s="40">
        <v>7105.5900000000011</v>
      </c>
      <c r="S97" s="41">
        <v>100</v>
      </c>
      <c r="T97" s="40">
        <v>0</v>
      </c>
      <c r="U97" s="41">
        <v>0</v>
      </c>
      <c r="V97" s="53">
        <v>1</v>
      </c>
      <c r="W97" s="43">
        <v>9</v>
      </c>
      <c r="X97" s="43">
        <v>0</v>
      </c>
      <c r="Y97" s="41">
        <v>10</v>
      </c>
      <c r="Z97" s="44">
        <v>3743.34</v>
      </c>
      <c r="AA97" s="41">
        <v>3743.34</v>
      </c>
      <c r="AB97" s="44">
        <v>100</v>
      </c>
      <c r="AC97" s="44">
        <v>3743.34</v>
      </c>
      <c r="AD97" s="44">
        <v>100</v>
      </c>
      <c r="AE97" s="44">
        <v>0</v>
      </c>
      <c r="AF97" s="44">
        <v>0</v>
      </c>
      <c r="AG97" s="56">
        <v>18</v>
      </c>
      <c r="AH97" s="56">
        <v>28</v>
      </c>
      <c r="AI97" s="57">
        <f t="shared" si="3"/>
        <v>5</v>
      </c>
      <c r="AJ97" s="57">
        <f t="shared" si="4"/>
        <v>78.260869565217391</v>
      </c>
    </row>
    <row r="98" spans="1:36" ht="22.5" customHeight="1" x14ac:dyDescent="0.25">
      <c r="A98" s="37">
        <v>92</v>
      </c>
      <c r="B98" s="38" t="s">
        <v>244</v>
      </c>
      <c r="C98" s="38"/>
      <c r="D98" s="36" t="s">
        <v>115</v>
      </c>
      <c r="E98" s="37" t="s">
        <v>142</v>
      </c>
      <c r="F98" s="37" t="s">
        <v>230</v>
      </c>
      <c r="G98" s="53">
        <v>28299.89</v>
      </c>
      <c r="H98" s="53">
        <v>24</v>
      </c>
      <c r="I98" s="53">
        <v>4</v>
      </c>
      <c r="J98" s="53">
        <v>20</v>
      </c>
      <c r="K98" s="53">
        <v>18</v>
      </c>
      <c r="L98" s="53">
        <v>18</v>
      </c>
      <c r="M98" s="53">
        <v>1</v>
      </c>
      <c r="N98" s="53">
        <v>75</v>
      </c>
      <c r="O98" s="40">
        <v>24019.38</v>
      </c>
      <c r="P98" s="40">
        <v>24019.38</v>
      </c>
      <c r="Q98" s="41">
        <v>100</v>
      </c>
      <c r="R98" s="40">
        <v>24019.38</v>
      </c>
      <c r="S98" s="41">
        <v>100</v>
      </c>
      <c r="T98" s="40">
        <v>0</v>
      </c>
      <c r="U98" s="41">
        <v>0</v>
      </c>
      <c r="V98" s="53">
        <v>3</v>
      </c>
      <c r="W98" s="43">
        <v>18</v>
      </c>
      <c r="X98" s="43">
        <v>0</v>
      </c>
      <c r="Y98" s="41">
        <v>12.5</v>
      </c>
      <c r="Z98" s="44">
        <v>4280.51</v>
      </c>
      <c r="AA98" s="41">
        <v>4280.51</v>
      </c>
      <c r="AB98" s="44">
        <v>100</v>
      </c>
      <c r="AC98" s="44">
        <v>4280.51</v>
      </c>
      <c r="AD98" s="44">
        <v>100</v>
      </c>
      <c r="AE98" s="44">
        <v>0</v>
      </c>
      <c r="AF98" s="44">
        <v>0</v>
      </c>
      <c r="AG98" s="56">
        <v>10</v>
      </c>
      <c r="AH98" s="56">
        <v>18</v>
      </c>
      <c r="AI98" s="57">
        <f t="shared" si="3"/>
        <v>0</v>
      </c>
      <c r="AJ98" s="57">
        <f t="shared" si="4"/>
        <v>100</v>
      </c>
    </row>
    <row r="99" spans="1:36" ht="22.5" customHeight="1" x14ac:dyDescent="0.25">
      <c r="A99" s="106" t="s">
        <v>25</v>
      </c>
      <c r="B99" s="107"/>
      <c r="C99" s="107"/>
      <c r="D99" s="107"/>
      <c r="E99" s="107"/>
      <c r="F99" s="108"/>
      <c r="G99" s="42"/>
      <c r="H99" s="45">
        <v>1329</v>
      </c>
      <c r="I99" s="45">
        <v>301</v>
      </c>
      <c r="J99" s="45">
        <v>980</v>
      </c>
      <c r="K99" s="45">
        <v>1060</v>
      </c>
      <c r="L99" s="45">
        <v>1080</v>
      </c>
      <c r="M99" s="45">
        <v>98</v>
      </c>
      <c r="N99" s="41">
        <v>79.75921745673439</v>
      </c>
      <c r="O99" s="46">
        <v>1417749.5399999998</v>
      </c>
      <c r="P99" s="46">
        <v>1417749.5399999998</v>
      </c>
      <c r="Q99" s="41">
        <v>100</v>
      </c>
      <c r="R99" s="46">
        <v>1310860.58</v>
      </c>
      <c r="S99" s="41">
        <v>92.460659870854215</v>
      </c>
      <c r="T99" s="46">
        <v>106888.96000000005</v>
      </c>
      <c r="U99" s="41">
        <v>7.5393401291458053</v>
      </c>
      <c r="V99" s="45">
        <v>187</v>
      </c>
      <c r="W99" s="47">
        <v>1014</v>
      </c>
      <c r="X99" s="47">
        <v>71</v>
      </c>
      <c r="Y99" s="41">
        <v>14.070729872084273</v>
      </c>
      <c r="Z99" s="48">
        <v>511226.32000000012</v>
      </c>
      <c r="AA99" s="46">
        <v>618115.2799999998</v>
      </c>
      <c r="AB99" s="44">
        <v>99.999999999999943</v>
      </c>
      <c r="AC99" s="48">
        <v>618115.2799999998</v>
      </c>
      <c r="AD99" s="44">
        <v>100</v>
      </c>
      <c r="AE99" s="48">
        <v>1.0231815394945443E-12</v>
      </c>
      <c r="AF99" s="44">
        <v>1.6553247793753694E-16</v>
      </c>
      <c r="AG99" s="56">
        <v>21</v>
      </c>
      <c r="AH99" s="56">
        <v>34</v>
      </c>
      <c r="AI99" s="57">
        <f t="shared" si="3"/>
        <v>3</v>
      </c>
      <c r="AJ99" s="57">
        <f t="shared" si="4"/>
        <v>87.5</v>
      </c>
    </row>
    <row r="100" spans="1:36" ht="22.5" customHeight="1" x14ac:dyDescent="0.2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8"/>
      <c r="P100" s="58"/>
      <c r="Q100" s="56"/>
      <c r="R100" s="58"/>
      <c r="S100" s="56"/>
      <c r="T100" s="58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48">
        <f t="shared" ref="AG100:AI100" si="5">SUM(AG8:AG99)</f>
        <v>1198</v>
      </c>
      <c r="AH100" s="48">
        <f t="shared" si="5"/>
        <v>1899</v>
      </c>
      <c r="AI100" s="48">
        <f t="shared" si="5"/>
        <v>131</v>
      </c>
      <c r="AJ100" s="57">
        <f t="shared" si="4"/>
        <v>90.142964635063962</v>
      </c>
    </row>
  </sheetData>
  <sheetProtection password="AB25" sheet="1" objects="1" scenarios="1"/>
  <mergeCells count="35">
    <mergeCell ref="AC4:AD4"/>
    <mergeCell ref="AE4:AF4"/>
    <mergeCell ref="A99:F99"/>
    <mergeCell ref="V4:V5"/>
    <mergeCell ref="W4:W5"/>
    <mergeCell ref="X4:X5"/>
    <mergeCell ref="Y4:Y5"/>
    <mergeCell ref="Z4:Z5"/>
    <mergeCell ref="AA4:AB4"/>
    <mergeCell ref="M4:M5"/>
    <mergeCell ref="N4:N5"/>
    <mergeCell ref="O4:O5"/>
    <mergeCell ref="P4:Q4"/>
    <mergeCell ref="R4:S4"/>
    <mergeCell ref="T4:U4"/>
    <mergeCell ref="V2:AF2"/>
    <mergeCell ref="K3:O3"/>
    <mergeCell ref="P3:U3"/>
    <mergeCell ref="V3:Z3"/>
    <mergeCell ref="AA3:AF3"/>
    <mergeCell ref="H4:H5"/>
    <mergeCell ref="I4:I5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activeCell="N4" sqref="N4:N5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238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/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28">
        <v>14</v>
      </c>
      <c r="I7" s="28">
        <v>3</v>
      </c>
      <c r="J7" s="28">
        <v>6</v>
      </c>
      <c r="K7" s="28">
        <v>13</v>
      </c>
      <c r="L7" s="28">
        <v>13</v>
      </c>
      <c r="M7" s="28">
        <v>0</v>
      </c>
      <c r="N7" s="29">
        <f t="shared" ref="N7:N70" si="1">IF(H7=0,0,K7/H7)*100</f>
        <v>92.857142857142861</v>
      </c>
      <c r="O7" s="23">
        <v>17648.77</v>
      </c>
      <c r="P7" s="23">
        <v>17648.77</v>
      </c>
      <c r="Q7" s="29">
        <f t="shared" ref="Q7:Q70" si="2">IF(O7=0,0,P7/O7)*100</f>
        <v>100</v>
      </c>
      <c r="R7" s="23">
        <v>17648.77</v>
      </c>
      <c r="S7" s="29">
        <f t="shared" ref="S7:S70" si="3">IF(P7=0,0,R7/P7)*100</f>
        <v>100</v>
      </c>
      <c r="T7" s="23">
        <f>P7-R7</f>
        <v>0</v>
      </c>
      <c r="U7" s="29">
        <f t="shared" ref="U7:U70" si="4">IF(P7=0,0,T7/P7)*100</f>
        <v>0</v>
      </c>
      <c r="V7" s="28">
        <v>0</v>
      </c>
      <c r="W7" s="28">
        <v>0</v>
      </c>
      <c r="X7" s="28">
        <v>0</v>
      </c>
      <c r="Y7" s="29">
        <f>IF(H7=0,0,V7/H7)*100</f>
        <v>0</v>
      </c>
      <c r="Z7" s="29">
        <v>207.06</v>
      </c>
      <c r="AA7" s="29">
        <v>207.06</v>
      </c>
      <c r="AB7" s="29">
        <f t="shared" ref="AB7:AB70" si="5">IF(Z7=0,0,AA7/Z7)*100</f>
        <v>100</v>
      </c>
      <c r="AC7" s="29">
        <v>0</v>
      </c>
      <c r="AD7" s="29">
        <f t="shared" ref="AD7:AD70" si="6">IF(AA7=0,0,AC7/AA7)*100</f>
        <v>0</v>
      </c>
      <c r="AE7" s="29">
        <f>AA7-AC7</f>
        <v>207.06</v>
      </c>
      <c r="AF7" s="29">
        <f>IF(AA7=0,0,AE7/AA7)*100</f>
        <v>100</v>
      </c>
    </row>
    <row r="8" spans="1:32" ht="22.5" customHeight="1" x14ac:dyDescent="0.25">
      <c r="A8" s="18">
        <v>2</v>
      </c>
      <c r="B8" s="25"/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28">
        <v>13</v>
      </c>
      <c r="I8" s="28">
        <v>4</v>
      </c>
      <c r="J8" s="28">
        <v>9</v>
      </c>
      <c r="K8" s="28">
        <v>11</v>
      </c>
      <c r="L8" s="28">
        <v>11</v>
      </c>
      <c r="M8" s="28">
        <v>0</v>
      </c>
      <c r="N8" s="29">
        <f t="shared" si="1"/>
        <v>84.615384615384613</v>
      </c>
      <c r="O8" s="23">
        <v>17355.38</v>
      </c>
      <c r="P8" s="23">
        <v>17355.38</v>
      </c>
      <c r="Q8" s="29">
        <f t="shared" si="2"/>
        <v>100</v>
      </c>
      <c r="R8" s="23">
        <v>17355.38</v>
      </c>
      <c r="S8" s="29">
        <f t="shared" si="3"/>
        <v>100</v>
      </c>
      <c r="T8" s="23">
        <f t="shared" ref="T8:T71" si="7">P8-R8</f>
        <v>0</v>
      </c>
      <c r="U8" s="29">
        <f t="shared" si="4"/>
        <v>0</v>
      </c>
      <c r="V8" s="28">
        <v>0</v>
      </c>
      <c r="W8" s="28">
        <v>0</v>
      </c>
      <c r="X8" s="28">
        <v>0</v>
      </c>
      <c r="Y8" s="29">
        <f t="shared" ref="Y8:Y71" si="8">IF(H8=0,0,V8/H8)*100</f>
        <v>0</v>
      </c>
      <c r="Z8" s="29">
        <v>0</v>
      </c>
      <c r="AA8" s="29">
        <v>0</v>
      </c>
      <c r="AB8" s="29">
        <f t="shared" si="5"/>
        <v>0</v>
      </c>
      <c r="AC8" s="29">
        <v>0</v>
      </c>
      <c r="AD8" s="29">
        <f t="shared" si="6"/>
        <v>0</v>
      </c>
      <c r="AE8" s="29">
        <f t="shared" ref="AE8:AE71" si="9">AA8-AC8</f>
        <v>0</v>
      </c>
      <c r="AF8" s="29">
        <f t="shared" ref="AF8:AF71" si="10">IF(AA8=0,0,AE8/AA8)*100</f>
        <v>0</v>
      </c>
    </row>
    <row r="9" spans="1:32" ht="22.5" customHeight="1" x14ac:dyDescent="0.25">
      <c r="A9" s="18">
        <v>3</v>
      </c>
      <c r="B9" s="25"/>
      <c r="C9" s="25"/>
      <c r="D9" s="20" t="s">
        <v>30</v>
      </c>
      <c r="E9" s="18" t="s">
        <v>122</v>
      </c>
      <c r="F9" s="18" t="s">
        <v>145</v>
      </c>
      <c r="G9" s="29">
        <v>32831.71</v>
      </c>
      <c r="H9" s="28">
        <v>19</v>
      </c>
      <c r="I9" s="28">
        <v>2</v>
      </c>
      <c r="J9" s="28">
        <v>17</v>
      </c>
      <c r="K9" s="28">
        <v>17</v>
      </c>
      <c r="L9" s="28">
        <v>17</v>
      </c>
      <c r="M9" s="28">
        <v>0</v>
      </c>
      <c r="N9" s="29">
        <f t="shared" si="1"/>
        <v>89.473684210526315</v>
      </c>
      <c r="O9" s="23">
        <v>32831.71</v>
      </c>
      <c r="P9" s="23">
        <v>32831.71</v>
      </c>
      <c r="Q9" s="29">
        <f t="shared" si="2"/>
        <v>100</v>
      </c>
      <c r="R9" s="23">
        <v>32831.71</v>
      </c>
      <c r="S9" s="29">
        <f t="shared" si="3"/>
        <v>100</v>
      </c>
      <c r="T9" s="23">
        <f t="shared" si="7"/>
        <v>0</v>
      </c>
      <c r="U9" s="29">
        <f t="shared" si="4"/>
        <v>0</v>
      </c>
      <c r="V9" s="28">
        <v>0</v>
      </c>
      <c r="W9" s="28">
        <v>0</v>
      </c>
      <c r="X9" s="28">
        <v>0</v>
      </c>
      <c r="Y9" s="29">
        <f t="shared" si="8"/>
        <v>0</v>
      </c>
      <c r="Z9" s="29">
        <v>0</v>
      </c>
      <c r="AA9" s="29">
        <v>0</v>
      </c>
      <c r="AB9" s="29">
        <f t="shared" si="5"/>
        <v>0</v>
      </c>
      <c r="AC9" s="29">
        <v>0</v>
      </c>
      <c r="AD9" s="29">
        <f t="shared" si="6"/>
        <v>0</v>
      </c>
      <c r="AE9" s="29">
        <f t="shared" si="9"/>
        <v>0</v>
      </c>
      <c r="AF9" s="29">
        <f t="shared" si="10"/>
        <v>0</v>
      </c>
    </row>
    <row r="10" spans="1:32" ht="22.5" customHeight="1" x14ac:dyDescent="0.25">
      <c r="A10" s="18">
        <v>4</v>
      </c>
      <c r="B10" s="25"/>
      <c r="C10" s="25"/>
      <c r="D10" s="20" t="s">
        <v>31</v>
      </c>
      <c r="E10" s="18" t="s">
        <v>123</v>
      </c>
      <c r="F10" s="18" t="s">
        <v>146</v>
      </c>
      <c r="G10" s="29">
        <v>683.3</v>
      </c>
      <c r="H10" s="28">
        <v>3</v>
      </c>
      <c r="I10" s="28">
        <v>0</v>
      </c>
      <c r="J10" s="28">
        <v>3</v>
      </c>
      <c r="K10" s="28">
        <v>2</v>
      </c>
      <c r="L10" s="28">
        <v>2</v>
      </c>
      <c r="M10" s="28">
        <v>0</v>
      </c>
      <c r="N10" s="29">
        <f t="shared" si="1"/>
        <v>66.666666666666657</v>
      </c>
      <c r="O10" s="23">
        <v>683.3</v>
      </c>
      <c r="P10" s="23">
        <v>683.3</v>
      </c>
      <c r="Q10" s="29">
        <f t="shared" si="2"/>
        <v>100</v>
      </c>
      <c r="R10" s="23">
        <v>683.3</v>
      </c>
      <c r="S10" s="29">
        <f t="shared" si="3"/>
        <v>100</v>
      </c>
      <c r="T10" s="23">
        <f t="shared" si="7"/>
        <v>0</v>
      </c>
      <c r="U10" s="29">
        <f t="shared" si="4"/>
        <v>0</v>
      </c>
      <c r="V10" s="28">
        <v>0</v>
      </c>
      <c r="W10" s="28">
        <v>0</v>
      </c>
      <c r="X10" s="28">
        <v>0</v>
      </c>
      <c r="Y10" s="29">
        <f t="shared" si="8"/>
        <v>0</v>
      </c>
      <c r="Z10" s="29">
        <v>0</v>
      </c>
      <c r="AA10" s="29">
        <v>0</v>
      </c>
      <c r="AB10" s="29">
        <f t="shared" si="5"/>
        <v>0</v>
      </c>
      <c r="AC10" s="29">
        <v>0</v>
      </c>
      <c r="AD10" s="29">
        <f t="shared" si="6"/>
        <v>0</v>
      </c>
      <c r="AE10" s="29">
        <f t="shared" si="9"/>
        <v>0</v>
      </c>
      <c r="AF10" s="29">
        <f t="shared" si="10"/>
        <v>0</v>
      </c>
    </row>
    <row r="11" spans="1:32" ht="22.5" customHeight="1" x14ac:dyDescent="0.25">
      <c r="A11" s="18">
        <v>5</v>
      </c>
      <c r="B11" s="25"/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28">
        <v>10</v>
      </c>
      <c r="I11" s="28">
        <v>3</v>
      </c>
      <c r="J11" s="28">
        <v>6</v>
      </c>
      <c r="K11" s="28">
        <v>8</v>
      </c>
      <c r="L11" s="28">
        <v>8</v>
      </c>
      <c r="M11" s="28">
        <v>0</v>
      </c>
      <c r="N11" s="29">
        <f t="shared" si="1"/>
        <v>80</v>
      </c>
      <c r="O11" s="23">
        <v>10725.08</v>
      </c>
      <c r="P11" s="23">
        <v>10725.08</v>
      </c>
      <c r="Q11" s="29">
        <f t="shared" si="2"/>
        <v>100</v>
      </c>
      <c r="R11" s="23">
        <v>6615.71</v>
      </c>
      <c r="S11" s="29">
        <f t="shared" si="3"/>
        <v>61.684481607596396</v>
      </c>
      <c r="T11" s="23">
        <f t="shared" si="7"/>
        <v>4109.37</v>
      </c>
      <c r="U11" s="29">
        <f t="shared" si="4"/>
        <v>38.315518392403597</v>
      </c>
      <c r="V11" s="28">
        <v>0</v>
      </c>
      <c r="W11" s="28">
        <v>0</v>
      </c>
      <c r="X11" s="28">
        <v>0</v>
      </c>
      <c r="Y11" s="29">
        <f t="shared" si="8"/>
        <v>0</v>
      </c>
      <c r="Z11" s="29">
        <v>0</v>
      </c>
      <c r="AA11" s="29">
        <v>0</v>
      </c>
      <c r="AB11" s="29">
        <f t="shared" si="5"/>
        <v>0</v>
      </c>
      <c r="AC11" s="29">
        <v>0</v>
      </c>
      <c r="AD11" s="29">
        <f t="shared" si="6"/>
        <v>0</v>
      </c>
      <c r="AE11" s="29">
        <f t="shared" si="9"/>
        <v>0</v>
      </c>
      <c r="AF11" s="29">
        <f t="shared" si="10"/>
        <v>0</v>
      </c>
    </row>
    <row r="12" spans="1:32" ht="22.5" customHeight="1" x14ac:dyDescent="0.25">
      <c r="A12" s="18">
        <v>6</v>
      </c>
      <c r="B12" s="25"/>
      <c r="C12" s="25"/>
      <c r="D12" s="20" t="s">
        <v>33</v>
      </c>
      <c r="E12" s="18" t="s">
        <v>124</v>
      </c>
      <c r="F12" s="18" t="s">
        <v>148</v>
      </c>
      <c r="G12" s="29">
        <v>26690.21</v>
      </c>
      <c r="H12" s="28">
        <v>20</v>
      </c>
      <c r="I12" s="28">
        <v>9</v>
      </c>
      <c r="J12" s="28">
        <v>10</v>
      </c>
      <c r="K12" s="28">
        <v>16</v>
      </c>
      <c r="L12" s="28">
        <v>16</v>
      </c>
      <c r="M12" s="28">
        <v>0</v>
      </c>
      <c r="N12" s="29">
        <f t="shared" si="1"/>
        <v>80</v>
      </c>
      <c r="O12" s="23">
        <v>26690.21</v>
      </c>
      <c r="P12" s="23">
        <v>26690.21</v>
      </c>
      <c r="Q12" s="29">
        <f t="shared" si="2"/>
        <v>100</v>
      </c>
      <c r="R12" s="23">
        <v>26690.21</v>
      </c>
      <c r="S12" s="29">
        <f t="shared" si="3"/>
        <v>100</v>
      </c>
      <c r="T12" s="23">
        <f t="shared" si="7"/>
        <v>0</v>
      </c>
      <c r="U12" s="29">
        <f t="shared" si="4"/>
        <v>0</v>
      </c>
      <c r="V12" s="28">
        <v>0</v>
      </c>
      <c r="W12" s="28">
        <v>0</v>
      </c>
      <c r="X12" s="28">
        <v>0</v>
      </c>
      <c r="Y12" s="29">
        <f t="shared" si="8"/>
        <v>0</v>
      </c>
      <c r="Z12" s="29">
        <v>0</v>
      </c>
      <c r="AA12" s="29">
        <v>0</v>
      </c>
      <c r="AB12" s="29">
        <f t="shared" si="5"/>
        <v>0</v>
      </c>
      <c r="AC12" s="29">
        <v>0</v>
      </c>
      <c r="AD12" s="29">
        <f t="shared" si="6"/>
        <v>0</v>
      </c>
      <c r="AE12" s="29">
        <f t="shared" si="9"/>
        <v>0</v>
      </c>
      <c r="AF12" s="29">
        <f t="shared" si="10"/>
        <v>0</v>
      </c>
    </row>
    <row r="13" spans="1:32" ht="22.5" customHeight="1" x14ac:dyDescent="0.25">
      <c r="A13" s="18">
        <v>7</v>
      </c>
      <c r="B13" s="25"/>
      <c r="C13" s="25"/>
      <c r="D13" s="20" t="s">
        <v>34</v>
      </c>
      <c r="E13" s="18" t="s">
        <v>125</v>
      </c>
      <c r="F13" s="18" t="s">
        <v>149</v>
      </c>
      <c r="G13" s="29">
        <v>40428.949999999997</v>
      </c>
      <c r="H13" s="28">
        <v>30</v>
      </c>
      <c r="I13" s="28">
        <v>14</v>
      </c>
      <c r="J13" s="28">
        <v>16</v>
      </c>
      <c r="K13" s="28">
        <v>27</v>
      </c>
      <c r="L13" s="28">
        <v>27</v>
      </c>
      <c r="M13" s="28">
        <v>0</v>
      </c>
      <c r="N13" s="29">
        <f t="shared" si="1"/>
        <v>90</v>
      </c>
      <c r="O13" s="23">
        <v>40428.949999999997</v>
      </c>
      <c r="P13" s="23">
        <v>40428.949999999997</v>
      </c>
      <c r="Q13" s="29">
        <f t="shared" si="2"/>
        <v>100</v>
      </c>
      <c r="R13" s="23">
        <v>40428.949999999997</v>
      </c>
      <c r="S13" s="29">
        <f t="shared" si="3"/>
        <v>100</v>
      </c>
      <c r="T13" s="23">
        <f t="shared" si="7"/>
        <v>0</v>
      </c>
      <c r="U13" s="29">
        <f t="shared" si="4"/>
        <v>0</v>
      </c>
      <c r="V13" s="28">
        <v>0</v>
      </c>
      <c r="W13" s="28">
        <v>0</v>
      </c>
      <c r="X13" s="28">
        <v>0</v>
      </c>
      <c r="Y13" s="29">
        <f t="shared" si="8"/>
        <v>0</v>
      </c>
      <c r="Z13" s="29">
        <v>0</v>
      </c>
      <c r="AA13" s="29">
        <v>0</v>
      </c>
      <c r="AB13" s="29">
        <f t="shared" si="5"/>
        <v>0</v>
      </c>
      <c r="AC13" s="29">
        <v>0</v>
      </c>
      <c r="AD13" s="29">
        <f t="shared" si="6"/>
        <v>0</v>
      </c>
      <c r="AE13" s="29">
        <f t="shared" si="9"/>
        <v>0</v>
      </c>
      <c r="AF13" s="29">
        <f t="shared" si="10"/>
        <v>0</v>
      </c>
    </row>
    <row r="14" spans="1:32" ht="22.5" customHeight="1" x14ac:dyDescent="0.25">
      <c r="A14" s="18">
        <v>8</v>
      </c>
      <c r="B14" s="25"/>
      <c r="C14" s="25"/>
      <c r="D14" s="20" t="s">
        <v>35</v>
      </c>
      <c r="E14" s="18" t="s">
        <v>125</v>
      </c>
      <c r="F14" s="18" t="s">
        <v>150</v>
      </c>
      <c r="G14" s="29">
        <v>4659.66</v>
      </c>
      <c r="H14" s="28">
        <v>6</v>
      </c>
      <c r="I14" s="28">
        <v>0</v>
      </c>
      <c r="J14" s="28">
        <v>6</v>
      </c>
      <c r="K14" s="28">
        <v>4</v>
      </c>
      <c r="L14" s="28">
        <v>4</v>
      </c>
      <c r="M14" s="28">
        <v>0</v>
      </c>
      <c r="N14" s="29">
        <f t="shared" si="1"/>
        <v>66.666666666666657</v>
      </c>
      <c r="O14" s="23">
        <v>4659.66</v>
      </c>
      <c r="P14" s="23">
        <v>4659.66</v>
      </c>
      <c r="Q14" s="29">
        <f t="shared" si="2"/>
        <v>100</v>
      </c>
      <c r="R14" s="23">
        <v>4659.66</v>
      </c>
      <c r="S14" s="29">
        <f t="shared" si="3"/>
        <v>100</v>
      </c>
      <c r="T14" s="23">
        <f t="shared" si="7"/>
        <v>0</v>
      </c>
      <c r="U14" s="29">
        <f t="shared" si="4"/>
        <v>0</v>
      </c>
      <c r="V14" s="28">
        <v>0</v>
      </c>
      <c r="W14" s="28">
        <v>0</v>
      </c>
      <c r="X14" s="28">
        <v>0</v>
      </c>
      <c r="Y14" s="29">
        <f t="shared" si="8"/>
        <v>0</v>
      </c>
      <c r="Z14" s="29">
        <v>0</v>
      </c>
      <c r="AA14" s="29">
        <v>0</v>
      </c>
      <c r="AB14" s="29">
        <f t="shared" si="5"/>
        <v>0</v>
      </c>
      <c r="AC14" s="29">
        <v>0</v>
      </c>
      <c r="AD14" s="29">
        <f t="shared" si="6"/>
        <v>0</v>
      </c>
      <c r="AE14" s="29">
        <f t="shared" si="9"/>
        <v>0</v>
      </c>
      <c r="AF14" s="29">
        <f t="shared" si="10"/>
        <v>0</v>
      </c>
    </row>
    <row r="15" spans="1:32" ht="22.5" customHeight="1" x14ac:dyDescent="0.25">
      <c r="A15" s="18">
        <v>9</v>
      </c>
      <c r="B15" s="25"/>
      <c r="C15" s="25"/>
      <c r="D15" s="20" t="s">
        <v>36</v>
      </c>
      <c r="E15" s="18" t="s">
        <v>124</v>
      </c>
      <c r="F15" s="18" t="s">
        <v>151</v>
      </c>
      <c r="G15" s="29">
        <v>35464.200000000004</v>
      </c>
      <c r="H15" s="28">
        <v>35</v>
      </c>
      <c r="I15" s="28">
        <v>14</v>
      </c>
      <c r="J15" s="28">
        <v>19</v>
      </c>
      <c r="K15" s="28">
        <v>34</v>
      </c>
      <c r="L15" s="28">
        <v>34</v>
      </c>
      <c r="M15" s="28">
        <v>0</v>
      </c>
      <c r="N15" s="29">
        <f t="shared" si="1"/>
        <v>97.142857142857139</v>
      </c>
      <c r="O15" s="23">
        <v>35464.200000000004</v>
      </c>
      <c r="P15" s="23">
        <v>35464.200000000004</v>
      </c>
      <c r="Q15" s="29">
        <f t="shared" si="2"/>
        <v>100</v>
      </c>
      <c r="R15" s="23">
        <v>35464.200000000004</v>
      </c>
      <c r="S15" s="29">
        <f t="shared" si="3"/>
        <v>100</v>
      </c>
      <c r="T15" s="23">
        <f t="shared" si="7"/>
        <v>0</v>
      </c>
      <c r="U15" s="29">
        <f t="shared" si="4"/>
        <v>0</v>
      </c>
      <c r="V15" s="28">
        <v>0</v>
      </c>
      <c r="W15" s="28">
        <v>0</v>
      </c>
      <c r="X15" s="28">
        <v>0</v>
      </c>
      <c r="Y15" s="29">
        <f t="shared" si="8"/>
        <v>0</v>
      </c>
      <c r="Z15" s="29">
        <v>0</v>
      </c>
      <c r="AA15" s="29">
        <v>0</v>
      </c>
      <c r="AB15" s="29">
        <f t="shared" si="5"/>
        <v>0</v>
      </c>
      <c r="AC15" s="29">
        <v>0</v>
      </c>
      <c r="AD15" s="29">
        <f t="shared" si="6"/>
        <v>0</v>
      </c>
      <c r="AE15" s="29">
        <f t="shared" si="9"/>
        <v>0</v>
      </c>
      <c r="AF15" s="29">
        <f t="shared" si="10"/>
        <v>0</v>
      </c>
    </row>
    <row r="16" spans="1:32" ht="22.5" customHeight="1" x14ac:dyDescent="0.25">
      <c r="A16" s="18">
        <v>10</v>
      </c>
      <c r="B16" s="25"/>
      <c r="C16" s="25"/>
      <c r="D16" s="20" t="s">
        <v>37</v>
      </c>
      <c r="E16" s="18" t="s">
        <v>121</v>
      </c>
      <c r="F16" s="18" t="s">
        <v>152</v>
      </c>
      <c r="G16" s="29">
        <v>14981.960000000001</v>
      </c>
      <c r="H16" s="28">
        <v>11</v>
      </c>
      <c r="I16" s="28">
        <v>2</v>
      </c>
      <c r="J16" s="28">
        <v>9</v>
      </c>
      <c r="K16" s="28">
        <v>5</v>
      </c>
      <c r="L16" s="28">
        <v>5</v>
      </c>
      <c r="M16" s="28">
        <v>0</v>
      </c>
      <c r="N16" s="29">
        <f t="shared" si="1"/>
        <v>45.454545454545453</v>
      </c>
      <c r="O16" s="23">
        <v>14981.960000000001</v>
      </c>
      <c r="P16" s="23">
        <v>14981.960000000001</v>
      </c>
      <c r="Q16" s="29">
        <f t="shared" si="2"/>
        <v>100</v>
      </c>
      <c r="R16" s="23">
        <v>14981.960000000001</v>
      </c>
      <c r="S16" s="29">
        <f t="shared" si="3"/>
        <v>100</v>
      </c>
      <c r="T16" s="23">
        <f t="shared" si="7"/>
        <v>0</v>
      </c>
      <c r="U16" s="29">
        <f t="shared" si="4"/>
        <v>0</v>
      </c>
      <c r="V16" s="28">
        <v>0</v>
      </c>
      <c r="W16" s="28">
        <v>0</v>
      </c>
      <c r="X16" s="28">
        <v>0</v>
      </c>
      <c r="Y16" s="29">
        <f t="shared" si="8"/>
        <v>0</v>
      </c>
      <c r="Z16" s="29">
        <v>0</v>
      </c>
      <c r="AA16" s="29">
        <v>0</v>
      </c>
      <c r="AB16" s="29">
        <f t="shared" si="5"/>
        <v>0</v>
      </c>
      <c r="AC16" s="29">
        <v>0</v>
      </c>
      <c r="AD16" s="29">
        <f t="shared" si="6"/>
        <v>0</v>
      </c>
      <c r="AE16" s="29">
        <f t="shared" si="9"/>
        <v>0</v>
      </c>
      <c r="AF16" s="29">
        <f t="shared" si="10"/>
        <v>0</v>
      </c>
    </row>
    <row r="17" spans="1:32" ht="22.5" customHeight="1" x14ac:dyDescent="0.25">
      <c r="A17" s="18">
        <v>11</v>
      </c>
      <c r="B17" s="25"/>
      <c r="C17" s="25"/>
      <c r="D17" s="20" t="s">
        <v>38</v>
      </c>
      <c r="E17" s="18" t="s">
        <v>125</v>
      </c>
      <c r="F17" s="18" t="s">
        <v>153</v>
      </c>
      <c r="G17" s="29">
        <v>8384.7800000000007</v>
      </c>
      <c r="H17" s="28">
        <v>9</v>
      </c>
      <c r="I17" s="28">
        <v>0</v>
      </c>
      <c r="J17" s="28">
        <v>9</v>
      </c>
      <c r="K17" s="28">
        <v>7</v>
      </c>
      <c r="L17" s="28">
        <v>7</v>
      </c>
      <c r="M17" s="28">
        <v>0</v>
      </c>
      <c r="N17" s="29">
        <f t="shared" si="1"/>
        <v>77.777777777777786</v>
      </c>
      <c r="O17" s="23">
        <v>8384.7800000000007</v>
      </c>
      <c r="P17" s="23">
        <v>8384.7800000000007</v>
      </c>
      <c r="Q17" s="29">
        <f t="shared" si="2"/>
        <v>100</v>
      </c>
      <c r="R17" s="23">
        <v>7650.33</v>
      </c>
      <c r="S17" s="29">
        <f t="shared" si="3"/>
        <v>91.240676559194156</v>
      </c>
      <c r="T17" s="23">
        <f t="shared" si="7"/>
        <v>734.45000000000073</v>
      </c>
      <c r="U17" s="29">
        <f t="shared" si="4"/>
        <v>8.7593234408058489</v>
      </c>
      <c r="V17" s="28">
        <v>0</v>
      </c>
      <c r="W17" s="28">
        <v>0</v>
      </c>
      <c r="X17" s="28">
        <v>0</v>
      </c>
      <c r="Y17" s="29">
        <f t="shared" si="8"/>
        <v>0</v>
      </c>
      <c r="Z17" s="29">
        <v>0</v>
      </c>
      <c r="AA17" s="29">
        <v>0</v>
      </c>
      <c r="AB17" s="29">
        <f t="shared" si="5"/>
        <v>0</v>
      </c>
      <c r="AC17" s="29">
        <v>0</v>
      </c>
      <c r="AD17" s="29">
        <f t="shared" si="6"/>
        <v>0</v>
      </c>
      <c r="AE17" s="29">
        <f t="shared" si="9"/>
        <v>0</v>
      </c>
      <c r="AF17" s="29">
        <f t="shared" si="10"/>
        <v>0</v>
      </c>
    </row>
    <row r="18" spans="1:32" ht="22.5" customHeight="1" x14ac:dyDescent="0.25">
      <c r="A18" s="18">
        <v>12</v>
      </c>
      <c r="B18" s="25"/>
      <c r="C18" s="25"/>
      <c r="D18" s="20" t="s">
        <v>39</v>
      </c>
      <c r="E18" s="18" t="s">
        <v>126</v>
      </c>
      <c r="F18" s="18" t="s">
        <v>154</v>
      </c>
      <c r="G18" s="29">
        <v>7748.75</v>
      </c>
      <c r="H18" s="28">
        <v>7</v>
      </c>
      <c r="I18" s="28">
        <v>0</v>
      </c>
      <c r="J18" s="28">
        <v>7</v>
      </c>
      <c r="K18" s="28">
        <v>7</v>
      </c>
      <c r="L18" s="28">
        <v>7</v>
      </c>
      <c r="M18" s="28">
        <v>0</v>
      </c>
      <c r="N18" s="29">
        <f t="shared" si="1"/>
        <v>100</v>
      </c>
      <c r="O18" s="23">
        <v>7748.75</v>
      </c>
      <c r="P18" s="23">
        <v>7748.75</v>
      </c>
      <c r="Q18" s="29">
        <f t="shared" si="2"/>
        <v>100</v>
      </c>
      <c r="R18" s="23">
        <v>7060.58</v>
      </c>
      <c r="S18" s="29">
        <f t="shared" si="3"/>
        <v>91.118954670108081</v>
      </c>
      <c r="T18" s="23">
        <f t="shared" si="7"/>
        <v>688.17000000000007</v>
      </c>
      <c r="U18" s="29">
        <f t="shared" si="4"/>
        <v>8.8810453298919185</v>
      </c>
      <c r="V18" s="28">
        <v>0</v>
      </c>
      <c r="W18" s="28">
        <v>0</v>
      </c>
      <c r="X18" s="28">
        <v>0</v>
      </c>
      <c r="Y18" s="29">
        <f t="shared" si="8"/>
        <v>0</v>
      </c>
      <c r="Z18" s="29">
        <v>0</v>
      </c>
      <c r="AA18" s="29">
        <v>0</v>
      </c>
      <c r="AB18" s="29">
        <f t="shared" si="5"/>
        <v>0</v>
      </c>
      <c r="AC18" s="29">
        <v>0</v>
      </c>
      <c r="AD18" s="29">
        <f t="shared" si="6"/>
        <v>0</v>
      </c>
      <c r="AE18" s="29">
        <f t="shared" si="9"/>
        <v>0</v>
      </c>
      <c r="AF18" s="29">
        <f t="shared" si="10"/>
        <v>0</v>
      </c>
    </row>
    <row r="19" spans="1:32" ht="22.5" customHeight="1" x14ac:dyDescent="0.25">
      <c r="A19" s="18">
        <v>13</v>
      </c>
      <c r="B19" s="25"/>
      <c r="C19" s="25"/>
      <c r="D19" s="20" t="s">
        <v>40</v>
      </c>
      <c r="E19" s="18" t="s">
        <v>124</v>
      </c>
      <c r="F19" s="18" t="s">
        <v>155</v>
      </c>
      <c r="G19" s="29">
        <v>44618.01</v>
      </c>
      <c r="H19" s="28">
        <v>36</v>
      </c>
      <c r="I19" s="28">
        <v>8</v>
      </c>
      <c r="J19" s="28">
        <v>27</v>
      </c>
      <c r="K19" s="28">
        <v>34</v>
      </c>
      <c r="L19" s="28">
        <v>34</v>
      </c>
      <c r="M19" s="28">
        <v>0</v>
      </c>
      <c r="N19" s="29">
        <f t="shared" si="1"/>
        <v>94.444444444444443</v>
      </c>
      <c r="O19" s="23">
        <v>44618.01</v>
      </c>
      <c r="P19" s="23">
        <v>44618.01</v>
      </c>
      <c r="Q19" s="29">
        <f t="shared" si="2"/>
        <v>100</v>
      </c>
      <c r="R19" s="23">
        <v>44618.01</v>
      </c>
      <c r="S19" s="29">
        <f t="shared" si="3"/>
        <v>100</v>
      </c>
      <c r="T19" s="23">
        <f t="shared" si="7"/>
        <v>0</v>
      </c>
      <c r="U19" s="29">
        <f t="shared" si="4"/>
        <v>0</v>
      </c>
      <c r="V19" s="28">
        <v>0</v>
      </c>
      <c r="W19" s="28">
        <v>0</v>
      </c>
      <c r="X19" s="28">
        <v>0</v>
      </c>
      <c r="Y19" s="29">
        <f t="shared" si="8"/>
        <v>0</v>
      </c>
      <c r="Z19" s="29">
        <v>0</v>
      </c>
      <c r="AA19" s="29">
        <v>0</v>
      </c>
      <c r="AB19" s="29">
        <f t="shared" si="5"/>
        <v>0</v>
      </c>
      <c r="AC19" s="29">
        <v>0</v>
      </c>
      <c r="AD19" s="29">
        <f t="shared" si="6"/>
        <v>0</v>
      </c>
      <c r="AE19" s="29">
        <f t="shared" si="9"/>
        <v>0</v>
      </c>
      <c r="AF19" s="29">
        <f t="shared" si="10"/>
        <v>0</v>
      </c>
    </row>
    <row r="20" spans="1:32" ht="22.5" customHeight="1" x14ac:dyDescent="0.25">
      <c r="A20" s="18">
        <v>14</v>
      </c>
      <c r="B20" s="25"/>
      <c r="C20" s="25"/>
      <c r="D20" s="20" t="s">
        <v>41</v>
      </c>
      <c r="E20" s="18" t="s">
        <v>127</v>
      </c>
      <c r="F20" s="18" t="s">
        <v>156</v>
      </c>
      <c r="G20" s="29">
        <v>2748.38</v>
      </c>
      <c r="H20" s="28">
        <v>4</v>
      </c>
      <c r="I20" s="28">
        <v>0</v>
      </c>
      <c r="J20" s="28">
        <v>4</v>
      </c>
      <c r="K20" s="28">
        <v>2</v>
      </c>
      <c r="L20" s="28">
        <v>2</v>
      </c>
      <c r="M20" s="28">
        <v>0</v>
      </c>
      <c r="N20" s="29">
        <f t="shared" si="1"/>
        <v>50</v>
      </c>
      <c r="O20" s="23">
        <v>2748.38</v>
      </c>
      <c r="P20" s="23">
        <v>2748.38</v>
      </c>
      <c r="Q20" s="29">
        <f t="shared" si="2"/>
        <v>100</v>
      </c>
      <c r="R20" s="23">
        <v>2748.38</v>
      </c>
      <c r="S20" s="29">
        <f t="shared" si="3"/>
        <v>100</v>
      </c>
      <c r="T20" s="23">
        <f t="shared" si="7"/>
        <v>0</v>
      </c>
      <c r="U20" s="29">
        <f t="shared" si="4"/>
        <v>0</v>
      </c>
      <c r="V20" s="28">
        <v>0</v>
      </c>
      <c r="W20" s="28">
        <v>0</v>
      </c>
      <c r="X20" s="28">
        <v>0</v>
      </c>
      <c r="Y20" s="29">
        <f t="shared" si="8"/>
        <v>0</v>
      </c>
      <c r="Z20" s="29">
        <v>0</v>
      </c>
      <c r="AA20" s="29">
        <v>0</v>
      </c>
      <c r="AB20" s="29">
        <f t="shared" si="5"/>
        <v>0</v>
      </c>
      <c r="AC20" s="29">
        <v>0</v>
      </c>
      <c r="AD20" s="29">
        <f t="shared" si="6"/>
        <v>0</v>
      </c>
      <c r="AE20" s="29">
        <f t="shared" si="9"/>
        <v>0</v>
      </c>
      <c r="AF20" s="29">
        <f t="shared" si="10"/>
        <v>0</v>
      </c>
    </row>
    <row r="21" spans="1:32" ht="22.5" customHeight="1" x14ac:dyDescent="0.25">
      <c r="A21" s="18">
        <v>15</v>
      </c>
      <c r="B21" s="25"/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28">
        <v>21</v>
      </c>
      <c r="I21" s="28">
        <v>1</v>
      </c>
      <c r="J21" s="28">
        <v>20</v>
      </c>
      <c r="K21" s="28">
        <v>13</v>
      </c>
      <c r="L21" s="28">
        <v>13</v>
      </c>
      <c r="M21" s="28">
        <v>0</v>
      </c>
      <c r="N21" s="29">
        <f t="shared" si="1"/>
        <v>61.904761904761905</v>
      </c>
      <c r="O21" s="23">
        <v>13314.79</v>
      </c>
      <c r="P21" s="23">
        <v>13314.79</v>
      </c>
      <c r="Q21" s="29">
        <f t="shared" si="2"/>
        <v>100</v>
      </c>
      <c r="R21" s="23">
        <v>12760.369999999999</v>
      </c>
      <c r="S21" s="29">
        <f t="shared" si="3"/>
        <v>95.836058999052923</v>
      </c>
      <c r="T21" s="23">
        <f t="shared" si="7"/>
        <v>554.42000000000189</v>
      </c>
      <c r="U21" s="29">
        <f t="shared" si="4"/>
        <v>4.163941000947081</v>
      </c>
      <c r="V21" s="28">
        <v>0</v>
      </c>
      <c r="W21" s="28">
        <v>0</v>
      </c>
      <c r="X21" s="28">
        <v>0</v>
      </c>
      <c r="Y21" s="29">
        <f t="shared" si="8"/>
        <v>0</v>
      </c>
      <c r="Z21" s="29">
        <v>0</v>
      </c>
      <c r="AA21" s="29">
        <v>0</v>
      </c>
      <c r="AB21" s="29">
        <f t="shared" si="5"/>
        <v>0</v>
      </c>
      <c r="AC21" s="29">
        <v>0</v>
      </c>
      <c r="AD21" s="29">
        <f t="shared" si="6"/>
        <v>0</v>
      </c>
      <c r="AE21" s="29">
        <f t="shared" si="9"/>
        <v>0</v>
      </c>
      <c r="AF21" s="29">
        <f t="shared" si="10"/>
        <v>0</v>
      </c>
    </row>
    <row r="22" spans="1:32" ht="22.5" customHeight="1" x14ac:dyDescent="0.25">
      <c r="A22" s="18">
        <v>16</v>
      </c>
      <c r="B22" s="25"/>
      <c r="C22" s="25"/>
      <c r="D22" s="20" t="s">
        <v>43</v>
      </c>
      <c r="E22" s="18" t="s">
        <v>124</v>
      </c>
      <c r="F22" s="18" t="s">
        <v>158</v>
      </c>
      <c r="G22" s="29">
        <v>2821.83</v>
      </c>
      <c r="H22" s="28">
        <v>10</v>
      </c>
      <c r="I22" s="28">
        <v>2</v>
      </c>
      <c r="J22" s="28">
        <v>8</v>
      </c>
      <c r="K22" s="28">
        <v>5</v>
      </c>
      <c r="L22" s="28">
        <v>5</v>
      </c>
      <c r="M22" s="28">
        <v>0</v>
      </c>
      <c r="N22" s="29">
        <f t="shared" si="1"/>
        <v>50</v>
      </c>
      <c r="O22" s="23">
        <v>2821.83</v>
      </c>
      <c r="P22" s="23">
        <v>2821.83</v>
      </c>
      <c r="Q22" s="29">
        <f t="shared" si="2"/>
        <v>100</v>
      </c>
      <c r="R22" s="23">
        <v>2821.83</v>
      </c>
      <c r="S22" s="29">
        <f t="shared" si="3"/>
        <v>100</v>
      </c>
      <c r="T22" s="23">
        <f t="shared" si="7"/>
        <v>0</v>
      </c>
      <c r="U22" s="29">
        <f t="shared" si="4"/>
        <v>0</v>
      </c>
      <c r="V22" s="28">
        <v>0</v>
      </c>
      <c r="W22" s="28">
        <v>0</v>
      </c>
      <c r="X22" s="28">
        <v>0</v>
      </c>
      <c r="Y22" s="29">
        <f t="shared" si="8"/>
        <v>0</v>
      </c>
      <c r="Z22" s="29">
        <v>0</v>
      </c>
      <c r="AA22" s="29">
        <v>0</v>
      </c>
      <c r="AB22" s="29">
        <f t="shared" si="5"/>
        <v>0</v>
      </c>
      <c r="AC22" s="29">
        <v>0</v>
      </c>
      <c r="AD22" s="29">
        <f t="shared" si="6"/>
        <v>0</v>
      </c>
      <c r="AE22" s="29">
        <f t="shared" si="9"/>
        <v>0</v>
      </c>
      <c r="AF22" s="29">
        <f t="shared" si="10"/>
        <v>0</v>
      </c>
    </row>
    <row r="23" spans="1:32" ht="22.5" customHeight="1" x14ac:dyDescent="0.25">
      <c r="A23" s="18">
        <v>17</v>
      </c>
      <c r="B23" s="25"/>
      <c r="C23" s="25"/>
      <c r="D23" s="20" t="s">
        <v>44</v>
      </c>
      <c r="E23" s="18" t="s">
        <v>124</v>
      </c>
      <c r="F23" s="18" t="s">
        <v>159</v>
      </c>
      <c r="G23" s="29">
        <v>4470.47</v>
      </c>
      <c r="H23" s="28">
        <v>8</v>
      </c>
      <c r="I23" s="28">
        <v>2</v>
      </c>
      <c r="J23" s="28">
        <v>6</v>
      </c>
      <c r="K23" s="28">
        <v>5</v>
      </c>
      <c r="L23" s="28">
        <v>5</v>
      </c>
      <c r="M23" s="28">
        <v>0</v>
      </c>
      <c r="N23" s="29">
        <f t="shared" si="1"/>
        <v>62.5</v>
      </c>
      <c r="O23" s="23">
        <v>4470.47</v>
      </c>
      <c r="P23" s="23">
        <v>4470.47</v>
      </c>
      <c r="Q23" s="29">
        <f t="shared" si="2"/>
        <v>100</v>
      </c>
      <c r="R23" s="23">
        <v>4470.47</v>
      </c>
      <c r="S23" s="29">
        <f t="shared" si="3"/>
        <v>100</v>
      </c>
      <c r="T23" s="23">
        <f t="shared" si="7"/>
        <v>0</v>
      </c>
      <c r="U23" s="29">
        <f t="shared" si="4"/>
        <v>0</v>
      </c>
      <c r="V23" s="28">
        <v>0</v>
      </c>
      <c r="W23" s="28">
        <v>0</v>
      </c>
      <c r="X23" s="28">
        <v>0</v>
      </c>
      <c r="Y23" s="29">
        <f t="shared" si="8"/>
        <v>0</v>
      </c>
      <c r="Z23" s="29">
        <v>0</v>
      </c>
      <c r="AA23" s="29">
        <v>0</v>
      </c>
      <c r="AB23" s="29">
        <f t="shared" si="5"/>
        <v>0</v>
      </c>
      <c r="AC23" s="29">
        <v>0</v>
      </c>
      <c r="AD23" s="29">
        <f t="shared" si="6"/>
        <v>0</v>
      </c>
      <c r="AE23" s="29">
        <f t="shared" si="9"/>
        <v>0</v>
      </c>
      <c r="AF23" s="29">
        <f t="shared" si="10"/>
        <v>0</v>
      </c>
    </row>
    <row r="24" spans="1:32" ht="22.5" customHeight="1" x14ac:dyDescent="0.25">
      <c r="A24" s="18">
        <v>18</v>
      </c>
      <c r="B24" s="25"/>
      <c r="C24" s="25"/>
      <c r="D24" s="20" t="s">
        <v>45</v>
      </c>
      <c r="E24" s="18" t="s">
        <v>124</v>
      </c>
      <c r="F24" s="18" t="s">
        <v>160</v>
      </c>
      <c r="G24" s="29">
        <v>6572.83</v>
      </c>
      <c r="H24" s="28">
        <v>9</v>
      </c>
      <c r="I24" s="28">
        <v>2</v>
      </c>
      <c r="J24" s="28">
        <v>7</v>
      </c>
      <c r="K24" s="28">
        <v>7</v>
      </c>
      <c r="L24" s="28">
        <v>7</v>
      </c>
      <c r="M24" s="28">
        <v>0</v>
      </c>
      <c r="N24" s="29">
        <f t="shared" si="1"/>
        <v>77.777777777777786</v>
      </c>
      <c r="O24" s="23">
        <v>6572.83</v>
      </c>
      <c r="P24" s="23">
        <v>6572.83</v>
      </c>
      <c r="Q24" s="29">
        <f t="shared" si="2"/>
        <v>100</v>
      </c>
      <c r="R24" s="23">
        <v>6572.83</v>
      </c>
      <c r="S24" s="29">
        <f t="shared" si="3"/>
        <v>100</v>
      </c>
      <c r="T24" s="23">
        <f t="shared" si="7"/>
        <v>0</v>
      </c>
      <c r="U24" s="29">
        <f t="shared" si="4"/>
        <v>0</v>
      </c>
      <c r="V24" s="28">
        <v>0</v>
      </c>
      <c r="W24" s="28">
        <v>0</v>
      </c>
      <c r="X24" s="28">
        <v>0</v>
      </c>
      <c r="Y24" s="29">
        <f t="shared" si="8"/>
        <v>0</v>
      </c>
      <c r="Z24" s="29">
        <v>0</v>
      </c>
      <c r="AA24" s="29">
        <v>0</v>
      </c>
      <c r="AB24" s="29">
        <f t="shared" si="5"/>
        <v>0</v>
      </c>
      <c r="AC24" s="29">
        <v>0</v>
      </c>
      <c r="AD24" s="29">
        <f t="shared" si="6"/>
        <v>0</v>
      </c>
      <c r="AE24" s="29">
        <f t="shared" si="9"/>
        <v>0</v>
      </c>
      <c r="AF24" s="29">
        <f t="shared" si="10"/>
        <v>0</v>
      </c>
    </row>
    <row r="25" spans="1:32" ht="22.5" customHeight="1" x14ac:dyDescent="0.25">
      <c r="A25" s="18">
        <v>19</v>
      </c>
      <c r="B25" s="25"/>
      <c r="C25" s="25"/>
      <c r="D25" s="20" t="s">
        <v>46</v>
      </c>
      <c r="E25" s="18" t="s">
        <v>128</v>
      </c>
      <c r="F25" s="18" t="s">
        <v>161</v>
      </c>
      <c r="G25" s="29">
        <v>21296.61</v>
      </c>
      <c r="H25" s="28">
        <v>17</v>
      </c>
      <c r="I25" s="28">
        <v>0</v>
      </c>
      <c r="J25" s="28">
        <v>17</v>
      </c>
      <c r="K25" s="28">
        <v>15</v>
      </c>
      <c r="L25" s="28">
        <v>15</v>
      </c>
      <c r="M25" s="28">
        <v>0</v>
      </c>
      <c r="N25" s="29">
        <f t="shared" si="1"/>
        <v>88.235294117647058</v>
      </c>
      <c r="O25" s="23">
        <v>21296.61</v>
      </c>
      <c r="P25" s="23">
        <v>21296.61</v>
      </c>
      <c r="Q25" s="29">
        <f t="shared" si="2"/>
        <v>100</v>
      </c>
      <c r="R25" s="23">
        <v>17319.839999999997</v>
      </c>
      <c r="S25" s="29">
        <f t="shared" si="3"/>
        <v>81.326746369492582</v>
      </c>
      <c r="T25" s="23">
        <f t="shared" si="7"/>
        <v>3976.7700000000041</v>
      </c>
      <c r="U25" s="29">
        <f t="shared" si="4"/>
        <v>18.673253630507407</v>
      </c>
      <c r="V25" s="28">
        <v>0</v>
      </c>
      <c r="W25" s="28">
        <v>0</v>
      </c>
      <c r="X25" s="28">
        <v>0</v>
      </c>
      <c r="Y25" s="29">
        <f t="shared" si="8"/>
        <v>0</v>
      </c>
      <c r="Z25" s="29">
        <v>3256.08</v>
      </c>
      <c r="AA25" s="29">
        <v>3256.08</v>
      </c>
      <c r="AB25" s="29">
        <f t="shared" si="5"/>
        <v>100</v>
      </c>
      <c r="AC25" s="29">
        <v>0</v>
      </c>
      <c r="AD25" s="29">
        <f t="shared" si="6"/>
        <v>0</v>
      </c>
      <c r="AE25" s="29">
        <f t="shared" si="9"/>
        <v>3256.08</v>
      </c>
      <c r="AF25" s="29">
        <f t="shared" si="10"/>
        <v>100</v>
      </c>
    </row>
    <row r="26" spans="1:32" ht="22.5" customHeight="1" x14ac:dyDescent="0.25">
      <c r="A26" s="18">
        <v>20</v>
      </c>
      <c r="B26" s="25"/>
      <c r="C26" s="25"/>
      <c r="D26" s="20" t="s">
        <v>47</v>
      </c>
      <c r="E26" s="18" t="s">
        <v>124</v>
      </c>
      <c r="F26" s="18" t="s">
        <v>162</v>
      </c>
      <c r="G26" s="29">
        <v>13793.66</v>
      </c>
      <c r="H26" s="28">
        <v>9</v>
      </c>
      <c r="I26" s="28">
        <v>2</v>
      </c>
      <c r="J26" s="28">
        <v>7</v>
      </c>
      <c r="K26" s="28">
        <v>9</v>
      </c>
      <c r="L26" s="28">
        <v>9</v>
      </c>
      <c r="M26" s="28">
        <v>0</v>
      </c>
      <c r="N26" s="29">
        <f t="shared" si="1"/>
        <v>100</v>
      </c>
      <c r="O26" s="23">
        <v>13793.66</v>
      </c>
      <c r="P26" s="23">
        <v>13793.66</v>
      </c>
      <c r="Q26" s="29">
        <f t="shared" si="2"/>
        <v>100</v>
      </c>
      <c r="R26" s="23">
        <v>13793.66</v>
      </c>
      <c r="S26" s="29">
        <f t="shared" si="3"/>
        <v>100</v>
      </c>
      <c r="T26" s="23">
        <f t="shared" si="7"/>
        <v>0</v>
      </c>
      <c r="U26" s="29">
        <f t="shared" si="4"/>
        <v>0</v>
      </c>
      <c r="V26" s="28">
        <v>0</v>
      </c>
      <c r="W26" s="28">
        <v>0</v>
      </c>
      <c r="X26" s="28">
        <v>0</v>
      </c>
      <c r="Y26" s="29">
        <f t="shared" si="8"/>
        <v>0</v>
      </c>
      <c r="Z26" s="29">
        <v>0</v>
      </c>
      <c r="AA26" s="29">
        <v>0</v>
      </c>
      <c r="AB26" s="29">
        <f t="shared" si="5"/>
        <v>0</v>
      </c>
      <c r="AC26" s="29">
        <v>0</v>
      </c>
      <c r="AD26" s="29">
        <f t="shared" si="6"/>
        <v>0</v>
      </c>
      <c r="AE26" s="29">
        <f t="shared" si="9"/>
        <v>0</v>
      </c>
      <c r="AF26" s="29">
        <f t="shared" si="10"/>
        <v>0</v>
      </c>
    </row>
    <row r="27" spans="1:32" ht="22.5" customHeight="1" x14ac:dyDescent="0.25">
      <c r="A27" s="18">
        <v>21</v>
      </c>
      <c r="B27" s="25"/>
      <c r="C27" s="25"/>
      <c r="D27" s="20" t="s">
        <v>48</v>
      </c>
      <c r="E27" s="18" t="s">
        <v>129</v>
      </c>
      <c r="F27" s="18" t="s">
        <v>163</v>
      </c>
      <c r="G27" s="29">
        <v>18139.88</v>
      </c>
      <c r="H27" s="28">
        <v>21</v>
      </c>
      <c r="I27" s="28">
        <v>3</v>
      </c>
      <c r="J27" s="28">
        <v>18</v>
      </c>
      <c r="K27" s="28">
        <v>20</v>
      </c>
      <c r="L27" s="28">
        <v>20</v>
      </c>
      <c r="M27" s="28">
        <v>0</v>
      </c>
      <c r="N27" s="29">
        <f t="shared" si="1"/>
        <v>95.238095238095227</v>
      </c>
      <c r="O27" s="23">
        <v>18139.88</v>
      </c>
      <c r="P27" s="23">
        <v>18139.88</v>
      </c>
      <c r="Q27" s="29">
        <f t="shared" si="2"/>
        <v>100</v>
      </c>
      <c r="R27" s="23">
        <v>16884.419999999998</v>
      </c>
      <c r="S27" s="29">
        <f t="shared" si="3"/>
        <v>93.079006035321058</v>
      </c>
      <c r="T27" s="23">
        <f t="shared" si="7"/>
        <v>1255.4600000000028</v>
      </c>
      <c r="U27" s="29">
        <f t="shared" si="4"/>
        <v>6.920993964678944</v>
      </c>
      <c r="V27" s="28">
        <v>0</v>
      </c>
      <c r="W27" s="28">
        <v>0</v>
      </c>
      <c r="X27" s="28">
        <v>0</v>
      </c>
      <c r="Y27" s="29">
        <f t="shared" si="8"/>
        <v>0</v>
      </c>
      <c r="Z27" s="29">
        <v>0</v>
      </c>
      <c r="AA27" s="29">
        <v>0</v>
      </c>
      <c r="AB27" s="29">
        <f t="shared" si="5"/>
        <v>0</v>
      </c>
      <c r="AC27" s="29">
        <v>0</v>
      </c>
      <c r="AD27" s="29">
        <f t="shared" si="6"/>
        <v>0</v>
      </c>
      <c r="AE27" s="29">
        <f t="shared" si="9"/>
        <v>0</v>
      </c>
      <c r="AF27" s="29">
        <f t="shared" si="10"/>
        <v>0</v>
      </c>
    </row>
    <row r="28" spans="1:32" ht="22.5" customHeight="1" x14ac:dyDescent="0.25">
      <c r="A28" s="18">
        <v>22</v>
      </c>
      <c r="B28" s="25"/>
      <c r="C28" s="25"/>
      <c r="D28" s="20" t="s">
        <v>49</v>
      </c>
      <c r="E28" s="18" t="s">
        <v>120</v>
      </c>
      <c r="F28" s="18" t="s">
        <v>164</v>
      </c>
      <c r="G28" s="29">
        <v>9620.1899999999987</v>
      </c>
      <c r="H28" s="28">
        <v>11</v>
      </c>
      <c r="I28" s="28">
        <v>6</v>
      </c>
      <c r="J28" s="28">
        <v>5</v>
      </c>
      <c r="K28" s="28">
        <v>10</v>
      </c>
      <c r="L28" s="28">
        <v>10</v>
      </c>
      <c r="M28" s="28">
        <v>0</v>
      </c>
      <c r="N28" s="29">
        <f t="shared" si="1"/>
        <v>90.909090909090907</v>
      </c>
      <c r="O28" s="23">
        <v>9620.1899999999987</v>
      </c>
      <c r="P28" s="23">
        <v>9620.1899999999987</v>
      </c>
      <c r="Q28" s="29">
        <f t="shared" si="2"/>
        <v>100</v>
      </c>
      <c r="R28" s="23">
        <v>9620.1899999999987</v>
      </c>
      <c r="S28" s="29">
        <f t="shared" si="3"/>
        <v>100</v>
      </c>
      <c r="T28" s="23">
        <f t="shared" si="7"/>
        <v>0</v>
      </c>
      <c r="U28" s="29">
        <f t="shared" si="4"/>
        <v>0</v>
      </c>
      <c r="V28" s="28">
        <v>0</v>
      </c>
      <c r="W28" s="28">
        <v>0</v>
      </c>
      <c r="X28" s="28">
        <v>0</v>
      </c>
      <c r="Y28" s="29">
        <f t="shared" si="8"/>
        <v>0</v>
      </c>
      <c r="Z28" s="29">
        <v>0</v>
      </c>
      <c r="AA28" s="29">
        <v>0</v>
      </c>
      <c r="AB28" s="29">
        <f t="shared" si="5"/>
        <v>0</v>
      </c>
      <c r="AC28" s="29">
        <v>0</v>
      </c>
      <c r="AD28" s="29">
        <f t="shared" si="6"/>
        <v>0</v>
      </c>
      <c r="AE28" s="29">
        <f t="shared" si="9"/>
        <v>0</v>
      </c>
      <c r="AF28" s="29">
        <f t="shared" si="10"/>
        <v>0</v>
      </c>
    </row>
    <row r="29" spans="1:32" ht="22.5" customHeight="1" x14ac:dyDescent="0.25">
      <c r="A29" s="18">
        <v>23</v>
      </c>
      <c r="B29" s="25"/>
      <c r="C29" s="25"/>
      <c r="D29" s="20" t="s">
        <v>50</v>
      </c>
      <c r="E29" s="18" t="s">
        <v>122</v>
      </c>
      <c r="F29" s="18" t="s">
        <v>165</v>
      </c>
      <c r="G29" s="29">
        <v>12457.580000000002</v>
      </c>
      <c r="H29" s="28">
        <v>11</v>
      </c>
      <c r="I29" s="28">
        <v>2</v>
      </c>
      <c r="J29" s="28">
        <v>8</v>
      </c>
      <c r="K29" s="28">
        <v>10</v>
      </c>
      <c r="L29" s="28">
        <v>10</v>
      </c>
      <c r="M29" s="28">
        <v>0</v>
      </c>
      <c r="N29" s="29">
        <f t="shared" si="1"/>
        <v>90.909090909090907</v>
      </c>
      <c r="O29" s="23">
        <v>12457.580000000002</v>
      </c>
      <c r="P29" s="23">
        <v>12457.580000000002</v>
      </c>
      <c r="Q29" s="29">
        <f t="shared" si="2"/>
        <v>100</v>
      </c>
      <c r="R29" s="23">
        <v>12457.580000000002</v>
      </c>
      <c r="S29" s="29">
        <f t="shared" si="3"/>
        <v>100</v>
      </c>
      <c r="T29" s="23">
        <f t="shared" si="7"/>
        <v>0</v>
      </c>
      <c r="U29" s="29">
        <f t="shared" si="4"/>
        <v>0</v>
      </c>
      <c r="V29" s="28">
        <v>0</v>
      </c>
      <c r="W29" s="28">
        <v>0</v>
      </c>
      <c r="X29" s="28">
        <v>0</v>
      </c>
      <c r="Y29" s="29">
        <f t="shared" si="8"/>
        <v>0</v>
      </c>
      <c r="Z29" s="29">
        <v>0</v>
      </c>
      <c r="AA29" s="29">
        <v>0</v>
      </c>
      <c r="AB29" s="29">
        <f t="shared" si="5"/>
        <v>0</v>
      </c>
      <c r="AC29" s="29">
        <v>0</v>
      </c>
      <c r="AD29" s="29">
        <f t="shared" si="6"/>
        <v>0</v>
      </c>
      <c r="AE29" s="29">
        <f t="shared" si="9"/>
        <v>0</v>
      </c>
      <c r="AF29" s="29">
        <f t="shared" si="10"/>
        <v>0</v>
      </c>
    </row>
    <row r="30" spans="1:32" ht="22.5" customHeight="1" x14ac:dyDescent="0.25">
      <c r="A30" s="18">
        <v>24</v>
      </c>
      <c r="B30" s="25"/>
      <c r="C30" s="25"/>
      <c r="D30" s="20" t="s">
        <v>51</v>
      </c>
      <c r="E30" s="18" t="s">
        <v>125</v>
      </c>
      <c r="F30" s="18" t="s">
        <v>166</v>
      </c>
      <c r="G30" s="29">
        <v>0</v>
      </c>
      <c r="H30" s="28">
        <v>3</v>
      </c>
      <c r="I30" s="28">
        <v>0</v>
      </c>
      <c r="J30" s="28">
        <v>3</v>
      </c>
      <c r="K30" s="28">
        <v>0</v>
      </c>
      <c r="L30" s="28">
        <v>0</v>
      </c>
      <c r="M30" s="28">
        <v>0</v>
      </c>
      <c r="N30" s="29">
        <f t="shared" si="1"/>
        <v>0</v>
      </c>
      <c r="O30" s="23">
        <v>0</v>
      </c>
      <c r="P30" s="23">
        <v>0</v>
      </c>
      <c r="Q30" s="29">
        <f t="shared" si="2"/>
        <v>0</v>
      </c>
      <c r="R30" s="23">
        <v>0</v>
      </c>
      <c r="S30" s="29">
        <f t="shared" si="3"/>
        <v>0</v>
      </c>
      <c r="T30" s="23">
        <f t="shared" si="7"/>
        <v>0</v>
      </c>
      <c r="U30" s="29">
        <f t="shared" si="4"/>
        <v>0</v>
      </c>
      <c r="V30" s="28">
        <v>0</v>
      </c>
      <c r="W30" s="28">
        <v>0</v>
      </c>
      <c r="X30" s="28">
        <v>0</v>
      </c>
      <c r="Y30" s="29">
        <f t="shared" si="8"/>
        <v>0</v>
      </c>
      <c r="Z30" s="29">
        <v>0</v>
      </c>
      <c r="AA30" s="29">
        <v>0</v>
      </c>
      <c r="AB30" s="29">
        <f t="shared" si="5"/>
        <v>0</v>
      </c>
      <c r="AC30" s="29">
        <v>0</v>
      </c>
      <c r="AD30" s="29">
        <f t="shared" si="6"/>
        <v>0</v>
      </c>
      <c r="AE30" s="29">
        <f t="shared" si="9"/>
        <v>0</v>
      </c>
      <c r="AF30" s="29">
        <f t="shared" si="10"/>
        <v>0</v>
      </c>
    </row>
    <row r="31" spans="1:32" ht="22.5" customHeight="1" x14ac:dyDescent="0.25">
      <c r="A31" s="18">
        <v>25</v>
      </c>
      <c r="B31" s="25"/>
      <c r="C31" s="25"/>
      <c r="D31" s="20" t="s">
        <v>52</v>
      </c>
      <c r="E31" s="18" t="s">
        <v>124</v>
      </c>
      <c r="F31" s="18" t="s">
        <v>167</v>
      </c>
      <c r="G31" s="29">
        <v>2981.6600000000003</v>
      </c>
      <c r="H31" s="28">
        <v>8</v>
      </c>
      <c r="I31" s="28">
        <v>1</v>
      </c>
      <c r="J31" s="28">
        <v>6</v>
      </c>
      <c r="K31" s="28">
        <v>4</v>
      </c>
      <c r="L31" s="28">
        <v>4</v>
      </c>
      <c r="M31" s="28">
        <v>0</v>
      </c>
      <c r="N31" s="29">
        <f t="shared" si="1"/>
        <v>50</v>
      </c>
      <c r="O31" s="23">
        <v>2981.6600000000003</v>
      </c>
      <c r="P31" s="23">
        <v>2981.6600000000003</v>
      </c>
      <c r="Q31" s="29">
        <f t="shared" si="2"/>
        <v>100</v>
      </c>
      <c r="R31" s="23">
        <v>2981.6600000000003</v>
      </c>
      <c r="S31" s="29">
        <f t="shared" si="3"/>
        <v>100</v>
      </c>
      <c r="T31" s="23">
        <f t="shared" si="7"/>
        <v>0</v>
      </c>
      <c r="U31" s="29">
        <f t="shared" si="4"/>
        <v>0</v>
      </c>
      <c r="V31" s="28">
        <v>0</v>
      </c>
      <c r="W31" s="28">
        <v>0</v>
      </c>
      <c r="X31" s="28">
        <v>0</v>
      </c>
      <c r="Y31" s="29">
        <f t="shared" si="8"/>
        <v>0</v>
      </c>
      <c r="Z31" s="29">
        <v>0</v>
      </c>
      <c r="AA31" s="29">
        <v>0</v>
      </c>
      <c r="AB31" s="29">
        <f t="shared" si="5"/>
        <v>0</v>
      </c>
      <c r="AC31" s="29">
        <v>0</v>
      </c>
      <c r="AD31" s="29">
        <f t="shared" si="6"/>
        <v>0</v>
      </c>
      <c r="AE31" s="29">
        <f t="shared" si="9"/>
        <v>0</v>
      </c>
      <c r="AF31" s="29">
        <f t="shared" si="10"/>
        <v>0</v>
      </c>
    </row>
    <row r="32" spans="1:32" ht="22.5" customHeight="1" x14ac:dyDescent="0.25">
      <c r="A32" s="18">
        <v>26</v>
      </c>
      <c r="B32" s="25"/>
      <c r="C32" s="25"/>
      <c r="D32" s="20" t="s">
        <v>53</v>
      </c>
      <c r="E32" s="18" t="s">
        <v>130</v>
      </c>
      <c r="F32" s="18" t="s">
        <v>168</v>
      </c>
      <c r="G32" s="29">
        <v>7486.82</v>
      </c>
      <c r="H32" s="28">
        <v>11</v>
      </c>
      <c r="I32" s="28">
        <v>1</v>
      </c>
      <c r="J32" s="28">
        <v>10</v>
      </c>
      <c r="K32" s="28">
        <v>7</v>
      </c>
      <c r="L32" s="28">
        <v>7</v>
      </c>
      <c r="M32" s="28">
        <v>0</v>
      </c>
      <c r="N32" s="29">
        <f t="shared" si="1"/>
        <v>63.636363636363633</v>
      </c>
      <c r="O32" s="23">
        <v>7486.82</v>
      </c>
      <c r="P32" s="23">
        <v>7486.82</v>
      </c>
      <c r="Q32" s="29">
        <f t="shared" si="2"/>
        <v>100</v>
      </c>
      <c r="R32" s="23">
        <v>7486.82</v>
      </c>
      <c r="S32" s="29">
        <f t="shared" si="3"/>
        <v>100</v>
      </c>
      <c r="T32" s="23">
        <f t="shared" si="7"/>
        <v>0</v>
      </c>
      <c r="U32" s="29">
        <f t="shared" si="4"/>
        <v>0</v>
      </c>
      <c r="V32" s="28">
        <v>0</v>
      </c>
      <c r="W32" s="28">
        <v>0</v>
      </c>
      <c r="X32" s="28">
        <v>0</v>
      </c>
      <c r="Y32" s="29">
        <f t="shared" si="8"/>
        <v>0</v>
      </c>
      <c r="Z32" s="29">
        <v>0</v>
      </c>
      <c r="AA32" s="29">
        <v>0</v>
      </c>
      <c r="AB32" s="29">
        <f t="shared" si="5"/>
        <v>0</v>
      </c>
      <c r="AC32" s="29">
        <v>0</v>
      </c>
      <c r="AD32" s="29">
        <f t="shared" si="6"/>
        <v>0</v>
      </c>
      <c r="AE32" s="29">
        <f t="shared" si="9"/>
        <v>0</v>
      </c>
      <c r="AF32" s="29">
        <f t="shared" si="10"/>
        <v>0</v>
      </c>
    </row>
    <row r="33" spans="1:32" ht="22.5" customHeight="1" x14ac:dyDescent="0.25">
      <c r="A33" s="18">
        <v>27</v>
      </c>
      <c r="B33" s="25"/>
      <c r="C33" s="25"/>
      <c r="D33" s="20" t="s">
        <v>54</v>
      </c>
      <c r="E33" s="18" t="s">
        <v>128</v>
      </c>
      <c r="F33" s="18" t="s">
        <v>169</v>
      </c>
      <c r="G33" s="29">
        <v>25268.97</v>
      </c>
      <c r="H33" s="28">
        <v>15</v>
      </c>
      <c r="I33" s="28">
        <v>3</v>
      </c>
      <c r="J33" s="28">
        <v>12</v>
      </c>
      <c r="K33" s="28">
        <v>13</v>
      </c>
      <c r="L33" s="28">
        <v>13</v>
      </c>
      <c r="M33" s="28">
        <v>0</v>
      </c>
      <c r="N33" s="29">
        <f t="shared" si="1"/>
        <v>86.666666666666671</v>
      </c>
      <c r="O33" s="23">
        <v>25268.97</v>
      </c>
      <c r="P33" s="23">
        <v>25268.969999999998</v>
      </c>
      <c r="Q33" s="29">
        <f t="shared" si="2"/>
        <v>99.999999999999986</v>
      </c>
      <c r="R33" s="23">
        <v>25268.97</v>
      </c>
      <c r="S33" s="29">
        <f t="shared" si="3"/>
        <v>100.00000000000003</v>
      </c>
      <c r="T33" s="23">
        <f t="shared" si="7"/>
        <v>0</v>
      </c>
      <c r="U33" s="29">
        <f t="shared" si="4"/>
        <v>0</v>
      </c>
      <c r="V33" s="28">
        <v>0</v>
      </c>
      <c r="W33" s="28">
        <v>0</v>
      </c>
      <c r="X33" s="28">
        <v>0</v>
      </c>
      <c r="Y33" s="29">
        <f t="shared" si="8"/>
        <v>0</v>
      </c>
      <c r="Z33" s="29">
        <v>0</v>
      </c>
      <c r="AA33" s="29">
        <v>0</v>
      </c>
      <c r="AB33" s="29">
        <f t="shared" si="5"/>
        <v>0</v>
      </c>
      <c r="AC33" s="29">
        <v>0</v>
      </c>
      <c r="AD33" s="29">
        <f t="shared" si="6"/>
        <v>0</v>
      </c>
      <c r="AE33" s="29">
        <f t="shared" si="9"/>
        <v>0</v>
      </c>
      <c r="AF33" s="29">
        <f t="shared" si="10"/>
        <v>0</v>
      </c>
    </row>
    <row r="34" spans="1:32" ht="22.5" customHeight="1" x14ac:dyDescent="0.25">
      <c r="A34" s="18">
        <v>28</v>
      </c>
      <c r="B34" s="25"/>
      <c r="C34" s="25"/>
      <c r="D34" s="20" t="s">
        <v>55</v>
      </c>
      <c r="E34" s="18" t="s">
        <v>127</v>
      </c>
      <c r="F34" s="18" t="s">
        <v>170</v>
      </c>
      <c r="G34" s="29">
        <v>13844.35</v>
      </c>
      <c r="H34" s="28">
        <v>12</v>
      </c>
      <c r="I34" s="28">
        <v>1</v>
      </c>
      <c r="J34" s="28">
        <v>11</v>
      </c>
      <c r="K34" s="28">
        <v>9</v>
      </c>
      <c r="L34" s="28">
        <v>9</v>
      </c>
      <c r="M34" s="28">
        <v>0</v>
      </c>
      <c r="N34" s="29">
        <f t="shared" si="1"/>
        <v>75</v>
      </c>
      <c r="O34" s="23">
        <v>13844.35</v>
      </c>
      <c r="P34" s="23">
        <v>13844.35</v>
      </c>
      <c r="Q34" s="29">
        <f t="shared" si="2"/>
        <v>100</v>
      </c>
      <c r="R34" s="23">
        <v>13844.35</v>
      </c>
      <c r="S34" s="29">
        <f t="shared" si="3"/>
        <v>100</v>
      </c>
      <c r="T34" s="23">
        <f t="shared" si="7"/>
        <v>0</v>
      </c>
      <c r="U34" s="29">
        <f t="shared" si="4"/>
        <v>0</v>
      </c>
      <c r="V34" s="28">
        <v>0</v>
      </c>
      <c r="W34" s="28">
        <v>0</v>
      </c>
      <c r="X34" s="28">
        <v>0</v>
      </c>
      <c r="Y34" s="29">
        <f t="shared" si="8"/>
        <v>0</v>
      </c>
      <c r="Z34" s="29">
        <v>0</v>
      </c>
      <c r="AA34" s="29">
        <v>0</v>
      </c>
      <c r="AB34" s="29">
        <f t="shared" si="5"/>
        <v>0</v>
      </c>
      <c r="AC34" s="29">
        <v>0</v>
      </c>
      <c r="AD34" s="29">
        <f t="shared" si="6"/>
        <v>0</v>
      </c>
      <c r="AE34" s="29">
        <f t="shared" si="9"/>
        <v>0</v>
      </c>
      <c r="AF34" s="29">
        <f t="shared" si="10"/>
        <v>0</v>
      </c>
    </row>
    <row r="35" spans="1:32" ht="22.5" customHeight="1" x14ac:dyDescent="0.25">
      <c r="A35" s="18">
        <v>29</v>
      </c>
      <c r="B35" s="25"/>
      <c r="C35" s="25"/>
      <c r="D35" s="20" t="s">
        <v>56</v>
      </c>
      <c r="E35" s="18" t="s">
        <v>131</v>
      </c>
      <c r="F35" s="18" t="s">
        <v>171</v>
      </c>
      <c r="G35" s="29">
        <v>2492.34</v>
      </c>
      <c r="H35" s="28">
        <v>7</v>
      </c>
      <c r="I35" s="28">
        <v>3</v>
      </c>
      <c r="J35" s="28">
        <v>3</v>
      </c>
      <c r="K35" s="28">
        <v>0</v>
      </c>
      <c r="L35" s="28">
        <v>0</v>
      </c>
      <c r="M35" s="28">
        <v>0</v>
      </c>
      <c r="N35" s="29">
        <f t="shared" si="1"/>
        <v>0</v>
      </c>
      <c r="O35" s="23">
        <v>2492.34</v>
      </c>
      <c r="P35" s="23">
        <v>2492.34</v>
      </c>
      <c r="Q35" s="29">
        <f t="shared" si="2"/>
        <v>100</v>
      </c>
      <c r="R35" s="23">
        <v>2492.34</v>
      </c>
      <c r="S35" s="29">
        <f t="shared" si="3"/>
        <v>100</v>
      </c>
      <c r="T35" s="23">
        <f t="shared" si="7"/>
        <v>0</v>
      </c>
      <c r="U35" s="29">
        <f t="shared" si="4"/>
        <v>0</v>
      </c>
      <c r="V35" s="28">
        <v>0</v>
      </c>
      <c r="W35" s="28">
        <v>0</v>
      </c>
      <c r="X35" s="28">
        <v>0</v>
      </c>
      <c r="Y35" s="29">
        <f t="shared" si="8"/>
        <v>0</v>
      </c>
      <c r="Z35" s="29">
        <v>0</v>
      </c>
      <c r="AA35" s="29">
        <v>0</v>
      </c>
      <c r="AB35" s="29">
        <f t="shared" si="5"/>
        <v>0</v>
      </c>
      <c r="AC35" s="29">
        <v>0</v>
      </c>
      <c r="AD35" s="29">
        <f t="shared" si="6"/>
        <v>0</v>
      </c>
      <c r="AE35" s="29">
        <f t="shared" si="9"/>
        <v>0</v>
      </c>
      <c r="AF35" s="29">
        <f t="shared" si="10"/>
        <v>0</v>
      </c>
    </row>
    <row r="36" spans="1:32" ht="22.5" customHeight="1" x14ac:dyDescent="0.25">
      <c r="A36" s="18">
        <v>30</v>
      </c>
      <c r="B36" s="25"/>
      <c r="C36" s="25"/>
      <c r="D36" s="20" t="s">
        <v>57</v>
      </c>
      <c r="E36" s="18" t="s">
        <v>124</v>
      </c>
      <c r="F36" s="18" t="s">
        <v>172</v>
      </c>
      <c r="G36" s="29">
        <v>0</v>
      </c>
      <c r="H36" s="28">
        <v>2</v>
      </c>
      <c r="I36" s="28">
        <v>1</v>
      </c>
      <c r="J36" s="28">
        <v>1</v>
      </c>
      <c r="K36" s="28">
        <v>0</v>
      </c>
      <c r="L36" s="28">
        <v>0</v>
      </c>
      <c r="M36" s="28">
        <v>0</v>
      </c>
      <c r="N36" s="29">
        <f t="shared" si="1"/>
        <v>0</v>
      </c>
      <c r="O36" s="23">
        <v>0</v>
      </c>
      <c r="P36" s="23">
        <v>0</v>
      </c>
      <c r="Q36" s="29">
        <f t="shared" si="2"/>
        <v>0</v>
      </c>
      <c r="R36" s="23">
        <v>0</v>
      </c>
      <c r="S36" s="29">
        <f t="shared" si="3"/>
        <v>0</v>
      </c>
      <c r="T36" s="23">
        <f t="shared" si="7"/>
        <v>0</v>
      </c>
      <c r="U36" s="29">
        <f t="shared" si="4"/>
        <v>0</v>
      </c>
      <c r="V36" s="28">
        <v>0</v>
      </c>
      <c r="W36" s="28">
        <v>0</v>
      </c>
      <c r="X36" s="28">
        <v>0</v>
      </c>
      <c r="Y36" s="29">
        <f t="shared" si="8"/>
        <v>0</v>
      </c>
      <c r="Z36" s="29">
        <v>0</v>
      </c>
      <c r="AA36" s="29">
        <v>0</v>
      </c>
      <c r="AB36" s="29">
        <f t="shared" si="5"/>
        <v>0</v>
      </c>
      <c r="AC36" s="29">
        <v>0</v>
      </c>
      <c r="AD36" s="29">
        <f t="shared" si="6"/>
        <v>0</v>
      </c>
      <c r="AE36" s="29">
        <f t="shared" si="9"/>
        <v>0</v>
      </c>
      <c r="AF36" s="29">
        <f t="shared" si="10"/>
        <v>0</v>
      </c>
    </row>
    <row r="37" spans="1:32" ht="22.5" customHeight="1" x14ac:dyDescent="0.25">
      <c r="A37" s="18">
        <v>31</v>
      </c>
      <c r="B37" s="25"/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28">
        <v>9</v>
      </c>
      <c r="I37" s="28">
        <v>3</v>
      </c>
      <c r="J37" s="28">
        <v>6</v>
      </c>
      <c r="K37" s="28">
        <v>5</v>
      </c>
      <c r="L37" s="28">
        <v>5</v>
      </c>
      <c r="M37" s="28">
        <v>0</v>
      </c>
      <c r="N37" s="29">
        <f t="shared" si="1"/>
        <v>55.555555555555557</v>
      </c>
      <c r="O37" s="23">
        <v>3019.75</v>
      </c>
      <c r="P37" s="23">
        <v>3019.75</v>
      </c>
      <c r="Q37" s="29">
        <f t="shared" si="2"/>
        <v>100</v>
      </c>
      <c r="R37" s="23">
        <v>3019.75</v>
      </c>
      <c r="S37" s="29">
        <f t="shared" si="3"/>
        <v>100</v>
      </c>
      <c r="T37" s="23">
        <f t="shared" si="7"/>
        <v>0</v>
      </c>
      <c r="U37" s="29">
        <f t="shared" si="4"/>
        <v>0</v>
      </c>
      <c r="V37" s="28">
        <v>0</v>
      </c>
      <c r="W37" s="28">
        <v>0</v>
      </c>
      <c r="X37" s="28">
        <v>0</v>
      </c>
      <c r="Y37" s="29">
        <f t="shared" si="8"/>
        <v>0</v>
      </c>
      <c r="Z37" s="29">
        <v>0</v>
      </c>
      <c r="AA37" s="29">
        <v>0</v>
      </c>
      <c r="AB37" s="29">
        <f t="shared" si="5"/>
        <v>0</v>
      </c>
      <c r="AC37" s="29">
        <v>0</v>
      </c>
      <c r="AD37" s="29">
        <f t="shared" si="6"/>
        <v>0</v>
      </c>
      <c r="AE37" s="29">
        <f t="shared" si="9"/>
        <v>0</v>
      </c>
      <c r="AF37" s="29">
        <f t="shared" si="10"/>
        <v>0</v>
      </c>
    </row>
    <row r="38" spans="1:32" ht="22.5" customHeight="1" x14ac:dyDescent="0.25">
      <c r="A38" s="18">
        <v>32</v>
      </c>
      <c r="B38" s="25"/>
      <c r="C38" s="25"/>
      <c r="D38" s="20" t="s">
        <v>59</v>
      </c>
      <c r="E38" s="18" t="s">
        <v>127</v>
      </c>
      <c r="F38" s="18" t="s">
        <v>174</v>
      </c>
      <c r="G38" s="29">
        <v>17383.59</v>
      </c>
      <c r="H38" s="28">
        <v>20</v>
      </c>
      <c r="I38" s="28">
        <v>2</v>
      </c>
      <c r="J38" s="28">
        <v>18</v>
      </c>
      <c r="K38" s="28">
        <v>17</v>
      </c>
      <c r="L38" s="28">
        <v>17</v>
      </c>
      <c r="M38" s="28">
        <v>0</v>
      </c>
      <c r="N38" s="29">
        <f t="shared" si="1"/>
        <v>85</v>
      </c>
      <c r="O38" s="23">
        <v>17383.59</v>
      </c>
      <c r="P38" s="23">
        <v>17383.59</v>
      </c>
      <c r="Q38" s="29">
        <f t="shared" si="2"/>
        <v>100</v>
      </c>
      <c r="R38" s="23">
        <v>17383.59</v>
      </c>
      <c r="S38" s="29">
        <f t="shared" si="3"/>
        <v>100</v>
      </c>
      <c r="T38" s="23">
        <f t="shared" si="7"/>
        <v>0</v>
      </c>
      <c r="U38" s="29">
        <f t="shared" si="4"/>
        <v>0</v>
      </c>
      <c r="V38" s="28">
        <v>0</v>
      </c>
      <c r="W38" s="28">
        <v>0</v>
      </c>
      <c r="X38" s="28">
        <v>0</v>
      </c>
      <c r="Y38" s="29">
        <f t="shared" si="8"/>
        <v>0</v>
      </c>
      <c r="Z38" s="29">
        <v>786.01</v>
      </c>
      <c r="AA38" s="29">
        <v>786.01</v>
      </c>
      <c r="AB38" s="29">
        <f t="shared" si="5"/>
        <v>100</v>
      </c>
      <c r="AC38" s="29">
        <v>0</v>
      </c>
      <c r="AD38" s="29">
        <f t="shared" si="6"/>
        <v>0</v>
      </c>
      <c r="AE38" s="29">
        <f t="shared" si="9"/>
        <v>786.01</v>
      </c>
      <c r="AF38" s="29">
        <f t="shared" si="10"/>
        <v>100</v>
      </c>
    </row>
    <row r="39" spans="1:32" ht="22.5" customHeight="1" x14ac:dyDescent="0.25">
      <c r="A39" s="18">
        <v>33</v>
      </c>
      <c r="B39" s="25"/>
      <c r="C39" s="25"/>
      <c r="D39" s="20" t="s">
        <v>60</v>
      </c>
      <c r="E39" s="18" t="s">
        <v>124</v>
      </c>
      <c r="F39" s="18" t="s">
        <v>175</v>
      </c>
      <c r="G39" s="29">
        <v>15098.460000000001</v>
      </c>
      <c r="H39" s="28">
        <v>17</v>
      </c>
      <c r="I39" s="28">
        <v>6</v>
      </c>
      <c r="J39" s="28">
        <v>9</v>
      </c>
      <c r="K39" s="28">
        <v>17</v>
      </c>
      <c r="L39" s="28">
        <v>17</v>
      </c>
      <c r="M39" s="28">
        <v>0</v>
      </c>
      <c r="N39" s="29">
        <f t="shared" si="1"/>
        <v>100</v>
      </c>
      <c r="O39" s="23">
        <v>15098.460000000001</v>
      </c>
      <c r="P39" s="23">
        <v>15098.460000000001</v>
      </c>
      <c r="Q39" s="29">
        <f t="shared" si="2"/>
        <v>100</v>
      </c>
      <c r="R39" s="23">
        <v>14854.859999999999</v>
      </c>
      <c r="S39" s="29">
        <f t="shared" si="3"/>
        <v>98.386590420479962</v>
      </c>
      <c r="T39" s="23">
        <f t="shared" si="7"/>
        <v>243.60000000000218</v>
      </c>
      <c r="U39" s="29">
        <f t="shared" si="4"/>
        <v>1.6134095795200447</v>
      </c>
      <c r="V39" s="28">
        <v>0</v>
      </c>
      <c r="W39" s="28">
        <v>0</v>
      </c>
      <c r="X39" s="28">
        <v>0</v>
      </c>
      <c r="Y39" s="29">
        <f t="shared" si="8"/>
        <v>0</v>
      </c>
      <c r="Z39" s="29">
        <v>0</v>
      </c>
      <c r="AA39" s="29">
        <v>0</v>
      </c>
      <c r="AB39" s="29">
        <f t="shared" si="5"/>
        <v>0</v>
      </c>
      <c r="AC39" s="29">
        <v>0</v>
      </c>
      <c r="AD39" s="29">
        <f t="shared" si="6"/>
        <v>0</v>
      </c>
      <c r="AE39" s="29">
        <f t="shared" si="9"/>
        <v>0</v>
      </c>
      <c r="AF39" s="29">
        <f t="shared" si="10"/>
        <v>0</v>
      </c>
    </row>
    <row r="40" spans="1:32" ht="22.5" customHeight="1" x14ac:dyDescent="0.25">
      <c r="A40" s="18">
        <v>34</v>
      </c>
      <c r="B40" s="25"/>
      <c r="C40" s="25"/>
      <c r="D40" s="20" t="s">
        <v>61</v>
      </c>
      <c r="E40" s="18" t="s">
        <v>124</v>
      </c>
      <c r="F40" s="18" t="s">
        <v>176</v>
      </c>
      <c r="G40" s="29">
        <v>27168.720000000001</v>
      </c>
      <c r="H40" s="28">
        <v>26</v>
      </c>
      <c r="I40" s="28">
        <v>8</v>
      </c>
      <c r="J40" s="28">
        <v>15</v>
      </c>
      <c r="K40" s="28">
        <v>24</v>
      </c>
      <c r="L40" s="28">
        <v>24</v>
      </c>
      <c r="M40" s="28">
        <v>0</v>
      </c>
      <c r="N40" s="29">
        <f t="shared" si="1"/>
        <v>92.307692307692307</v>
      </c>
      <c r="O40" s="23">
        <v>27168.720000000001</v>
      </c>
      <c r="P40" s="23">
        <v>27168.720000000001</v>
      </c>
      <c r="Q40" s="29">
        <f t="shared" si="2"/>
        <v>100</v>
      </c>
      <c r="R40" s="23">
        <v>27168.720000000001</v>
      </c>
      <c r="S40" s="29">
        <f t="shared" si="3"/>
        <v>100</v>
      </c>
      <c r="T40" s="23">
        <f t="shared" si="7"/>
        <v>0</v>
      </c>
      <c r="U40" s="29">
        <f t="shared" si="4"/>
        <v>0</v>
      </c>
      <c r="V40" s="28">
        <v>0</v>
      </c>
      <c r="W40" s="28">
        <v>0</v>
      </c>
      <c r="X40" s="28">
        <v>0</v>
      </c>
      <c r="Y40" s="29">
        <f t="shared" si="8"/>
        <v>0</v>
      </c>
      <c r="Z40" s="29">
        <v>3348.24</v>
      </c>
      <c r="AA40" s="29">
        <v>3348.24</v>
      </c>
      <c r="AB40" s="29">
        <f t="shared" si="5"/>
        <v>100</v>
      </c>
      <c r="AC40" s="29">
        <v>0</v>
      </c>
      <c r="AD40" s="29">
        <f t="shared" si="6"/>
        <v>0</v>
      </c>
      <c r="AE40" s="29">
        <f t="shared" si="9"/>
        <v>3348.24</v>
      </c>
      <c r="AF40" s="29">
        <f t="shared" si="10"/>
        <v>100</v>
      </c>
    </row>
    <row r="41" spans="1:32" ht="22.5" customHeight="1" x14ac:dyDescent="0.25">
      <c r="A41" s="18">
        <v>35</v>
      </c>
      <c r="B41" s="25"/>
      <c r="C41" s="25"/>
      <c r="D41" s="20" t="s">
        <v>62</v>
      </c>
      <c r="E41" s="18" t="s">
        <v>132</v>
      </c>
      <c r="F41" s="18" t="s">
        <v>177</v>
      </c>
      <c r="G41" s="29">
        <v>9538.17</v>
      </c>
      <c r="H41" s="28">
        <v>10</v>
      </c>
      <c r="I41" s="28">
        <v>4</v>
      </c>
      <c r="J41" s="28">
        <v>6</v>
      </c>
      <c r="K41" s="28">
        <v>10</v>
      </c>
      <c r="L41" s="28">
        <v>10</v>
      </c>
      <c r="M41" s="28">
        <v>0</v>
      </c>
      <c r="N41" s="29">
        <f t="shared" si="1"/>
        <v>100</v>
      </c>
      <c r="O41" s="23">
        <v>9538.17</v>
      </c>
      <c r="P41" s="23">
        <v>9538.17</v>
      </c>
      <c r="Q41" s="29">
        <f t="shared" si="2"/>
        <v>100</v>
      </c>
      <c r="R41" s="23">
        <v>8030.89</v>
      </c>
      <c r="S41" s="29">
        <f t="shared" si="3"/>
        <v>84.197387968551624</v>
      </c>
      <c r="T41" s="23">
        <f t="shared" si="7"/>
        <v>1507.2799999999997</v>
      </c>
      <c r="U41" s="29">
        <f t="shared" si="4"/>
        <v>15.802612031448376</v>
      </c>
      <c r="V41" s="28">
        <v>0</v>
      </c>
      <c r="W41" s="28">
        <v>0</v>
      </c>
      <c r="X41" s="28">
        <v>0</v>
      </c>
      <c r="Y41" s="29">
        <f t="shared" si="8"/>
        <v>0</v>
      </c>
      <c r="Z41" s="29">
        <v>0</v>
      </c>
      <c r="AA41" s="29">
        <v>0</v>
      </c>
      <c r="AB41" s="29">
        <f t="shared" si="5"/>
        <v>0</v>
      </c>
      <c r="AC41" s="29">
        <v>0</v>
      </c>
      <c r="AD41" s="29">
        <f t="shared" si="6"/>
        <v>0</v>
      </c>
      <c r="AE41" s="29">
        <f t="shared" si="9"/>
        <v>0</v>
      </c>
      <c r="AF41" s="29">
        <f t="shared" si="10"/>
        <v>0</v>
      </c>
    </row>
    <row r="42" spans="1:32" ht="22.5" customHeight="1" x14ac:dyDescent="0.25">
      <c r="A42" s="18">
        <v>36</v>
      </c>
      <c r="B42" s="25"/>
      <c r="C42" s="25"/>
      <c r="D42" s="20" t="s">
        <v>63</v>
      </c>
      <c r="E42" s="18" t="s">
        <v>124</v>
      </c>
      <c r="F42" s="18" t="s">
        <v>178</v>
      </c>
      <c r="G42" s="29">
        <v>15784.42</v>
      </c>
      <c r="H42" s="28">
        <v>15</v>
      </c>
      <c r="I42" s="28">
        <v>3</v>
      </c>
      <c r="J42" s="28">
        <v>12</v>
      </c>
      <c r="K42" s="28">
        <v>12</v>
      </c>
      <c r="L42" s="28">
        <v>12</v>
      </c>
      <c r="M42" s="28">
        <v>0</v>
      </c>
      <c r="N42" s="29">
        <f t="shared" si="1"/>
        <v>80</v>
      </c>
      <c r="O42" s="23">
        <v>15784.42</v>
      </c>
      <c r="P42" s="23">
        <v>15784.42</v>
      </c>
      <c r="Q42" s="29">
        <f t="shared" si="2"/>
        <v>100</v>
      </c>
      <c r="R42" s="23">
        <v>15784.419999999998</v>
      </c>
      <c r="S42" s="29">
        <f t="shared" si="3"/>
        <v>99.999999999999986</v>
      </c>
      <c r="T42" s="23">
        <f t="shared" si="7"/>
        <v>0</v>
      </c>
      <c r="U42" s="29">
        <f t="shared" si="4"/>
        <v>0</v>
      </c>
      <c r="V42" s="28">
        <v>0</v>
      </c>
      <c r="W42" s="28">
        <v>0</v>
      </c>
      <c r="X42" s="28">
        <v>0</v>
      </c>
      <c r="Y42" s="29">
        <f t="shared" si="8"/>
        <v>0</v>
      </c>
      <c r="Z42" s="29">
        <v>0</v>
      </c>
      <c r="AA42" s="29">
        <v>0</v>
      </c>
      <c r="AB42" s="29">
        <f t="shared" si="5"/>
        <v>0</v>
      </c>
      <c r="AC42" s="29">
        <v>0</v>
      </c>
      <c r="AD42" s="29">
        <f t="shared" si="6"/>
        <v>0</v>
      </c>
      <c r="AE42" s="29">
        <f t="shared" si="9"/>
        <v>0</v>
      </c>
      <c r="AF42" s="29">
        <f t="shared" si="10"/>
        <v>0</v>
      </c>
    </row>
    <row r="43" spans="1:32" ht="22.5" customHeight="1" x14ac:dyDescent="0.25">
      <c r="A43" s="18">
        <v>37</v>
      </c>
      <c r="B43" s="25"/>
      <c r="C43" s="25"/>
      <c r="D43" s="20" t="s">
        <v>64</v>
      </c>
      <c r="E43" s="18" t="s">
        <v>124</v>
      </c>
      <c r="F43" s="18" t="s">
        <v>179</v>
      </c>
      <c r="G43" s="29">
        <v>624.23</v>
      </c>
      <c r="H43" s="28">
        <v>2</v>
      </c>
      <c r="I43" s="28">
        <v>1</v>
      </c>
      <c r="J43" s="28">
        <v>1</v>
      </c>
      <c r="K43" s="28">
        <v>2</v>
      </c>
      <c r="L43" s="28">
        <v>2</v>
      </c>
      <c r="M43" s="28">
        <v>0</v>
      </c>
      <c r="N43" s="29">
        <f t="shared" si="1"/>
        <v>100</v>
      </c>
      <c r="O43" s="23">
        <v>624.23</v>
      </c>
      <c r="P43" s="23">
        <v>624.23</v>
      </c>
      <c r="Q43" s="29">
        <f t="shared" si="2"/>
        <v>100</v>
      </c>
      <c r="R43" s="23">
        <v>624.23</v>
      </c>
      <c r="S43" s="29">
        <f t="shared" si="3"/>
        <v>100</v>
      </c>
      <c r="T43" s="23">
        <f t="shared" si="7"/>
        <v>0</v>
      </c>
      <c r="U43" s="29">
        <f t="shared" si="4"/>
        <v>0</v>
      </c>
      <c r="V43" s="28">
        <v>0</v>
      </c>
      <c r="W43" s="28">
        <v>0</v>
      </c>
      <c r="X43" s="28">
        <v>0</v>
      </c>
      <c r="Y43" s="29">
        <f t="shared" si="8"/>
        <v>0</v>
      </c>
      <c r="Z43" s="29">
        <v>0</v>
      </c>
      <c r="AA43" s="29">
        <v>0</v>
      </c>
      <c r="AB43" s="29">
        <f t="shared" si="5"/>
        <v>0</v>
      </c>
      <c r="AC43" s="29">
        <v>0</v>
      </c>
      <c r="AD43" s="29">
        <f t="shared" si="6"/>
        <v>0</v>
      </c>
      <c r="AE43" s="29">
        <f t="shared" si="9"/>
        <v>0</v>
      </c>
      <c r="AF43" s="29">
        <f t="shared" si="10"/>
        <v>0</v>
      </c>
    </row>
    <row r="44" spans="1:32" ht="22.5" customHeight="1" x14ac:dyDescent="0.25">
      <c r="A44" s="18">
        <v>38</v>
      </c>
      <c r="B44" s="25"/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28">
        <v>2</v>
      </c>
      <c r="I44" s="28">
        <v>0</v>
      </c>
      <c r="J44" s="28">
        <v>2</v>
      </c>
      <c r="K44" s="28">
        <v>0</v>
      </c>
      <c r="L44" s="28">
        <v>0</v>
      </c>
      <c r="M44" s="28">
        <v>0</v>
      </c>
      <c r="N44" s="29">
        <f t="shared" si="1"/>
        <v>0</v>
      </c>
      <c r="O44" s="23">
        <v>0</v>
      </c>
      <c r="P44" s="23">
        <v>0</v>
      </c>
      <c r="Q44" s="29">
        <f t="shared" si="2"/>
        <v>0</v>
      </c>
      <c r="R44" s="23">
        <v>0</v>
      </c>
      <c r="S44" s="29">
        <f t="shared" si="3"/>
        <v>0</v>
      </c>
      <c r="T44" s="23">
        <f t="shared" si="7"/>
        <v>0</v>
      </c>
      <c r="U44" s="29">
        <f t="shared" si="4"/>
        <v>0</v>
      </c>
      <c r="V44" s="28">
        <v>0</v>
      </c>
      <c r="W44" s="28">
        <v>0</v>
      </c>
      <c r="X44" s="28">
        <v>0</v>
      </c>
      <c r="Y44" s="29">
        <f t="shared" si="8"/>
        <v>0</v>
      </c>
      <c r="Z44" s="29">
        <v>0</v>
      </c>
      <c r="AA44" s="29">
        <v>0</v>
      </c>
      <c r="AB44" s="29">
        <f t="shared" si="5"/>
        <v>0</v>
      </c>
      <c r="AC44" s="29">
        <v>0</v>
      </c>
      <c r="AD44" s="29">
        <f t="shared" si="6"/>
        <v>0</v>
      </c>
      <c r="AE44" s="29">
        <f t="shared" si="9"/>
        <v>0</v>
      </c>
      <c r="AF44" s="29">
        <f t="shared" si="10"/>
        <v>0</v>
      </c>
    </row>
    <row r="45" spans="1:32" ht="22.5" customHeight="1" x14ac:dyDescent="0.25">
      <c r="A45" s="18">
        <v>39</v>
      </c>
      <c r="B45" s="25"/>
      <c r="C45" s="25"/>
      <c r="D45" s="20" t="s">
        <v>66</v>
      </c>
      <c r="E45" s="18" t="s">
        <v>126</v>
      </c>
      <c r="F45" s="18" t="s">
        <v>181</v>
      </c>
      <c r="G45" s="29">
        <v>9181.1</v>
      </c>
      <c r="H45" s="28">
        <v>14</v>
      </c>
      <c r="I45" s="28">
        <v>2</v>
      </c>
      <c r="J45" s="28">
        <v>12</v>
      </c>
      <c r="K45" s="28">
        <v>13</v>
      </c>
      <c r="L45" s="28">
        <v>13</v>
      </c>
      <c r="M45" s="28">
        <v>0</v>
      </c>
      <c r="N45" s="29">
        <f t="shared" si="1"/>
        <v>92.857142857142861</v>
      </c>
      <c r="O45" s="23">
        <v>9181.1</v>
      </c>
      <c r="P45" s="23">
        <v>9181.1</v>
      </c>
      <c r="Q45" s="29">
        <f t="shared" si="2"/>
        <v>100</v>
      </c>
      <c r="R45" s="23">
        <v>9181.1</v>
      </c>
      <c r="S45" s="29">
        <f t="shared" si="3"/>
        <v>100</v>
      </c>
      <c r="T45" s="23">
        <f t="shared" si="7"/>
        <v>0</v>
      </c>
      <c r="U45" s="29">
        <f t="shared" si="4"/>
        <v>0</v>
      </c>
      <c r="V45" s="28">
        <v>0</v>
      </c>
      <c r="W45" s="28">
        <v>0</v>
      </c>
      <c r="X45" s="28">
        <v>0</v>
      </c>
      <c r="Y45" s="29">
        <f t="shared" si="8"/>
        <v>0</v>
      </c>
      <c r="Z45" s="29">
        <v>0</v>
      </c>
      <c r="AA45" s="29">
        <v>0</v>
      </c>
      <c r="AB45" s="29">
        <f t="shared" si="5"/>
        <v>0</v>
      </c>
      <c r="AC45" s="29">
        <v>0</v>
      </c>
      <c r="AD45" s="29">
        <f t="shared" si="6"/>
        <v>0</v>
      </c>
      <c r="AE45" s="29">
        <f t="shared" si="9"/>
        <v>0</v>
      </c>
      <c r="AF45" s="29">
        <f t="shared" si="10"/>
        <v>0</v>
      </c>
    </row>
    <row r="46" spans="1:32" ht="22.5" customHeight="1" x14ac:dyDescent="0.25">
      <c r="A46" s="18">
        <v>40</v>
      </c>
      <c r="B46" s="25"/>
      <c r="C46" s="25"/>
      <c r="D46" s="20" t="s">
        <v>67</v>
      </c>
      <c r="E46" s="18" t="s">
        <v>133</v>
      </c>
      <c r="F46" s="18" t="s">
        <v>182</v>
      </c>
      <c r="G46" s="29">
        <v>57185.21</v>
      </c>
      <c r="H46" s="28">
        <v>34</v>
      </c>
      <c r="I46" s="28">
        <v>11</v>
      </c>
      <c r="J46" s="28">
        <v>23</v>
      </c>
      <c r="K46" s="28">
        <v>30</v>
      </c>
      <c r="L46" s="28">
        <v>30</v>
      </c>
      <c r="M46" s="28">
        <v>0</v>
      </c>
      <c r="N46" s="29">
        <f t="shared" si="1"/>
        <v>88.235294117647058</v>
      </c>
      <c r="O46" s="23">
        <v>57185.21</v>
      </c>
      <c r="P46" s="23">
        <v>57185.21</v>
      </c>
      <c r="Q46" s="29">
        <f t="shared" si="2"/>
        <v>100</v>
      </c>
      <c r="R46" s="23">
        <v>56055.509999999995</v>
      </c>
      <c r="S46" s="29">
        <f t="shared" si="3"/>
        <v>98.024489199217754</v>
      </c>
      <c r="T46" s="23">
        <f t="shared" si="7"/>
        <v>1129.7000000000044</v>
      </c>
      <c r="U46" s="29">
        <f t="shared" si="4"/>
        <v>1.975510800782238</v>
      </c>
      <c r="V46" s="28">
        <v>0</v>
      </c>
      <c r="W46" s="28">
        <v>0</v>
      </c>
      <c r="X46" s="28">
        <v>0</v>
      </c>
      <c r="Y46" s="29">
        <f t="shared" si="8"/>
        <v>0</v>
      </c>
      <c r="Z46" s="29">
        <v>0</v>
      </c>
      <c r="AA46" s="29">
        <v>0</v>
      </c>
      <c r="AB46" s="29">
        <f t="shared" si="5"/>
        <v>0</v>
      </c>
      <c r="AC46" s="29">
        <v>0</v>
      </c>
      <c r="AD46" s="29">
        <f t="shared" si="6"/>
        <v>0</v>
      </c>
      <c r="AE46" s="29">
        <f t="shared" si="9"/>
        <v>0</v>
      </c>
      <c r="AF46" s="29">
        <f t="shared" si="10"/>
        <v>0</v>
      </c>
    </row>
    <row r="47" spans="1:32" ht="22.5" customHeight="1" x14ac:dyDescent="0.25">
      <c r="A47" s="18">
        <v>41</v>
      </c>
      <c r="B47" s="25"/>
      <c r="C47" s="25"/>
      <c r="D47" s="20" t="s">
        <v>68</v>
      </c>
      <c r="E47" s="18" t="s">
        <v>125</v>
      </c>
      <c r="F47" s="18" t="s">
        <v>183</v>
      </c>
      <c r="G47" s="29">
        <v>13438.82</v>
      </c>
      <c r="H47" s="28">
        <v>16</v>
      </c>
      <c r="I47" s="28">
        <v>6</v>
      </c>
      <c r="J47" s="28">
        <v>9</v>
      </c>
      <c r="K47" s="28">
        <v>11</v>
      </c>
      <c r="L47" s="28">
        <v>11</v>
      </c>
      <c r="M47" s="28">
        <v>0</v>
      </c>
      <c r="N47" s="29">
        <f t="shared" si="1"/>
        <v>68.75</v>
      </c>
      <c r="O47" s="23">
        <v>13438.82</v>
      </c>
      <c r="P47" s="23">
        <v>13438.82</v>
      </c>
      <c r="Q47" s="29">
        <f t="shared" si="2"/>
        <v>100</v>
      </c>
      <c r="R47" s="23">
        <v>13438.82</v>
      </c>
      <c r="S47" s="29">
        <f t="shared" si="3"/>
        <v>100</v>
      </c>
      <c r="T47" s="23">
        <f t="shared" si="7"/>
        <v>0</v>
      </c>
      <c r="U47" s="29">
        <f t="shared" si="4"/>
        <v>0</v>
      </c>
      <c r="V47" s="28">
        <v>0</v>
      </c>
      <c r="W47" s="28">
        <v>0</v>
      </c>
      <c r="X47" s="28">
        <v>0</v>
      </c>
      <c r="Y47" s="29">
        <f t="shared" si="8"/>
        <v>0</v>
      </c>
      <c r="Z47" s="29">
        <v>0</v>
      </c>
      <c r="AA47" s="29">
        <v>0</v>
      </c>
      <c r="AB47" s="29">
        <f t="shared" si="5"/>
        <v>0</v>
      </c>
      <c r="AC47" s="29">
        <v>0</v>
      </c>
      <c r="AD47" s="29">
        <f t="shared" si="6"/>
        <v>0</v>
      </c>
      <c r="AE47" s="29">
        <f t="shared" si="9"/>
        <v>0</v>
      </c>
      <c r="AF47" s="29">
        <f t="shared" si="10"/>
        <v>0</v>
      </c>
    </row>
    <row r="48" spans="1:32" ht="22.5" customHeight="1" x14ac:dyDescent="0.25">
      <c r="A48" s="18">
        <v>42</v>
      </c>
      <c r="B48" s="25"/>
      <c r="C48" s="25"/>
      <c r="D48" s="20" t="s">
        <v>69</v>
      </c>
      <c r="E48" s="18" t="s">
        <v>128</v>
      </c>
      <c r="F48" s="18" t="s">
        <v>184</v>
      </c>
      <c r="G48" s="29">
        <v>20641.310000000001</v>
      </c>
      <c r="H48" s="28">
        <v>16</v>
      </c>
      <c r="I48" s="28">
        <v>2</v>
      </c>
      <c r="J48" s="28">
        <v>14</v>
      </c>
      <c r="K48" s="28">
        <v>11</v>
      </c>
      <c r="L48" s="28">
        <v>11</v>
      </c>
      <c r="M48" s="28">
        <v>0</v>
      </c>
      <c r="N48" s="29">
        <f t="shared" si="1"/>
        <v>68.75</v>
      </c>
      <c r="O48" s="23">
        <v>20641.310000000001</v>
      </c>
      <c r="P48" s="23">
        <v>20641.310000000001</v>
      </c>
      <c r="Q48" s="29">
        <f t="shared" si="2"/>
        <v>100</v>
      </c>
      <c r="R48" s="23">
        <v>20641.309999999998</v>
      </c>
      <c r="S48" s="29">
        <f t="shared" si="3"/>
        <v>99.999999999999972</v>
      </c>
      <c r="T48" s="23">
        <f t="shared" si="7"/>
        <v>0</v>
      </c>
      <c r="U48" s="29">
        <f t="shared" si="4"/>
        <v>0</v>
      </c>
      <c r="V48" s="28">
        <v>0</v>
      </c>
      <c r="W48" s="28">
        <v>0</v>
      </c>
      <c r="X48" s="28">
        <v>0</v>
      </c>
      <c r="Y48" s="29">
        <f t="shared" si="8"/>
        <v>0</v>
      </c>
      <c r="Z48" s="29">
        <v>0</v>
      </c>
      <c r="AA48" s="29">
        <v>0</v>
      </c>
      <c r="AB48" s="29">
        <f t="shared" si="5"/>
        <v>0</v>
      </c>
      <c r="AC48" s="29">
        <v>0</v>
      </c>
      <c r="AD48" s="29">
        <f t="shared" si="6"/>
        <v>0</v>
      </c>
      <c r="AE48" s="29">
        <f t="shared" si="9"/>
        <v>0</v>
      </c>
      <c r="AF48" s="29">
        <f t="shared" si="10"/>
        <v>0</v>
      </c>
    </row>
    <row r="49" spans="1:32" ht="22.5" customHeight="1" x14ac:dyDescent="0.25">
      <c r="A49" s="18">
        <v>43</v>
      </c>
      <c r="B49" s="25"/>
      <c r="C49" s="25"/>
      <c r="D49" s="20" t="s">
        <v>70</v>
      </c>
      <c r="E49" s="18" t="s">
        <v>134</v>
      </c>
      <c r="F49" s="18" t="s">
        <v>185</v>
      </c>
      <c r="G49" s="29">
        <v>15207.210000000001</v>
      </c>
      <c r="H49" s="28">
        <v>12</v>
      </c>
      <c r="I49" s="28">
        <v>2</v>
      </c>
      <c r="J49" s="28">
        <v>10</v>
      </c>
      <c r="K49" s="28">
        <v>9</v>
      </c>
      <c r="L49" s="28">
        <v>9</v>
      </c>
      <c r="M49" s="28">
        <v>0</v>
      </c>
      <c r="N49" s="29">
        <f t="shared" si="1"/>
        <v>75</v>
      </c>
      <c r="O49" s="23">
        <v>15207.210000000001</v>
      </c>
      <c r="P49" s="23">
        <v>15207.210000000001</v>
      </c>
      <c r="Q49" s="29">
        <f t="shared" si="2"/>
        <v>100</v>
      </c>
      <c r="R49" s="23">
        <v>15207.210000000001</v>
      </c>
      <c r="S49" s="29">
        <f t="shared" si="3"/>
        <v>100</v>
      </c>
      <c r="T49" s="23">
        <f t="shared" si="7"/>
        <v>0</v>
      </c>
      <c r="U49" s="29">
        <f t="shared" si="4"/>
        <v>0</v>
      </c>
      <c r="V49" s="28">
        <v>0</v>
      </c>
      <c r="W49" s="28">
        <v>0</v>
      </c>
      <c r="X49" s="28">
        <v>0</v>
      </c>
      <c r="Y49" s="29">
        <f t="shared" si="8"/>
        <v>0</v>
      </c>
      <c r="Z49" s="29">
        <v>2914.08</v>
      </c>
      <c r="AA49" s="29">
        <v>2914.08</v>
      </c>
      <c r="AB49" s="29">
        <f t="shared" si="5"/>
        <v>100</v>
      </c>
      <c r="AC49" s="29">
        <v>0</v>
      </c>
      <c r="AD49" s="29">
        <f t="shared" si="6"/>
        <v>0</v>
      </c>
      <c r="AE49" s="29">
        <f t="shared" si="9"/>
        <v>2914.08</v>
      </c>
      <c r="AF49" s="29">
        <f t="shared" si="10"/>
        <v>100</v>
      </c>
    </row>
    <row r="50" spans="1:32" ht="22.5" customHeight="1" x14ac:dyDescent="0.25">
      <c r="A50" s="18">
        <v>44</v>
      </c>
      <c r="B50" s="25"/>
      <c r="C50" s="25"/>
      <c r="D50" s="20" t="s">
        <v>71</v>
      </c>
      <c r="E50" s="18" t="s">
        <v>121</v>
      </c>
      <c r="F50" s="18" t="s">
        <v>186</v>
      </c>
      <c r="G50" s="29">
        <v>9576.4699999999993</v>
      </c>
      <c r="H50" s="28">
        <v>10</v>
      </c>
      <c r="I50" s="28">
        <v>2</v>
      </c>
      <c r="J50" s="28">
        <v>8</v>
      </c>
      <c r="K50" s="28">
        <v>7</v>
      </c>
      <c r="L50" s="28">
        <v>7</v>
      </c>
      <c r="M50" s="28">
        <v>0</v>
      </c>
      <c r="N50" s="29">
        <f t="shared" si="1"/>
        <v>70</v>
      </c>
      <c r="O50" s="23">
        <v>9576.4699999999993</v>
      </c>
      <c r="P50" s="23">
        <v>9576.4699999999993</v>
      </c>
      <c r="Q50" s="29">
        <f t="shared" si="2"/>
        <v>100</v>
      </c>
      <c r="R50" s="23">
        <v>9576.4699999999993</v>
      </c>
      <c r="S50" s="29">
        <f t="shared" si="3"/>
        <v>100</v>
      </c>
      <c r="T50" s="23">
        <f t="shared" si="7"/>
        <v>0</v>
      </c>
      <c r="U50" s="29">
        <f t="shared" si="4"/>
        <v>0</v>
      </c>
      <c r="V50" s="28">
        <v>0</v>
      </c>
      <c r="W50" s="28">
        <v>0</v>
      </c>
      <c r="X50" s="28">
        <v>0</v>
      </c>
      <c r="Y50" s="29">
        <f t="shared" si="8"/>
        <v>0</v>
      </c>
      <c r="Z50" s="29">
        <v>0</v>
      </c>
      <c r="AA50" s="29">
        <v>0</v>
      </c>
      <c r="AB50" s="29">
        <f t="shared" si="5"/>
        <v>0</v>
      </c>
      <c r="AC50" s="29">
        <v>0</v>
      </c>
      <c r="AD50" s="29">
        <f t="shared" si="6"/>
        <v>0</v>
      </c>
      <c r="AE50" s="29">
        <f t="shared" si="9"/>
        <v>0</v>
      </c>
      <c r="AF50" s="29">
        <f t="shared" si="10"/>
        <v>0</v>
      </c>
    </row>
    <row r="51" spans="1:32" ht="22.5" customHeight="1" x14ac:dyDescent="0.25">
      <c r="A51" s="18">
        <v>45</v>
      </c>
      <c r="B51" s="25"/>
      <c r="C51" s="25"/>
      <c r="D51" s="20" t="s">
        <v>72</v>
      </c>
      <c r="E51" s="18" t="s">
        <v>124</v>
      </c>
      <c r="F51" s="18" t="s">
        <v>187</v>
      </c>
      <c r="G51" s="29">
        <v>20743.91</v>
      </c>
      <c r="H51" s="28">
        <v>24</v>
      </c>
      <c r="I51" s="28">
        <v>10</v>
      </c>
      <c r="J51" s="28">
        <v>12</v>
      </c>
      <c r="K51" s="28">
        <v>22</v>
      </c>
      <c r="L51" s="28">
        <v>22</v>
      </c>
      <c r="M51" s="28">
        <v>0</v>
      </c>
      <c r="N51" s="29">
        <f t="shared" si="1"/>
        <v>91.666666666666657</v>
      </c>
      <c r="O51" s="23">
        <v>20743.91</v>
      </c>
      <c r="P51" s="23">
        <v>20743.91</v>
      </c>
      <c r="Q51" s="29">
        <f t="shared" si="2"/>
        <v>100</v>
      </c>
      <c r="R51" s="23">
        <v>20743.91</v>
      </c>
      <c r="S51" s="29">
        <f t="shared" si="3"/>
        <v>100</v>
      </c>
      <c r="T51" s="23">
        <f t="shared" si="7"/>
        <v>0</v>
      </c>
      <c r="U51" s="29">
        <f t="shared" si="4"/>
        <v>0</v>
      </c>
      <c r="V51" s="28">
        <v>0</v>
      </c>
      <c r="W51" s="28">
        <v>0</v>
      </c>
      <c r="X51" s="28">
        <v>0</v>
      </c>
      <c r="Y51" s="29">
        <f t="shared" si="8"/>
        <v>0</v>
      </c>
      <c r="Z51" s="29">
        <v>0</v>
      </c>
      <c r="AA51" s="29">
        <v>0</v>
      </c>
      <c r="AB51" s="29">
        <f t="shared" si="5"/>
        <v>0</v>
      </c>
      <c r="AC51" s="29">
        <v>0</v>
      </c>
      <c r="AD51" s="29">
        <f t="shared" si="6"/>
        <v>0</v>
      </c>
      <c r="AE51" s="29">
        <f t="shared" si="9"/>
        <v>0</v>
      </c>
      <c r="AF51" s="29">
        <f t="shared" si="10"/>
        <v>0</v>
      </c>
    </row>
    <row r="52" spans="1:32" ht="22.5" customHeight="1" x14ac:dyDescent="0.25">
      <c r="A52" s="18">
        <v>46</v>
      </c>
      <c r="B52" s="25"/>
      <c r="C52" s="25"/>
      <c r="D52" s="20" t="s">
        <v>73</v>
      </c>
      <c r="E52" s="18" t="s">
        <v>125</v>
      </c>
      <c r="F52" s="18" t="s">
        <v>188</v>
      </c>
      <c r="G52" s="29">
        <v>14149.42</v>
      </c>
      <c r="H52" s="28">
        <v>16</v>
      </c>
      <c r="I52" s="28">
        <v>0</v>
      </c>
      <c r="J52" s="28">
        <v>16</v>
      </c>
      <c r="K52" s="28">
        <v>13</v>
      </c>
      <c r="L52" s="28">
        <v>13</v>
      </c>
      <c r="M52" s="28">
        <v>0</v>
      </c>
      <c r="N52" s="29">
        <f t="shared" si="1"/>
        <v>81.25</v>
      </c>
      <c r="O52" s="23">
        <v>14149.42</v>
      </c>
      <c r="P52" s="23">
        <v>14149.42</v>
      </c>
      <c r="Q52" s="29">
        <f t="shared" si="2"/>
        <v>100</v>
      </c>
      <c r="R52" s="23">
        <v>14149.42</v>
      </c>
      <c r="S52" s="29">
        <f t="shared" si="3"/>
        <v>100</v>
      </c>
      <c r="T52" s="23">
        <f t="shared" si="7"/>
        <v>0</v>
      </c>
      <c r="U52" s="29">
        <f t="shared" si="4"/>
        <v>0</v>
      </c>
      <c r="V52" s="28">
        <v>0</v>
      </c>
      <c r="W52" s="28">
        <v>0</v>
      </c>
      <c r="X52" s="28">
        <v>0</v>
      </c>
      <c r="Y52" s="29">
        <f t="shared" si="8"/>
        <v>0</v>
      </c>
      <c r="Z52" s="29">
        <v>0</v>
      </c>
      <c r="AA52" s="29">
        <v>0</v>
      </c>
      <c r="AB52" s="29">
        <f t="shared" si="5"/>
        <v>0</v>
      </c>
      <c r="AC52" s="29">
        <v>0</v>
      </c>
      <c r="AD52" s="29">
        <f t="shared" si="6"/>
        <v>0</v>
      </c>
      <c r="AE52" s="29">
        <f t="shared" si="9"/>
        <v>0</v>
      </c>
      <c r="AF52" s="29">
        <f t="shared" si="10"/>
        <v>0</v>
      </c>
    </row>
    <row r="53" spans="1:32" ht="22.5" customHeight="1" x14ac:dyDescent="0.25">
      <c r="A53" s="18">
        <v>47</v>
      </c>
      <c r="B53" s="25"/>
      <c r="C53" s="25"/>
      <c r="D53" s="20" t="s">
        <v>74</v>
      </c>
      <c r="E53" s="18" t="s">
        <v>124</v>
      </c>
      <c r="F53" s="18" t="s">
        <v>189</v>
      </c>
      <c r="G53" s="29">
        <v>19513.129999999997</v>
      </c>
      <c r="H53" s="28">
        <v>15</v>
      </c>
      <c r="I53" s="28">
        <v>2</v>
      </c>
      <c r="J53" s="28">
        <v>12</v>
      </c>
      <c r="K53" s="28">
        <v>11</v>
      </c>
      <c r="L53" s="28">
        <v>11</v>
      </c>
      <c r="M53" s="28">
        <v>0</v>
      </c>
      <c r="N53" s="29">
        <f t="shared" si="1"/>
        <v>73.333333333333329</v>
      </c>
      <c r="O53" s="23">
        <v>19513.129999999997</v>
      </c>
      <c r="P53" s="23">
        <v>19513.129999999997</v>
      </c>
      <c r="Q53" s="29">
        <f t="shared" si="2"/>
        <v>100</v>
      </c>
      <c r="R53" s="23">
        <v>19513.129999999997</v>
      </c>
      <c r="S53" s="29">
        <f t="shared" si="3"/>
        <v>100</v>
      </c>
      <c r="T53" s="23">
        <f t="shared" si="7"/>
        <v>0</v>
      </c>
      <c r="U53" s="29">
        <f t="shared" si="4"/>
        <v>0</v>
      </c>
      <c r="V53" s="28">
        <v>0</v>
      </c>
      <c r="W53" s="28">
        <v>0</v>
      </c>
      <c r="X53" s="28">
        <v>0</v>
      </c>
      <c r="Y53" s="29">
        <f t="shared" si="8"/>
        <v>0</v>
      </c>
      <c r="Z53" s="29">
        <v>0</v>
      </c>
      <c r="AA53" s="29">
        <v>0</v>
      </c>
      <c r="AB53" s="29">
        <f t="shared" si="5"/>
        <v>0</v>
      </c>
      <c r="AC53" s="29">
        <v>0</v>
      </c>
      <c r="AD53" s="29">
        <f t="shared" si="6"/>
        <v>0</v>
      </c>
      <c r="AE53" s="29">
        <f t="shared" si="9"/>
        <v>0</v>
      </c>
      <c r="AF53" s="29">
        <f t="shared" si="10"/>
        <v>0</v>
      </c>
    </row>
    <row r="54" spans="1:32" ht="22.5" customHeight="1" x14ac:dyDescent="0.25">
      <c r="A54" s="18">
        <v>48</v>
      </c>
      <c r="B54" s="25"/>
      <c r="C54" s="25"/>
      <c r="D54" s="20" t="s">
        <v>75</v>
      </c>
      <c r="E54" s="18" t="s">
        <v>125</v>
      </c>
      <c r="F54" s="18" t="s">
        <v>190</v>
      </c>
      <c r="G54" s="29">
        <v>7872.8899999999994</v>
      </c>
      <c r="H54" s="28">
        <v>18</v>
      </c>
      <c r="I54" s="28">
        <v>5</v>
      </c>
      <c r="J54" s="28">
        <v>13</v>
      </c>
      <c r="K54" s="28">
        <v>14</v>
      </c>
      <c r="L54" s="28">
        <v>14</v>
      </c>
      <c r="M54" s="28">
        <v>0</v>
      </c>
      <c r="N54" s="29">
        <f t="shared" si="1"/>
        <v>77.777777777777786</v>
      </c>
      <c r="O54" s="23">
        <v>7872.8899999999994</v>
      </c>
      <c r="P54" s="23">
        <v>7872.8899999999994</v>
      </c>
      <c r="Q54" s="29">
        <f t="shared" si="2"/>
        <v>100</v>
      </c>
      <c r="R54" s="23">
        <v>7872.8899999999994</v>
      </c>
      <c r="S54" s="29">
        <f t="shared" si="3"/>
        <v>100</v>
      </c>
      <c r="T54" s="23">
        <f t="shared" si="7"/>
        <v>0</v>
      </c>
      <c r="U54" s="29">
        <f t="shared" si="4"/>
        <v>0</v>
      </c>
      <c r="V54" s="28">
        <v>0</v>
      </c>
      <c r="W54" s="28">
        <v>0</v>
      </c>
      <c r="X54" s="28">
        <v>0</v>
      </c>
      <c r="Y54" s="29">
        <f t="shared" si="8"/>
        <v>0</v>
      </c>
      <c r="Z54" s="29">
        <v>0</v>
      </c>
      <c r="AA54" s="29">
        <v>0</v>
      </c>
      <c r="AB54" s="29">
        <f t="shared" si="5"/>
        <v>0</v>
      </c>
      <c r="AC54" s="29">
        <v>0</v>
      </c>
      <c r="AD54" s="29">
        <f t="shared" si="6"/>
        <v>0</v>
      </c>
      <c r="AE54" s="29">
        <f t="shared" si="9"/>
        <v>0</v>
      </c>
      <c r="AF54" s="29">
        <f t="shared" si="10"/>
        <v>0</v>
      </c>
    </row>
    <row r="55" spans="1:32" ht="22.5" customHeight="1" x14ac:dyDescent="0.25">
      <c r="A55" s="18">
        <v>49</v>
      </c>
      <c r="B55" s="25"/>
      <c r="C55" s="25"/>
      <c r="D55" s="20" t="s">
        <v>76</v>
      </c>
      <c r="E55" s="18" t="s">
        <v>135</v>
      </c>
      <c r="F55" s="18" t="s">
        <v>191</v>
      </c>
      <c r="G55" s="29">
        <v>901.85</v>
      </c>
      <c r="H55" s="28">
        <v>9</v>
      </c>
      <c r="I55" s="28">
        <v>3</v>
      </c>
      <c r="J55" s="28">
        <v>5</v>
      </c>
      <c r="K55" s="28">
        <v>2</v>
      </c>
      <c r="L55" s="28">
        <v>2</v>
      </c>
      <c r="M55" s="28">
        <v>0</v>
      </c>
      <c r="N55" s="29">
        <f t="shared" si="1"/>
        <v>22.222222222222221</v>
      </c>
      <c r="O55" s="23">
        <v>901.85</v>
      </c>
      <c r="P55" s="23">
        <v>901.85</v>
      </c>
      <c r="Q55" s="29">
        <f t="shared" si="2"/>
        <v>100</v>
      </c>
      <c r="R55" s="23">
        <v>901.85</v>
      </c>
      <c r="S55" s="29">
        <f t="shared" si="3"/>
        <v>100</v>
      </c>
      <c r="T55" s="23">
        <f t="shared" si="7"/>
        <v>0</v>
      </c>
      <c r="U55" s="29">
        <f t="shared" si="4"/>
        <v>0</v>
      </c>
      <c r="V55" s="28">
        <v>0</v>
      </c>
      <c r="W55" s="28">
        <v>0</v>
      </c>
      <c r="X55" s="28">
        <v>0</v>
      </c>
      <c r="Y55" s="29">
        <f t="shared" si="8"/>
        <v>0</v>
      </c>
      <c r="Z55" s="29">
        <v>0</v>
      </c>
      <c r="AA55" s="29">
        <v>0</v>
      </c>
      <c r="AB55" s="29">
        <f t="shared" si="5"/>
        <v>0</v>
      </c>
      <c r="AC55" s="29">
        <v>0</v>
      </c>
      <c r="AD55" s="29">
        <f t="shared" si="6"/>
        <v>0</v>
      </c>
      <c r="AE55" s="29">
        <f t="shared" si="9"/>
        <v>0</v>
      </c>
      <c r="AF55" s="29">
        <f t="shared" si="10"/>
        <v>0</v>
      </c>
    </row>
    <row r="56" spans="1:32" ht="22.5" customHeight="1" x14ac:dyDescent="0.25">
      <c r="A56" s="18">
        <v>50</v>
      </c>
      <c r="B56" s="25"/>
      <c r="C56" s="25"/>
      <c r="D56" s="20" t="s">
        <v>77</v>
      </c>
      <c r="E56" s="18" t="s">
        <v>136</v>
      </c>
      <c r="F56" s="18" t="s">
        <v>192</v>
      </c>
      <c r="G56" s="29">
        <v>22560.63</v>
      </c>
      <c r="H56" s="28">
        <v>17</v>
      </c>
      <c r="I56" s="28">
        <v>1</v>
      </c>
      <c r="J56" s="28">
        <v>16</v>
      </c>
      <c r="K56" s="28">
        <v>14</v>
      </c>
      <c r="L56" s="28">
        <v>14</v>
      </c>
      <c r="M56" s="28">
        <v>0</v>
      </c>
      <c r="N56" s="29">
        <f t="shared" si="1"/>
        <v>82.35294117647058</v>
      </c>
      <c r="O56" s="23">
        <v>22560.63</v>
      </c>
      <c r="P56" s="23">
        <v>22560.63</v>
      </c>
      <c r="Q56" s="29">
        <f t="shared" si="2"/>
        <v>100</v>
      </c>
      <c r="R56" s="23">
        <v>22560.63</v>
      </c>
      <c r="S56" s="29">
        <f t="shared" si="3"/>
        <v>100</v>
      </c>
      <c r="T56" s="23">
        <f t="shared" si="7"/>
        <v>0</v>
      </c>
      <c r="U56" s="29">
        <f t="shared" si="4"/>
        <v>0</v>
      </c>
      <c r="V56" s="28">
        <v>0</v>
      </c>
      <c r="W56" s="28">
        <v>0</v>
      </c>
      <c r="X56" s="28">
        <v>0</v>
      </c>
      <c r="Y56" s="29">
        <f t="shared" si="8"/>
        <v>0</v>
      </c>
      <c r="Z56" s="29">
        <v>0</v>
      </c>
      <c r="AA56" s="29">
        <v>0</v>
      </c>
      <c r="AB56" s="29">
        <f t="shared" si="5"/>
        <v>0</v>
      </c>
      <c r="AC56" s="29">
        <v>0</v>
      </c>
      <c r="AD56" s="29">
        <f t="shared" si="6"/>
        <v>0</v>
      </c>
      <c r="AE56" s="29">
        <f t="shared" si="9"/>
        <v>0</v>
      </c>
      <c r="AF56" s="29">
        <f t="shared" si="10"/>
        <v>0</v>
      </c>
    </row>
    <row r="57" spans="1:32" ht="22.5" customHeight="1" x14ac:dyDescent="0.25">
      <c r="A57" s="18">
        <v>51</v>
      </c>
      <c r="B57" s="25"/>
      <c r="C57" s="25"/>
      <c r="D57" s="20" t="s">
        <v>78</v>
      </c>
      <c r="E57" s="18" t="s">
        <v>124</v>
      </c>
      <c r="F57" s="18" t="s">
        <v>193</v>
      </c>
      <c r="G57" s="29">
        <v>5829.1</v>
      </c>
      <c r="H57" s="28">
        <v>9</v>
      </c>
      <c r="I57" s="28">
        <v>3</v>
      </c>
      <c r="J57" s="28">
        <v>6</v>
      </c>
      <c r="K57" s="28">
        <v>8</v>
      </c>
      <c r="L57" s="28">
        <v>8</v>
      </c>
      <c r="M57" s="28">
        <v>0</v>
      </c>
      <c r="N57" s="29">
        <f t="shared" si="1"/>
        <v>88.888888888888886</v>
      </c>
      <c r="O57" s="23">
        <v>5829.1</v>
      </c>
      <c r="P57" s="23">
        <v>5829.1</v>
      </c>
      <c r="Q57" s="29">
        <f t="shared" si="2"/>
        <v>100</v>
      </c>
      <c r="R57" s="23">
        <v>5829.1</v>
      </c>
      <c r="S57" s="29">
        <f t="shared" si="3"/>
        <v>100</v>
      </c>
      <c r="T57" s="23">
        <f t="shared" si="7"/>
        <v>0</v>
      </c>
      <c r="U57" s="29">
        <f t="shared" si="4"/>
        <v>0</v>
      </c>
      <c r="V57" s="28">
        <v>0</v>
      </c>
      <c r="W57" s="28">
        <v>0</v>
      </c>
      <c r="X57" s="28">
        <v>0</v>
      </c>
      <c r="Y57" s="29">
        <f t="shared" si="8"/>
        <v>0</v>
      </c>
      <c r="Z57" s="29">
        <v>0</v>
      </c>
      <c r="AA57" s="29">
        <v>0</v>
      </c>
      <c r="AB57" s="29">
        <f t="shared" si="5"/>
        <v>0</v>
      </c>
      <c r="AC57" s="29">
        <v>0</v>
      </c>
      <c r="AD57" s="29">
        <f t="shared" si="6"/>
        <v>0</v>
      </c>
      <c r="AE57" s="29">
        <f t="shared" si="9"/>
        <v>0</v>
      </c>
      <c r="AF57" s="29">
        <f t="shared" si="10"/>
        <v>0</v>
      </c>
    </row>
    <row r="58" spans="1:32" ht="22.5" customHeight="1" x14ac:dyDescent="0.25">
      <c r="A58" s="18">
        <v>52</v>
      </c>
      <c r="B58" s="25"/>
      <c r="C58" s="25"/>
      <c r="D58" s="20" t="s">
        <v>79</v>
      </c>
      <c r="E58" s="18" t="s">
        <v>137</v>
      </c>
      <c r="F58" s="18" t="s">
        <v>194</v>
      </c>
      <c r="G58" s="29">
        <v>20164.23</v>
      </c>
      <c r="H58" s="28">
        <v>19</v>
      </c>
      <c r="I58" s="28">
        <v>5</v>
      </c>
      <c r="J58" s="28">
        <v>14</v>
      </c>
      <c r="K58" s="28">
        <v>16</v>
      </c>
      <c r="L58" s="28">
        <v>16</v>
      </c>
      <c r="M58" s="28">
        <v>0</v>
      </c>
      <c r="N58" s="29">
        <f t="shared" si="1"/>
        <v>84.210526315789465</v>
      </c>
      <c r="O58" s="23">
        <v>20164.23</v>
      </c>
      <c r="P58" s="23">
        <v>20164.23</v>
      </c>
      <c r="Q58" s="29">
        <f t="shared" si="2"/>
        <v>100</v>
      </c>
      <c r="R58" s="23">
        <v>19473.62</v>
      </c>
      <c r="S58" s="29">
        <f t="shared" si="3"/>
        <v>96.575073781642047</v>
      </c>
      <c r="T58" s="23">
        <f t="shared" si="7"/>
        <v>690.61000000000058</v>
      </c>
      <c r="U58" s="29">
        <f t="shared" si="4"/>
        <v>3.4249262183579563</v>
      </c>
      <c r="V58" s="28">
        <v>0</v>
      </c>
      <c r="W58" s="28">
        <v>0</v>
      </c>
      <c r="X58" s="28">
        <v>0</v>
      </c>
      <c r="Y58" s="29">
        <f t="shared" si="8"/>
        <v>0</v>
      </c>
      <c r="Z58" s="29">
        <v>0</v>
      </c>
      <c r="AA58" s="29">
        <v>0</v>
      </c>
      <c r="AB58" s="29">
        <f t="shared" si="5"/>
        <v>0</v>
      </c>
      <c r="AC58" s="29">
        <v>0</v>
      </c>
      <c r="AD58" s="29">
        <f t="shared" si="6"/>
        <v>0</v>
      </c>
      <c r="AE58" s="29">
        <f t="shared" si="9"/>
        <v>0</v>
      </c>
      <c r="AF58" s="29">
        <f t="shared" si="10"/>
        <v>0</v>
      </c>
    </row>
    <row r="59" spans="1:32" ht="22.5" customHeight="1" x14ac:dyDescent="0.25">
      <c r="A59" s="18">
        <v>53</v>
      </c>
      <c r="B59" s="25"/>
      <c r="C59" s="25"/>
      <c r="D59" s="20" t="s">
        <v>80</v>
      </c>
      <c r="E59" s="18" t="s">
        <v>124</v>
      </c>
      <c r="F59" s="18" t="s">
        <v>195</v>
      </c>
      <c r="G59" s="29">
        <v>21266.880000000001</v>
      </c>
      <c r="H59" s="28">
        <v>16</v>
      </c>
      <c r="I59" s="28">
        <v>3</v>
      </c>
      <c r="J59" s="28">
        <v>12</v>
      </c>
      <c r="K59" s="28">
        <v>14</v>
      </c>
      <c r="L59" s="28">
        <v>14</v>
      </c>
      <c r="M59" s="28">
        <v>0</v>
      </c>
      <c r="N59" s="29">
        <f t="shared" si="1"/>
        <v>87.5</v>
      </c>
      <c r="O59" s="23">
        <v>21266.880000000001</v>
      </c>
      <c r="P59" s="23">
        <v>21266.880000000001</v>
      </c>
      <c r="Q59" s="29">
        <f t="shared" si="2"/>
        <v>100</v>
      </c>
      <c r="R59" s="23">
        <v>21266.880000000001</v>
      </c>
      <c r="S59" s="29">
        <f t="shared" si="3"/>
        <v>100</v>
      </c>
      <c r="T59" s="23">
        <f t="shared" si="7"/>
        <v>0</v>
      </c>
      <c r="U59" s="29">
        <f t="shared" si="4"/>
        <v>0</v>
      </c>
      <c r="V59" s="28">
        <v>0</v>
      </c>
      <c r="W59" s="28">
        <v>0</v>
      </c>
      <c r="X59" s="28">
        <v>0</v>
      </c>
      <c r="Y59" s="29">
        <f t="shared" si="8"/>
        <v>0</v>
      </c>
      <c r="Z59" s="29">
        <v>0</v>
      </c>
      <c r="AA59" s="29">
        <v>0</v>
      </c>
      <c r="AB59" s="29">
        <f t="shared" si="5"/>
        <v>0</v>
      </c>
      <c r="AC59" s="29">
        <v>0</v>
      </c>
      <c r="AD59" s="29">
        <f t="shared" si="6"/>
        <v>0</v>
      </c>
      <c r="AE59" s="29">
        <f t="shared" si="9"/>
        <v>0</v>
      </c>
      <c r="AF59" s="29">
        <f t="shared" si="10"/>
        <v>0</v>
      </c>
    </row>
    <row r="60" spans="1:32" ht="22.5" customHeight="1" x14ac:dyDescent="0.25">
      <c r="A60" s="18">
        <v>54</v>
      </c>
      <c r="B60" s="25"/>
      <c r="C60" s="25"/>
      <c r="D60" s="20" t="s">
        <v>81</v>
      </c>
      <c r="E60" s="18" t="s">
        <v>130</v>
      </c>
      <c r="F60" s="18" t="s">
        <v>196</v>
      </c>
      <c r="G60" s="29">
        <v>13311.29</v>
      </c>
      <c r="H60" s="28">
        <v>16</v>
      </c>
      <c r="I60" s="28">
        <v>0</v>
      </c>
      <c r="J60" s="28">
        <v>16</v>
      </c>
      <c r="K60" s="28">
        <v>14</v>
      </c>
      <c r="L60" s="28">
        <v>14</v>
      </c>
      <c r="M60" s="28">
        <v>0</v>
      </c>
      <c r="N60" s="29">
        <f t="shared" si="1"/>
        <v>87.5</v>
      </c>
      <c r="O60" s="23">
        <v>13311.29</v>
      </c>
      <c r="P60" s="23">
        <v>13311.29</v>
      </c>
      <c r="Q60" s="29">
        <f t="shared" si="2"/>
        <v>100</v>
      </c>
      <c r="R60" s="23">
        <v>11290.26</v>
      </c>
      <c r="S60" s="29">
        <f t="shared" si="3"/>
        <v>84.817173992903761</v>
      </c>
      <c r="T60" s="23">
        <f t="shared" si="7"/>
        <v>2021.0300000000007</v>
      </c>
      <c r="U60" s="29">
        <f t="shared" si="4"/>
        <v>15.182826007096237</v>
      </c>
      <c r="V60" s="28">
        <v>0</v>
      </c>
      <c r="W60" s="28">
        <v>0</v>
      </c>
      <c r="X60" s="28">
        <v>0</v>
      </c>
      <c r="Y60" s="29">
        <f t="shared" si="8"/>
        <v>0</v>
      </c>
      <c r="Z60" s="29">
        <v>0</v>
      </c>
      <c r="AA60" s="29">
        <v>0</v>
      </c>
      <c r="AB60" s="29">
        <f t="shared" si="5"/>
        <v>0</v>
      </c>
      <c r="AC60" s="29">
        <v>0</v>
      </c>
      <c r="AD60" s="29">
        <f t="shared" si="6"/>
        <v>0</v>
      </c>
      <c r="AE60" s="29">
        <f t="shared" si="9"/>
        <v>0</v>
      </c>
      <c r="AF60" s="29">
        <f t="shared" si="10"/>
        <v>0</v>
      </c>
    </row>
    <row r="61" spans="1:32" ht="22.5" customHeight="1" x14ac:dyDescent="0.25">
      <c r="A61" s="18">
        <v>55</v>
      </c>
      <c r="B61" s="25"/>
      <c r="C61" s="25"/>
      <c r="D61" s="20" t="s">
        <v>82</v>
      </c>
      <c r="E61" s="18" t="s">
        <v>124</v>
      </c>
      <c r="F61" s="18" t="s">
        <v>197</v>
      </c>
      <c r="G61" s="29">
        <v>4865.3099999999995</v>
      </c>
      <c r="H61" s="28">
        <v>5</v>
      </c>
      <c r="I61" s="28">
        <v>0</v>
      </c>
      <c r="J61" s="28">
        <v>5</v>
      </c>
      <c r="K61" s="28">
        <v>5</v>
      </c>
      <c r="L61" s="28">
        <v>5</v>
      </c>
      <c r="M61" s="28">
        <v>0</v>
      </c>
      <c r="N61" s="29">
        <f t="shared" si="1"/>
        <v>100</v>
      </c>
      <c r="O61" s="23">
        <v>4865.3099999999995</v>
      </c>
      <c r="P61" s="23">
        <v>4865.3099999999995</v>
      </c>
      <c r="Q61" s="29">
        <f t="shared" si="2"/>
        <v>100</v>
      </c>
      <c r="R61" s="23">
        <v>4865.3099999999995</v>
      </c>
      <c r="S61" s="29">
        <f t="shared" si="3"/>
        <v>100</v>
      </c>
      <c r="T61" s="23">
        <f t="shared" si="7"/>
        <v>0</v>
      </c>
      <c r="U61" s="29">
        <f t="shared" si="4"/>
        <v>0</v>
      </c>
      <c r="V61" s="28">
        <v>0</v>
      </c>
      <c r="W61" s="28">
        <v>0</v>
      </c>
      <c r="X61" s="28">
        <v>0</v>
      </c>
      <c r="Y61" s="29">
        <f t="shared" si="8"/>
        <v>0</v>
      </c>
      <c r="Z61" s="29">
        <v>0</v>
      </c>
      <c r="AA61" s="29">
        <v>0</v>
      </c>
      <c r="AB61" s="29">
        <f t="shared" si="5"/>
        <v>0</v>
      </c>
      <c r="AC61" s="29">
        <v>0</v>
      </c>
      <c r="AD61" s="29">
        <f t="shared" si="6"/>
        <v>0</v>
      </c>
      <c r="AE61" s="29">
        <f t="shared" si="9"/>
        <v>0</v>
      </c>
      <c r="AF61" s="29">
        <f t="shared" si="10"/>
        <v>0</v>
      </c>
    </row>
    <row r="62" spans="1:32" ht="22.5" customHeight="1" x14ac:dyDescent="0.25">
      <c r="A62" s="18">
        <v>56</v>
      </c>
      <c r="B62" s="25"/>
      <c r="C62" s="25"/>
      <c r="D62" s="20" t="s">
        <v>83</v>
      </c>
      <c r="E62" s="18" t="s">
        <v>124</v>
      </c>
      <c r="F62" s="18" t="s">
        <v>198</v>
      </c>
      <c r="G62" s="29">
        <v>15259.9</v>
      </c>
      <c r="H62" s="28">
        <v>14</v>
      </c>
      <c r="I62" s="28">
        <v>1</v>
      </c>
      <c r="J62" s="28">
        <v>12</v>
      </c>
      <c r="K62" s="28">
        <v>12</v>
      </c>
      <c r="L62" s="28">
        <v>12</v>
      </c>
      <c r="M62" s="28">
        <v>0</v>
      </c>
      <c r="N62" s="29">
        <f t="shared" si="1"/>
        <v>85.714285714285708</v>
      </c>
      <c r="O62" s="23">
        <v>15259.9</v>
      </c>
      <c r="P62" s="23">
        <v>15259.9</v>
      </c>
      <c r="Q62" s="29">
        <f t="shared" si="2"/>
        <v>100</v>
      </c>
      <c r="R62" s="23">
        <v>15259.900000000001</v>
      </c>
      <c r="S62" s="29">
        <f t="shared" si="3"/>
        <v>100.00000000000003</v>
      </c>
      <c r="T62" s="23">
        <f t="shared" si="7"/>
        <v>0</v>
      </c>
      <c r="U62" s="29">
        <f t="shared" si="4"/>
        <v>0</v>
      </c>
      <c r="V62" s="28">
        <v>0</v>
      </c>
      <c r="W62" s="28">
        <v>0</v>
      </c>
      <c r="X62" s="28">
        <v>0</v>
      </c>
      <c r="Y62" s="29">
        <f t="shared" si="8"/>
        <v>0</v>
      </c>
      <c r="Z62" s="29">
        <v>0</v>
      </c>
      <c r="AA62" s="29">
        <v>0</v>
      </c>
      <c r="AB62" s="29">
        <f t="shared" si="5"/>
        <v>0</v>
      </c>
      <c r="AC62" s="29">
        <v>0</v>
      </c>
      <c r="AD62" s="29">
        <f t="shared" si="6"/>
        <v>0</v>
      </c>
      <c r="AE62" s="29">
        <f t="shared" si="9"/>
        <v>0</v>
      </c>
      <c r="AF62" s="29">
        <f t="shared" si="10"/>
        <v>0</v>
      </c>
    </row>
    <row r="63" spans="1:32" ht="22.5" customHeight="1" x14ac:dyDescent="0.25">
      <c r="A63" s="18">
        <v>57</v>
      </c>
      <c r="B63" s="25"/>
      <c r="C63" s="25"/>
      <c r="D63" s="20" t="s">
        <v>84</v>
      </c>
      <c r="E63" s="18" t="s">
        <v>125</v>
      </c>
      <c r="F63" s="18" t="s">
        <v>199</v>
      </c>
      <c r="G63" s="29">
        <v>9876.69</v>
      </c>
      <c r="H63" s="28">
        <v>15</v>
      </c>
      <c r="I63" s="28">
        <v>4</v>
      </c>
      <c r="J63" s="28">
        <v>10</v>
      </c>
      <c r="K63" s="28">
        <v>15</v>
      </c>
      <c r="L63" s="28">
        <v>15</v>
      </c>
      <c r="M63" s="28">
        <v>0</v>
      </c>
      <c r="N63" s="29">
        <f t="shared" si="1"/>
        <v>100</v>
      </c>
      <c r="O63" s="23">
        <v>9876.69</v>
      </c>
      <c r="P63" s="23">
        <v>9876.69</v>
      </c>
      <c r="Q63" s="29">
        <f t="shared" si="2"/>
        <v>100</v>
      </c>
      <c r="R63" s="23">
        <v>9876.69</v>
      </c>
      <c r="S63" s="29">
        <f t="shared" si="3"/>
        <v>100</v>
      </c>
      <c r="T63" s="23">
        <f t="shared" si="7"/>
        <v>0</v>
      </c>
      <c r="U63" s="29">
        <f t="shared" si="4"/>
        <v>0</v>
      </c>
      <c r="V63" s="28">
        <v>0</v>
      </c>
      <c r="W63" s="28">
        <v>0</v>
      </c>
      <c r="X63" s="28">
        <v>0</v>
      </c>
      <c r="Y63" s="29">
        <f t="shared" si="8"/>
        <v>0</v>
      </c>
      <c r="Z63" s="29">
        <v>0</v>
      </c>
      <c r="AA63" s="29">
        <v>0</v>
      </c>
      <c r="AB63" s="29">
        <f t="shared" si="5"/>
        <v>0</v>
      </c>
      <c r="AC63" s="29">
        <v>0</v>
      </c>
      <c r="AD63" s="29">
        <f t="shared" si="6"/>
        <v>0</v>
      </c>
      <c r="AE63" s="29">
        <f t="shared" si="9"/>
        <v>0</v>
      </c>
      <c r="AF63" s="29">
        <f t="shared" si="10"/>
        <v>0</v>
      </c>
    </row>
    <row r="64" spans="1:32" ht="22.5" customHeight="1" x14ac:dyDescent="0.25">
      <c r="A64" s="18">
        <v>58</v>
      </c>
      <c r="B64" s="25"/>
      <c r="C64" s="25"/>
      <c r="D64" s="20" t="s">
        <v>85</v>
      </c>
      <c r="E64" s="18" t="s">
        <v>124</v>
      </c>
      <c r="F64" s="18" t="s">
        <v>200</v>
      </c>
      <c r="G64" s="29">
        <v>29474.7</v>
      </c>
      <c r="H64" s="28">
        <v>30</v>
      </c>
      <c r="I64" s="28">
        <v>11</v>
      </c>
      <c r="J64" s="28">
        <v>17</v>
      </c>
      <c r="K64" s="28">
        <v>23</v>
      </c>
      <c r="L64" s="28">
        <v>23</v>
      </c>
      <c r="M64" s="28">
        <v>0</v>
      </c>
      <c r="N64" s="29">
        <f t="shared" si="1"/>
        <v>76.666666666666671</v>
      </c>
      <c r="O64" s="23">
        <v>29474.7</v>
      </c>
      <c r="P64" s="23">
        <v>29474.7</v>
      </c>
      <c r="Q64" s="29">
        <f t="shared" si="2"/>
        <v>100</v>
      </c>
      <c r="R64" s="23">
        <v>25978.489999999998</v>
      </c>
      <c r="S64" s="29">
        <f t="shared" si="3"/>
        <v>88.138267734701287</v>
      </c>
      <c r="T64" s="23">
        <f t="shared" si="7"/>
        <v>3496.2100000000028</v>
      </c>
      <c r="U64" s="29">
        <f t="shared" si="4"/>
        <v>11.861732265298723</v>
      </c>
      <c r="V64" s="28">
        <v>0</v>
      </c>
      <c r="W64" s="28">
        <v>0</v>
      </c>
      <c r="X64" s="28">
        <v>0</v>
      </c>
      <c r="Y64" s="29">
        <f t="shared" si="8"/>
        <v>0</v>
      </c>
      <c r="Z64" s="29">
        <v>0</v>
      </c>
      <c r="AA64" s="29">
        <v>0</v>
      </c>
      <c r="AB64" s="29">
        <f t="shared" si="5"/>
        <v>0</v>
      </c>
      <c r="AC64" s="29">
        <v>0</v>
      </c>
      <c r="AD64" s="29">
        <f t="shared" si="6"/>
        <v>0</v>
      </c>
      <c r="AE64" s="29">
        <f t="shared" si="9"/>
        <v>0</v>
      </c>
      <c r="AF64" s="29">
        <f t="shared" si="10"/>
        <v>0</v>
      </c>
    </row>
    <row r="65" spans="1:32" ht="22.5" customHeight="1" x14ac:dyDescent="0.25">
      <c r="A65" s="18">
        <v>59</v>
      </c>
      <c r="B65" s="25"/>
      <c r="C65" s="25"/>
      <c r="D65" s="20" t="s">
        <v>86</v>
      </c>
      <c r="E65" s="18" t="s">
        <v>138</v>
      </c>
      <c r="F65" s="18" t="s">
        <v>201</v>
      </c>
      <c r="G65" s="29">
        <v>31860.29</v>
      </c>
      <c r="H65" s="28">
        <v>22</v>
      </c>
      <c r="I65" s="28">
        <v>8</v>
      </c>
      <c r="J65" s="28">
        <v>14</v>
      </c>
      <c r="K65" s="28">
        <v>23</v>
      </c>
      <c r="L65" s="28">
        <v>23</v>
      </c>
      <c r="M65" s="28">
        <v>0</v>
      </c>
      <c r="N65" s="29">
        <f t="shared" si="1"/>
        <v>104.54545454545455</v>
      </c>
      <c r="O65" s="23">
        <v>31860.29</v>
      </c>
      <c r="P65" s="23">
        <v>31860.29</v>
      </c>
      <c r="Q65" s="29">
        <f t="shared" si="2"/>
        <v>100</v>
      </c>
      <c r="R65" s="23">
        <v>31860.29</v>
      </c>
      <c r="S65" s="29">
        <f t="shared" si="3"/>
        <v>100</v>
      </c>
      <c r="T65" s="23">
        <f t="shared" si="7"/>
        <v>0</v>
      </c>
      <c r="U65" s="29">
        <f t="shared" si="4"/>
        <v>0</v>
      </c>
      <c r="V65" s="28">
        <v>0</v>
      </c>
      <c r="W65" s="28">
        <v>0</v>
      </c>
      <c r="X65" s="28">
        <v>0</v>
      </c>
      <c r="Y65" s="29">
        <f t="shared" si="8"/>
        <v>0</v>
      </c>
      <c r="Z65" s="29">
        <v>2448.9699999999998</v>
      </c>
      <c r="AA65" s="29">
        <v>2448.9699999999998</v>
      </c>
      <c r="AB65" s="29">
        <f t="shared" si="5"/>
        <v>100</v>
      </c>
      <c r="AC65" s="29">
        <v>0</v>
      </c>
      <c r="AD65" s="29">
        <f t="shared" si="6"/>
        <v>0</v>
      </c>
      <c r="AE65" s="29">
        <f t="shared" si="9"/>
        <v>2448.9699999999998</v>
      </c>
      <c r="AF65" s="29">
        <f t="shared" si="10"/>
        <v>100</v>
      </c>
    </row>
    <row r="66" spans="1:32" ht="22.5" customHeight="1" x14ac:dyDescent="0.25">
      <c r="A66" s="18">
        <v>60</v>
      </c>
      <c r="B66" s="25"/>
      <c r="C66" s="25"/>
      <c r="D66" s="20" t="s">
        <v>87</v>
      </c>
      <c r="E66" s="18" t="s">
        <v>135</v>
      </c>
      <c r="F66" s="18" t="s">
        <v>202</v>
      </c>
      <c r="G66" s="29">
        <v>7417.12</v>
      </c>
      <c r="H66" s="28">
        <v>9</v>
      </c>
      <c r="I66" s="28">
        <v>2</v>
      </c>
      <c r="J66" s="28">
        <v>6</v>
      </c>
      <c r="K66" s="28">
        <v>9</v>
      </c>
      <c r="L66" s="28">
        <v>9</v>
      </c>
      <c r="M66" s="28">
        <v>0</v>
      </c>
      <c r="N66" s="29">
        <f t="shared" si="1"/>
        <v>100</v>
      </c>
      <c r="O66" s="23">
        <v>7417.12</v>
      </c>
      <c r="P66" s="23">
        <v>7417.12</v>
      </c>
      <c r="Q66" s="29">
        <f t="shared" si="2"/>
        <v>100</v>
      </c>
      <c r="R66" s="23">
        <v>6062.96</v>
      </c>
      <c r="S66" s="29">
        <f t="shared" si="3"/>
        <v>81.742778868347827</v>
      </c>
      <c r="T66" s="23">
        <f t="shared" si="7"/>
        <v>1354.1599999999999</v>
      </c>
      <c r="U66" s="29">
        <f t="shared" si="4"/>
        <v>18.257221131652177</v>
      </c>
      <c r="V66" s="28">
        <v>0</v>
      </c>
      <c r="W66" s="28">
        <v>0</v>
      </c>
      <c r="X66" s="28">
        <v>0</v>
      </c>
      <c r="Y66" s="29">
        <f t="shared" si="8"/>
        <v>0</v>
      </c>
      <c r="Z66" s="29">
        <v>0</v>
      </c>
      <c r="AA66" s="29">
        <v>0</v>
      </c>
      <c r="AB66" s="29">
        <f t="shared" si="5"/>
        <v>0</v>
      </c>
      <c r="AC66" s="29">
        <v>0</v>
      </c>
      <c r="AD66" s="29">
        <f t="shared" si="6"/>
        <v>0</v>
      </c>
      <c r="AE66" s="29">
        <f t="shared" si="9"/>
        <v>0</v>
      </c>
      <c r="AF66" s="29">
        <f t="shared" si="10"/>
        <v>0</v>
      </c>
    </row>
    <row r="67" spans="1:32" ht="22.5" customHeight="1" x14ac:dyDescent="0.25">
      <c r="A67" s="18">
        <v>61</v>
      </c>
      <c r="B67" s="25"/>
      <c r="C67" s="25"/>
      <c r="D67" s="20" t="s">
        <v>88</v>
      </c>
      <c r="E67" s="18" t="s">
        <v>120</v>
      </c>
      <c r="F67" s="18" t="s">
        <v>203</v>
      </c>
      <c r="G67" s="29">
        <v>24949.09</v>
      </c>
      <c r="H67" s="28">
        <v>21</v>
      </c>
      <c r="I67" s="28">
        <v>4</v>
      </c>
      <c r="J67" s="28">
        <v>15</v>
      </c>
      <c r="K67" s="28">
        <v>13</v>
      </c>
      <c r="L67" s="28">
        <v>13</v>
      </c>
      <c r="M67" s="28">
        <v>0</v>
      </c>
      <c r="N67" s="29">
        <f t="shared" si="1"/>
        <v>61.904761904761905</v>
      </c>
      <c r="O67" s="23">
        <v>24949.09</v>
      </c>
      <c r="P67" s="23">
        <v>24949.09</v>
      </c>
      <c r="Q67" s="29">
        <f t="shared" si="2"/>
        <v>100</v>
      </c>
      <c r="R67" s="23">
        <v>24949.09</v>
      </c>
      <c r="S67" s="29">
        <f t="shared" si="3"/>
        <v>100</v>
      </c>
      <c r="T67" s="23">
        <f t="shared" si="7"/>
        <v>0</v>
      </c>
      <c r="U67" s="29">
        <f t="shared" si="4"/>
        <v>0</v>
      </c>
      <c r="V67" s="28">
        <v>0</v>
      </c>
      <c r="W67" s="28">
        <v>0</v>
      </c>
      <c r="X67" s="28">
        <v>0</v>
      </c>
      <c r="Y67" s="29">
        <f t="shared" si="8"/>
        <v>0</v>
      </c>
      <c r="Z67" s="29">
        <v>0</v>
      </c>
      <c r="AA67" s="29">
        <v>0</v>
      </c>
      <c r="AB67" s="29">
        <f t="shared" si="5"/>
        <v>0</v>
      </c>
      <c r="AC67" s="29">
        <v>0</v>
      </c>
      <c r="AD67" s="29">
        <f t="shared" si="6"/>
        <v>0</v>
      </c>
      <c r="AE67" s="29">
        <f t="shared" si="9"/>
        <v>0</v>
      </c>
      <c r="AF67" s="29">
        <f t="shared" si="10"/>
        <v>0</v>
      </c>
    </row>
    <row r="68" spans="1:32" ht="22.5" customHeight="1" x14ac:dyDescent="0.25">
      <c r="A68" s="18">
        <v>62</v>
      </c>
      <c r="B68" s="25"/>
      <c r="C68" s="25"/>
      <c r="D68" s="20" t="s">
        <v>89</v>
      </c>
      <c r="E68" s="18" t="s">
        <v>139</v>
      </c>
      <c r="F68" s="18" t="s">
        <v>204</v>
      </c>
      <c r="G68" s="29">
        <v>23737.41</v>
      </c>
      <c r="H68" s="28">
        <v>26</v>
      </c>
      <c r="I68" s="28">
        <v>1</v>
      </c>
      <c r="J68" s="28">
        <v>25</v>
      </c>
      <c r="K68" s="28">
        <v>24</v>
      </c>
      <c r="L68" s="28">
        <v>24</v>
      </c>
      <c r="M68" s="28">
        <v>0</v>
      </c>
      <c r="N68" s="29">
        <f t="shared" si="1"/>
        <v>92.307692307692307</v>
      </c>
      <c r="O68" s="23">
        <v>23737.41</v>
      </c>
      <c r="P68" s="23">
        <v>23737.41</v>
      </c>
      <c r="Q68" s="29">
        <f t="shared" si="2"/>
        <v>100</v>
      </c>
      <c r="R68" s="23">
        <v>23737.410000000003</v>
      </c>
      <c r="S68" s="29">
        <f t="shared" si="3"/>
        <v>100.00000000000003</v>
      </c>
      <c r="T68" s="23">
        <f t="shared" si="7"/>
        <v>0</v>
      </c>
      <c r="U68" s="29">
        <f t="shared" si="4"/>
        <v>0</v>
      </c>
      <c r="V68" s="28">
        <v>0</v>
      </c>
      <c r="W68" s="28">
        <v>0</v>
      </c>
      <c r="X68" s="28">
        <v>0</v>
      </c>
      <c r="Y68" s="29">
        <f t="shared" si="8"/>
        <v>0</v>
      </c>
      <c r="Z68" s="29">
        <v>0</v>
      </c>
      <c r="AA68" s="29">
        <v>0</v>
      </c>
      <c r="AB68" s="29">
        <f t="shared" si="5"/>
        <v>0</v>
      </c>
      <c r="AC68" s="29">
        <v>0</v>
      </c>
      <c r="AD68" s="29">
        <f t="shared" si="6"/>
        <v>0</v>
      </c>
      <c r="AE68" s="29">
        <f t="shared" si="9"/>
        <v>0</v>
      </c>
      <c r="AF68" s="29">
        <f t="shared" si="10"/>
        <v>0</v>
      </c>
    </row>
    <row r="69" spans="1:32" ht="22.5" customHeight="1" x14ac:dyDescent="0.25">
      <c r="A69" s="18">
        <v>63</v>
      </c>
      <c r="B69" s="25"/>
      <c r="C69" s="25"/>
      <c r="D69" s="20" t="s">
        <v>90</v>
      </c>
      <c r="E69" s="18" t="s">
        <v>140</v>
      </c>
      <c r="F69" s="18" t="s">
        <v>205</v>
      </c>
      <c r="G69" s="29">
        <v>10610.75</v>
      </c>
      <c r="H69" s="28">
        <v>11</v>
      </c>
      <c r="I69" s="28">
        <v>6</v>
      </c>
      <c r="J69" s="28">
        <v>5</v>
      </c>
      <c r="K69" s="28">
        <v>7</v>
      </c>
      <c r="L69" s="28">
        <v>7</v>
      </c>
      <c r="M69" s="28">
        <v>0</v>
      </c>
      <c r="N69" s="29">
        <f t="shared" si="1"/>
        <v>63.636363636363633</v>
      </c>
      <c r="O69" s="23">
        <v>10610.75</v>
      </c>
      <c r="P69" s="23">
        <v>10610.75</v>
      </c>
      <c r="Q69" s="29">
        <f t="shared" si="2"/>
        <v>100</v>
      </c>
      <c r="R69" s="23">
        <v>10610.75</v>
      </c>
      <c r="S69" s="29">
        <f t="shared" si="3"/>
        <v>100</v>
      </c>
      <c r="T69" s="23">
        <f t="shared" si="7"/>
        <v>0</v>
      </c>
      <c r="U69" s="29">
        <f t="shared" si="4"/>
        <v>0</v>
      </c>
      <c r="V69" s="28">
        <v>0</v>
      </c>
      <c r="W69" s="28">
        <v>0</v>
      </c>
      <c r="X69" s="28">
        <v>0</v>
      </c>
      <c r="Y69" s="29">
        <f t="shared" si="8"/>
        <v>0</v>
      </c>
      <c r="Z69" s="29">
        <v>0</v>
      </c>
      <c r="AA69" s="29">
        <v>0</v>
      </c>
      <c r="AB69" s="29">
        <f t="shared" si="5"/>
        <v>0</v>
      </c>
      <c r="AC69" s="29">
        <v>0</v>
      </c>
      <c r="AD69" s="29">
        <f t="shared" si="6"/>
        <v>0</v>
      </c>
      <c r="AE69" s="29">
        <f t="shared" si="9"/>
        <v>0</v>
      </c>
      <c r="AF69" s="29">
        <f t="shared" si="10"/>
        <v>0</v>
      </c>
    </row>
    <row r="70" spans="1:32" ht="22.5" customHeight="1" x14ac:dyDescent="0.25">
      <c r="A70" s="18">
        <v>64</v>
      </c>
      <c r="B70" s="25"/>
      <c r="C70" s="25"/>
      <c r="D70" s="20" t="s">
        <v>91</v>
      </c>
      <c r="E70" s="18" t="s">
        <v>124</v>
      </c>
      <c r="F70" s="18" t="s">
        <v>206</v>
      </c>
      <c r="G70" s="29">
        <v>10032.36</v>
      </c>
      <c r="H70" s="28">
        <v>17</v>
      </c>
      <c r="I70" s="28">
        <v>5</v>
      </c>
      <c r="J70" s="28">
        <v>11</v>
      </c>
      <c r="K70" s="28">
        <v>16</v>
      </c>
      <c r="L70" s="28">
        <v>16</v>
      </c>
      <c r="M70" s="28">
        <v>0</v>
      </c>
      <c r="N70" s="29">
        <f t="shared" si="1"/>
        <v>94.117647058823522</v>
      </c>
      <c r="O70" s="23">
        <v>10032.36</v>
      </c>
      <c r="P70" s="23">
        <v>10032.36</v>
      </c>
      <c r="Q70" s="29">
        <f t="shared" si="2"/>
        <v>100</v>
      </c>
      <c r="R70" s="23">
        <v>9666.9600000000009</v>
      </c>
      <c r="S70" s="29">
        <f t="shared" si="3"/>
        <v>96.35778620384437</v>
      </c>
      <c r="T70" s="23">
        <f t="shared" si="7"/>
        <v>365.39999999999964</v>
      </c>
      <c r="U70" s="29">
        <f t="shared" si="4"/>
        <v>3.6422137961556365</v>
      </c>
      <c r="V70" s="28">
        <v>0</v>
      </c>
      <c r="W70" s="28">
        <v>0</v>
      </c>
      <c r="X70" s="28">
        <v>0</v>
      </c>
      <c r="Y70" s="29">
        <f t="shared" si="8"/>
        <v>0</v>
      </c>
      <c r="Z70" s="29">
        <v>0</v>
      </c>
      <c r="AA70" s="29">
        <v>0</v>
      </c>
      <c r="AB70" s="29">
        <f t="shared" si="5"/>
        <v>0</v>
      </c>
      <c r="AC70" s="29">
        <v>0</v>
      </c>
      <c r="AD70" s="29">
        <f t="shared" si="6"/>
        <v>0</v>
      </c>
      <c r="AE70" s="29">
        <f t="shared" si="9"/>
        <v>0</v>
      </c>
      <c r="AF70" s="29">
        <f t="shared" si="10"/>
        <v>0</v>
      </c>
    </row>
    <row r="71" spans="1:32" ht="22.5" customHeight="1" x14ac:dyDescent="0.25">
      <c r="A71" s="18">
        <v>65</v>
      </c>
      <c r="B71" s="25"/>
      <c r="C71" s="25"/>
      <c r="D71" s="20" t="s">
        <v>92</v>
      </c>
      <c r="E71" s="18" t="s">
        <v>120</v>
      </c>
      <c r="F71" s="18" t="s">
        <v>207</v>
      </c>
      <c r="G71" s="29">
        <v>6852.7199999999993</v>
      </c>
      <c r="H71" s="28">
        <v>8</v>
      </c>
      <c r="I71" s="28">
        <v>1</v>
      </c>
      <c r="J71" s="28">
        <v>6</v>
      </c>
      <c r="K71" s="28">
        <v>6</v>
      </c>
      <c r="L71" s="28">
        <v>6</v>
      </c>
      <c r="M71" s="28">
        <v>0</v>
      </c>
      <c r="N71" s="29">
        <f t="shared" ref="N71:N99" si="11">IF(H71=0,0,K71/H71)*100</f>
        <v>75</v>
      </c>
      <c r="O71" s="23">
        <v>6852.7199999999993</v>
      </c>
      <c r="P71" s="23">
        <v>6852.7199999999993</v>
      </c>
      <c r="Q71" s="29">
        <f t="shared" ref="Q71:Q99" si="12">IF(O71=0,0,P71/O71)*100</f>
        <v>100</v>
      </c>
      <c r="R71" s="23">
        <v>6852.7199999999993</v>
      </c>
      <c r="S71" s="29">
        <f t="shared" ref="S71:S99" si="13">IF(P71=0,0,R71/P71)*100</f>
        <v>100</v>
      </c>
      <c r="T71" s="23">
        <f t="shared" si="7"/>
        <v>0</v>
      </c>
      <c r="U71" s="29">
        <f t="shared" ref="U71:U99" si="14">IF(P71=0,0,T71/P71)*100</f>
        <v>0</v>
      </c>
      <c r="V71" s="28">
        <v>0</v>
      </c>
      <c r="W71" s="28">
        <v>0</v>
      </c>
      <c r="X71" s="28">
        <v>0</v>
      </c>
      <c r="Y71" s="29">
        <f t="shared" si="8"/>
        <v>0</v>
      </c>
      <c r="Z71" s="29">
        <v>0</v>
      </c>
      <c r="AA71" s="29">
        <v>0</v>
      </c>
      <c r="AB71" s="29">
        <f t="shared" ref="AB71:AB99" si="15">IF(Z71=0,0,AA71/Z71)*100</f>
        <v>0</v>
      </c>
      <c r="AC71" s="29">
        <v>0</v>
      </c>
      <c r="AD71" s="29">
        <f t="shared" ref="AD71:AD99" si="16">IF(AA71=0,0,AC71/AA71)*100</f>
        <v>0</v>
      </c>
      <c r="AE71" s="29">
        <f t="shared" si="9"/>
        <v>0</v>
      </c>
      <c r="AF71" s="29">
        <f t="shared" si="10"/>
        <v>0</v>
      </c>
    </row>
    <row r="72" spans="1:32" ht="22.5" customHeight="1" x14ac:dyDescent="0.25">
      <c r="A72" s="18">
        <v>66</v>
      </c>
      <c r="B72" s="25"/>
      <c r="C72" s="25"/>
      <c r="D72" s="20" t="s">
        <v>93</v>
      </c>
      <c r="E72" s="18" t="s">
        <v>124</v>
      </c>
      <c r="F72" s="18" t="s">
        <v>208</v>
      </c>
      <c r="G72" s="29">
        <v>8861.92</v>
      </c>
      <c r="H72" s="28">
        <v>14</v>
      </c>
      <c r="I72" s="28">
        <v>3</v>
      </c>
      <c r="J72" s="28">
        <v>8</v>
      </c>
      <c r="K72" s="28">
        <v>11</v>
      </c>
      <c r="L72" s="28">
        <v>11</v>
      </c>
      <c r="M72" s="28">
        <v>0</v>
      </c>
      <c r="N72" s="29">
        <f t="shared" si="11"/>
        <v>78.571428571428569</v>
      </c>
      <c r="O72" s="23">
        <v>8861.92</v>
      </c>
      <c r="P72" s="23">
        <v>8861.92</v>
      </c>
      <c r="Q72" s="29">
        <f t="shared" si="12"/>
        <v>100</v>
      </c>
      <c r="R72" s="23">
        <v>8861.92</v>
      </c>
      <c r="S72" s="29">
        <f t="shared" si="13"/>
        <v>100</v>
      </c>
      <c r="T72" s="23">
        <f t="shared" ref="T72:T98" si="17">P72-R72</f>
        <v>0</v>
      </c>
      <c r="U72" s="29">
        <f t="shared" si="14"/>
        <v>0</v>
      </c>
      <c r="V72" s="28">
        <v>0</v>
      </c>
      <c r="W72" s="28">
        <v>0</v>
      </c>
      <c r="X72" s="28">
        <v>0</v>
      </c>
      <c r="Y72" s="29">
        <f t="shared" ref="Y72:Y98" si="18">IF(H72=0,0,V72/H72)*100</f>
        <v>0</v>
      </c>
      <c r="Z72" s="29">
        <v>0</v>
      </c>
      <c r="AA72" s="29">
        <v>0</v>
      </c>
      <c r="AB72" s="29">
        <f t="shared" si="15"/>
        <v>0</v>
      </c>
      <c r="AC72" s="29">
        <v>0</v>
      </c>
      <c r="AD72" s="29">
        <f t="shared" si="16"/>
        <v>0</v>
      </c>
      <c r="AE72" s="29">
        <f t="shared" ref="AE72:AE98" si="19">AA72-AC72</f>
        <v>0</v>
      </c>
      <c r="AF72" s="29">
        <f t="shared" ref="AF72:AF99" si="20">IF(AA72=0,0,AE72/AA72)*100</f>
        <v>0</v>
      </c>
    </row>
    <row r="73" spans="1:32" ht="22.5" customHeight="1" x14ac:dyDescent="0.25">
      <c r="A73" s="18">
        <v>67</v>
      </c>
      <c r="B73" s="25"/>
      <c r="C73" s="25"/>
      <c r="D73" s="20" t="s">
        <v>94</v>
      </c>
      <c r="E73" s="18" t="s">
        <v>124</v>
      </c>
      <c r="F73" s="18" t="s">
        <v>209</v>
      </c>
      <c r="G73" s="29">
        <v>29258.73</v>
      </c>
      <c r="H73" s="28">
        <v>20</v>
      </c>
      <c r="I73" s="28">
        <v>6</v>
      </c>
      <c r="J73" s="28">
        <v>12</v>
      </c>
      <c r="K73" s="28">
        <v>14</v>
      </c>
      <c r="L73" s="28">
        <v>14</v>
      </c>
      <c r="M73" s="28">
        <v>0</v>
      </c>
      <c r="N73" s="29">
        <f t="shared" si="11"/>
        <v>70</v>
      </c>
      <c r="O73" s="23">
        <v>29258.73</v>
      </c>
      <c r="P73" s="23">
        <v>29258.73</v>
      </c>
      <c r="Q73" s="29">
        <f t="shared" si="12"/>
        <v>100</v>
      </c>
      <c r="R73" s="23">
        <v>28120.5</v>
      </c>
      <c r="S73" s="29">
        <f t="shared" si="13"/>
        <v>96.109776466716085</v>
      </c>
      <c r="T73" s="23">
        <f t="shared" si="17"/>
        <v>1138.2299999999996</v>
      </c>
      <c r="U73" s="29">
        <f t="shared" si="14"/>
        <v>3.890223533283911</v>
      </c>
      <c r="V73" s="28">
        <v>0</v>
      </c>
      <c r="W73" s="28">
        <v>0</v>
      </c>
      <c r="X73" s="28">
        <v>0</v>
      </c>
      <c r="Y73" s="29">
        <f t="shared" si="18"/>
        <v>0</v>
      </c>
      <c r="Z73" s="29">
        <v>5736.71</v>
      </c>
      <c r="AA73" s="29">
        <v>5736.71</v>
      </c>
      <c r="AB73" s="29">
        <f t="shared" si="15"/>
        <v>100</v>
      </c>
      <c r="AC73" s="29">
        <v>0</v>
      </c>
      <c r="AD73" s="29">
        <f t="shared" si="16"/>
        <v>0</v>
      </c>
      <c r="AE73" s="29">
        <f t="shared" si="19"/>
        <v>5736.71</v>
      </c>
      <c r="AF73" s="29">
        <f t="shared" si="20"/>
        <v>100</v>
      </c>
    </row>
    <row r="74" spans="1:32" ht="22.5" customHeight="1" x14ac:dyDescent="0.25">
      <c r="A74" s="18">
        <v>68</v>
      </c>
      <c r="B74" s="25"/>
      <c r="C74" s="25"/>
      <c r="D74" s="20" t="s">
        <v>95</v>
      </c>
      <c r="E74" s="18" t="s">
        <v>123</v>
      </c>
      <c r="F74" s="18" t="s">
        <v>210</v>
      </c>
      <c r="G74" s="29">
        <v>12980.09</v>
      </c>
      <c r="H74" s="28">
        <v>12</v>
      </c>
      <c r="I74" s="28">
        <v>3</v>
      </c>
      <c r="J74" s="28">
        <v>9</v>
      </c>
      <c r="K74" s="28">
        <v>8</v>
      </c>
      <c r="L74" s="28">
        <v>8</v>
      </c>
      <c r="M74" s="28">
        <v>0</v>
      </c>
      <c r="N74" s="29">
        <f t="shared" si="11"/>
        <v>66.666666666666657</v>
      </c>
      <c r="O74" s="23">
        <v>12980.09</v>
      </c>
      <c r="P74" s="23">
        <v>12980.09</v>
      </c>
      <c r="Q74" s="29">
        <f t="shared" si="12"/>
        <v>100</v>
      </c>
      <c r="R74" s="23">
        <v>12980.09</v>
      </c>
      <c r="S74" s="29">
        <f t="shared" si="13"/>
        <v>100</v>
      </c>
      <c r="T74" s="23">
        <f t="shared" si="17"/>
        <v>0</v>
      </c>
      <c r="U74" s="29">
        <f t="shared" si="14"/>
        <v>0</v>
      </c>
      <c r="V74" s="28">
        <v>0</v>
      </c>
      <c r="W74" s="28">
        <v>0</v>
      </c>
      <c r="X74" s="28">
        <v>0</v>
      </c>
      <c r="Y74" s="29">
        <f t="shared" si="18"/>
        <v>0</v>
      </c>
      <c r="Z74" s="29">
        <v>0</v>
      </c>
      <c r="AA74" s="29">
        <v>0</v>
      </c>
      <c r="AB74" s="29">
        <f t="shared" si="15"/>
        <v>0</v>
      </c>
      <c r="AC74" s="29">
        <v>0</v>
      </c>
      <c r="AD74" s="29">
        <f t="shared" si="16"/>
        <v>0</v>
      </c>
      <c r="AE74" s="29">
        <f t="shared" si="19"/>
        <v>0</v>
      </c>
      <c r="AF74" s="29">
        <f t="shared" si="20"/>
        <v>0</v>
      </c>
    </row>
    <row r="75" spans="1:32" ht="22.5" customHeight="1" x14ac:dyDescent="0.25">
      <c r="A75" s="18">
        <v>69</v>
      </c>
      <c r="B75" s="25"/>
      <c r="C75" s="25"/>
      <c r="D75" s="20" t="s">
        <v>96</v>
      </c>
      <c r="E75" s="18" t="s">
        <v>124</v>
      </c>
      <c r="F75" s="18" t="s">
        <v>211</v>
      </c>
      <c r="G75" s="29">
        <v>2227.91</v>
      </c>
      <c r="H75" s="28">
        <v>1</v>
      </c>
      <c r="I75" s="28">
        <v>0</v>
      </c>
      <c r="J75" s="28">
        <v>1</v>
      </c>
      <c r="K75" s="28">
        <v>1</v>
      </c>
      <c r="L75" s="28">
        <v>1</v>
      </c>
      <c r="M75" s="28">
        <v>0</v>
      </c>
      <c r="N75" s="29">
        <f t="shared" si="11"/>
        <v>100</v>
      </c>
      <c r="O75" s="23">
        <v>2227.91</v>
      </c>
      <c r="P75" s="23">
        <v>2227.91</v>
      </c>
      <c r="Q75" s="29">
        <f t="shared" si="12"/>
        <v>100</v>
      </c>
      <c r="R75" s="23">
        <v>2227.91</v>
      </c>
      <c r="S75" s="29">
        <f t="shared" si="13"/>
        <v>100</v>
      </c>
      <c r="T75" s="23">
        <f t="shared" si="17"/>
        <v>0</v>
      </c>
      <c r="U75" s="29">
        <f t="shared" si="14"/>
        <v>0</v>
      </c>
      <c r="V75" s="28">
        <v>0</v>
      </c>
      <c r="W75" s="28">
        <v>0</v>
      </c>
      <c r="X75" s="28">
        <v>0</v>
      </c>
      <c r="Y75" s="29">
        <f t="shared" si="18"/>
        <v>0</v>
      </c>
      <c r="Z75" s="29">
        <v>0</v>
      </c>
      <c r="AA75" s="29">
        <v>0</v>
      </c>
      <c r="AB75" s="29">
        <f t="shared" si="15"/>
        <v>0</v>
      </c>
      <c r="AC75" s="29">
        <v>0</v>
      </c>
      <c r="AD75" s="29">
        <f t="shared" si="16"/>
        <v>0</v>
      </c>
      <c r="AE75" s="29">
        <f t="shared" si="19"/>
        <v>0</v>
      </c>
      <c r="AF75" s="29">
        <f t="shared" si="20"/>
        <v>0</v>
      </c>
    </row>
    <row r="76" spans="1:32" ht="22.5" customHeight="1" x14ac:dyDescent="0.25">
      <c r="A76" s="18">
        <v>70</v>
      </c>
      <c r="B76" s="25"/>
      <c r="C76" s="25"/>
      <c r="D76" s="20" t="s">
        <v>97</v>
      </c>
      <c r="E76" s="18" t="s">
        <v>130</v>
      </c>
      <c r="F76" s="18" t="s">
        <v>212</v>
      </c>
      <c r="G76" s="29">
        <v>11847.22</v>
      </c>
      <c r="H76" s="28">
        <v>10</v>
      </c>
      <c r="I76" s="28">
        <v>2</v>
      </c>
      <c r="J76" s="28">
        <v>7</v>
      </c>
      <c r="K76" s="28">
        <v>8</v>
      </c>
      <c r="L76" s="28">
        <v>8</v>
      </c>
      <c r="M76" s="28">
        <v>0</v>
      </c>
      <c r="N76" s="29">
        <f t="shared" si="11"/>
        <v>80</v>
      </c>
      <c r="O76" s="23">
        <v>11847.22</v>
      </c>
      <c r="P76" s="23">
        <v>11847.22</v>
      </c>
      <c r="Q76" s="29">
        <f t="shared" si="12"/>
        <v>100</v>
      </c>
      <c r="R76" s="23">
        <v>11847.220000000001</v>
      </c>
      <c r="S76" s="29">
        <f t="shared" si="13"/>
        <v>100.00000000000003</v>
      </c>
      <c r="T76" s="23">
        <f t="shared" si="17"/>
        <v>0</v>
      </c>
      <c r="U76" s="29">
        <f t="shared" si="14"/>
        <v>0</v>
      </c>
      <c r="V76" s="28">
        <v>0</v>
      </c>
      <c r="W76" s="28">
        <v>0</v>
      </c>
      <c r="X76" s="28">
        <v>0</v>
      </c>
      <c r="Y76" s="29">
        <f t="shared" si="18"/>
        <v>0</v>
      </c>
      <c r="Z76" s="29">
        <v>0</v>
      </c>
      <c r="AA76" s="29">
        <v>0</v>
      </c>
      <c r="AB76" s="29">
        <f t="shared" si="15"/>
        <v>0</v>
      </c>
      <c r="AC76" s="29">
        <v>0</v>
      </c>
      <c r="AD76" s="29">
        <f t="shared" si="16"/>
        <v>0</v>
      </c>
      <c r="AE76" s="29">
        <f t="shared" si="19"/>
        <v>0</v>
      </c>
      <c r="AF76" s="29">
        <f t="shared" si="20"/>
        <v>0</v>
      </c>
    </row>
    <row r="77" spans="1:32" ht="22.5" customHeight="1" x14ac:dyDescent="0.25">
      <c r="A77" s="18">
        <v>71</v>
      </c>
      <c r="B77" s="25"/>
      <c r="C77" s="25"/>
      <c r="D77" s="20" t="s">
        <v>98</v>
      </c>
      <c r="E77" s="18" t="s">
        <v>121</v>
      </c>
      <c r="F77" s="18" t="s">
        <v>213</v>
      </c>
      <c r="G77" s="29">
        <v>5134.43</v>
      </c>
      <c r="H77" s="28">
        <v>6</v>
      </c>
      <c r="I77" s="28">
        <v>1</v>
      </c>
      <c r="J77" s="28">
        <v>5</v>
      </c>
      <c r="K77" s="28">
        <v>5</v>
      </c>
      <c r="L77" s="28">
        <v>5</v>
      </c>
      <c r="M77" s="28">
        <v>0</v>
      </c>
      <c r="N77" s="29">
        <f t="shared" si="11"/>
        <v>83.333333333333343</v>
      </c>
      <c r="O77" s="23">
        <v>5134.43</v>
      </c>
      <c r="P77" s="23">
        <v>5134.43</v>
      </c>
      <c r="Q77" s="29">
        <f t="shared" si="12"/>
        <v>100</v>
      </c>
      <c r="R77" s="23">
        <v>3195.79</v>
      </c>
      <c r="S77" s="29">
        <f t="shared" si="13"/>
        <v>62.242352120878067</v>
      </c>
      <c r="T77" s="23">
        <f t="shared" si="17"/>
        <v>1938.6400000000003</v>
      </c>
      <c r="U77" s="29">
        <f t="shared" si="14"/>
        <v>37.757647879121933</v>
      </c>
      <c r="V77" s="28">
        <v>0</v>
      </c>
      <c r="W77" s="28">
        <v>0</v>
      </c>
      <c r="X77" s="28">
        <v>0</v>
      </c>
      <c r="Y77" s="29">
        <f t="shared" si="18"/>
        <v>0</v>
      </c>
      <c r="Z77" s="29">
        <v>0</v>
      </c>
      <c r="AA77" s="29">
        <v>0</v>
      </c>
      <c r="AB77" s="29">
        <f t="shared" si="15"/>
        <v>0</v>
      </c>
      <c r="AC77" s="29">
        <v>0</v>
      </c>
      <c r="AD77" s="29">
        <f t="shared" si="16"/>
        <v>0</v>
      </c>
      <c r="AE77" s="29">
        <f t="shared" si="19"/>
        <v>0</v>
      </c>
      <c r="AF77" s="29">
        <f t="shared" si="20"/>
        <v>0</v>
      </c>
    </row>
    <row r="78" spans="1:32" ht="22.5" customHeight="1" x14ac:dyDescent="0.25">
      <c r="A78" s="18">
        <v>72</v>
      </c>
      <c r="B78" s="25"/>
      <c r="C78" s="25"/>
      <c r="D78" s="20" t="s">
        <v>99</v>
      </c>
      <c r="E78" s="18" t="s">
        <v>120</v>
      </c>
      <c r="F78" s="18" t="s">
        <v>214</v>
      </c>
      <c r="G78" s="29">
        <v>8327.77</v>
      </c>
      <c r="H78" s="28">
        <v>11</v>
      </c>
      <c r="I78" s="28">
        <v>3</v>
      </c>
      <c r="J78" s="28">
        <v>8</v>
      </c>
      <c r="K78" s="28">
        <v>9</v>
      </c>
      <c r="L78" s="28">
        <v>9</v>
      </c>
      <c r="M78" s="28">
        <v>0</v>
      </c>
      <c r="N78" s="29">
        <f t="shared" si="11"/>
        <v>81.818181818181827</v>
      </c>
      <c r="O78" s="23">
        <v>8327.77</v>
      </c>
      <c r="P78" s="23">
        <v>8327.77</v>
      </c>
      <c r="Q78" s="29">
        <f t="shared" si="12"/>
        <v>100</v>
      </c>
      <c r="R78" s="23">
        <v>8327.77</v>
      </c>
      <c r="S78" s="29">
        <f t="shared" si="13"/>
        <v>100</v>
      </c>
      <c r="T78" s="23">
        <f t="shared" si="17"/>
        <v>0</v>
      </c>
      <c r="U78" s="29">
        <f t="shared" si="14"/>
        <v>0</v>
      </c>
      <c r="V78" s="28">
        <v>0</v>
      </c>
      <c r="W78" s="28">
        <v>0</v>
      </c>
      <c r="X78" s="28">
        <v>0</v>
      </c>
      <c r="Y78" s="29">
        <f t="shared" si="18"/>
        <v>0</v>
      </c>
      <c r="Z78" s="29">
        <v>0</v>
      </c>
      <c r="AA78" s="29">
        <v>0</v>
      </c>
      <c r="AB78" s="29">
        <f t="shared" si="15"/>
        <v>0</v>
      </c>
      <c r="AC78" s="29">
        <v>0</v>
      </c>
      <c r="AD78" s="29">
        <f t="shared" si="16"/>
        <v>0</v>
      </c>
      <c r="AE78" s="29">
        <f t="shared" si="19"/>
        <v>0</v>
      </c>
      <c r="AF78" s="29">
        <f t="shared" si="20"/>
        <v>0</v>
      </c>
    </row>
    <row r="79" spans="1:32" ht="22.5" customHeight="1" x14ac:dyDescent="0.25">
      <c r="A79" s="18">
        <v>73</v>
      </c>
      <c r="B79" s="25"/>
      <c r="C79" s="25"/>
      <c r="D79" s="20" t="s">
        <v>100</v>
      </c>
      <c r="E79" s="18" t="s">
        <v>124</v>
      </c>
      <c r="F79" s="18" t="s">
        <v>215</v>
      </c>
      <c r="G79" s="29">
        <v>9950.94</v>
      </c>
      <c r="H79" s="28">
        <v>15</v>
      </c>
      <c r="I79" s="28">
        <v>5</v>
      </c>
      <c r="J79" s="28">
        <v>9</v>
      </c>
      <c r="K79" s="28">
        <v>10</v>
      </c>
      <c r="L79" s="28">
        <v>10</v>
      </c>
      <c r="M79" s="28">
        <v>0</v>
      </c>
      <c r="N79" s="29">
        <f t="shared" si="11"/>
        <v>66.666666666666657</v>
      </c>
      <c r="O79" s="23">
        <v>9950.94</v>
      </c>
      <c r="P79" s="23">
        <v>9950.94</v>
      </c>
      <c r="Q79" s="29">
        <f t="shared" si="12"/>
        <v>100</v>
      </c>
      <c r="R79" s="23">
        <v>9859.59</v>
      </c>
      <c r="S79" s="29">
        <f t="shared" si="13"/>
        <v>99.081996273718858</v>
      </c>
      <c r="T79" s="23">
        <f t="shared" si="17"/>
        <v>91.350000000000364</v>
      </c>
      <c r="U79" s="29">
        <f t="shared" si="14"/>
        <v>0.91800372628113891</v>
      </c>
      <c r="V79" s="28">
        <v>0</v>
      </c>
      <c r="W79" s="28">
        <v>0</v>
      </c>
      <c r="X79" s="28">
        <v>0</v>
      </c>
      <c r="Y79" s="29">
        <f t="shared" si="18"/>
        <v>0</v>
      </c>
      <c r="Z79" s="29">
        <v>0</v>
      </c>
      <c r="AA79" s="29">
        <v>0</v>
      </c>
      <c r="AB79" s="29">
        <f t="shared" si="15"/>
        <v>0</v>
      </c>
      <c r="AC79" s="29">
        <v>0</v>
      </c>
      <c r="AD79" s="29">
        <f t="shared" si="16"/>
        <v>0</v>
      </c>
      <c r="AE79" s="29">
        <f t="shared" si="19"/>
        <v>0</v>
      </c>
      <c r="AF79" s="29">
        <f t="shared" si="20"/>
        <v>0</v>
      </c>
    </row>
    <row r="80" spans="1:32" ht="22.5" customHeight="1" x14ac:dyDescent="0.25">
      <c r="A80" s="18">
        <v>74</v>
      </c>
      <c r="B80" s="25"/>
      <c r="C80" s="25"/>
      <c r="D80" s="20" t="s">
        <v>101</v>
      </c>
      <c r="E80" s="18" t="s">
        <v>124</v>
      </c>
      <c r="F80" s="18" t="s">
        <v>216</v>
      </c>
      <c r="G80" s="29">
        <v>26626.03</v>
      </c>
      <c r="H80" s="28">
        <v>25</v>
      </c>
      <c r="I80" s="28">
        <v>7</v>
      </c>
      <c r="J80" s="28">
        <v>16</v>
      </c>
      <c r="K80" s="28">
        <v>22</v>
      </c>
      <c r="L80" s="28">
        <v>22</v>
      </c>
      <c r="M80" s="28">
        <v>0</v>
      </c>
      <c r="N80" s="29">
        <f t="shared" si="11"/>
        <v>88</v>
      </c>
      <c r="O80" s="23">
        <v>26626.03</v>
      </c>
      <c r="P80" s="23">
        <v>26626.03</v>
      </c>
      <c r="Q80" s="29">
        <f t="shared" si="12"/>
        <v>100</v>
      </c>
      <c r="R80" s="23">
        <v>18782.61</v>
      </c>
      <c r="S80" s="29">
        <f t="shared" si="13"/>
        <v>70.542285124744481</v>
      </c>
      <c r="T80" s="23">
        <f t="shared" si="17"/>
        <v>7843.4199999999983</v>
      </c>
      <c r="U80" s="29">
        <f t="shared" si="14"/>
        <v>29.457714875255526</v>
      </c>
      <c r="V80" s="28">
        <v>0</v>
      </c>
      <c r="W80" s="28">
        <v>0</v>
      </c>
      <c r="X80" s="28">
        <v>0</v>
      </c>
      <c r="Y80" s="29">
        <f t="shared" si="18"/>
        <v>0</v>
      </c>
      <c r="Z80" s="29">
        <v>4194.87</v>
      </c>
      <c r="AA80" s="29">
        <v>4194.87</v>
      </c>
      <c r="AB80" s="29">
        <f t="shared" si="15"/>
        <v>100</v>
      </c>
      <c r="AC80" s="29">
        <v>0</v>
      </c>
      <c r="AD80" s="29">
        <f t="shared" si="16"/>
        <v>0</v>
      </c>
      <c r="AE80" s="29">
        <f t="shared" si="19"/>
        <v>4194.87</v>
      </c>
      <c r="AF80" s="29">
        <f t="shared" si="20"/>
        <v>100</v>
      </c>
    </row>
    <row r="81" spans="1:32" ht="22.5" customHeight="1" x14ac:dyDescent="0.25">
      <c r="A81" s="18">
        <v>75</v>
      </c>
      <c r="B81" s="25"/>
      <c r="C81" s="25"/>
      <c r="D81" s="20" t="s">
        <v>102</v>
      </c>
      <c r="E81" s="18" t="s">
        <v>136</v>
      </c>
      <c r="F81" s="18" t="s">
        <v>217</v>
      </c>
      <c r="G81" s="29">
        <v>18975.900000000001</v>
      </c>
      <c r="H81" s="28">
        <v>14</v>
      </c>
      <c r="I81" s="28">
        <v>6</v>
      </c>
      <c r="J81" s="28">
        <v>8</v>
      </c>
      <c r="K81" s="28">
        <v>11</v>
      </c>
      <c r="L81" s="28">
        <v>11</v>
      </c>
      <c r="M81" s="28">
        <v>0</v>
      </c>
      <c r="N81" s="29">
        <f t="shared" si="11"/>
        <v>78.571428571428569</v>
      </c>
      <c r="O81" s="23">
        <v>18975.900000000001</v>
      </c>
      <c r="P81" s="23">
        <v>18975.900000000001</v>
      </c>
      <c r="Q81" s="29">
        <f t="shared" si="12"/>
        <v>100</v>
      </c>
      <c r="R81" s="23">
        <v>18975.900000000001</v>
      </c>
      <c r="S81" s="29">
        <f t="shared" si="13"/>
        <v>100</v>
      </c>
      <c r="T81" s="23">
        <f t="shared" si="17"/>
        <v>0</v>
      </c>
      <c r="U81" s="29">
        <f t="shared" si="14"/>
        <v>0</v>
      </c>
      <c r="V81" s="28">
        <v>0</v>
      </c>
      <c r="W81" s="28">
        <v>0</v>
      </c>
      <c r="X81" s="28">
        <v>0</v>
      </c>
      <c r="Y81" s="29">
        <f t="shared" si="18"/>
        <v>0</v>
      </c>
      <c r="Z81" s="29">
        <v>0</v>
      </c>
      <c r="AA81" s="29">
        <v>0</v>
      </c>
      <c r="AB81" s="29">
        <f t="shared" si="15"/>
        <v>0</v>
      </c>
      <c r="AC81" s="29">
        <v>0</v>
      </c>
      <c r="AD81" s="29">
        <f t="shared" si="16"/>
        <v>0</v>
      </c>
      <c r="AE81" s="29">
        <f t="shared" si="19"/>
        <v>0</v>
      </c>
      <c r="AF81" s="29">
        <f t="shared" si="20"/>
        <v>0</v>
      </c>
    </row>
    <row r="82" spans="1:32" ht="22.5" customHeight="1" x14ac:dyDescent="0.25">
      <c r="A82" s="18">
        <v>76</v>
      </c>
      <c r="B82" s="25"/>
      <c r="C82" s="25"/>
      <c r="D82" s="20" t="s">
        <v>103</v>
      </c>
      <c r="E82" s="18" t="s">
        <v>136</v>
      </c>
      <c r="F82" s="18" t="s">
        <v>218</v>
      </c>
      <c r="G82" s="29">
        <v>9699.93</v>
      </c>
      <c r="H82" s="28">
        <v>12</v>
      </c>
      <c r="I82" s="28">
        <v>5</v>
      </c>
      <c r="J82" s="28">
        <v>7</v>
      </c>
      <c r="K82" s="28">
        <v>11</v>
      </c>
      <c r="L82" s="28">
        <v>11</v>
      </c>
      <c r="M82" s="28">
        <v>0</v>
      </c>
      <c r="N82" s="29">
        <f t="shared" si="11"/>
        <v>91.666666666666657</v>
      </c>
      <c r="O82" s="23">
        <v>9699.93</v>
      </c>
      <c r="P82" s="23">
        <v>9699.93</v>
      </c>
      <c r="Q82" s="29">
        <f t="shared" si="12"/>
        <v>100</v>
      </c>
      <c r="R82" s="23">
        <v>8884.84</v>
      </c>
      <c r="S82" s="29">
        <f t="shared" si="13"/>
        <v>91.596949668708945</v>
      </c>
      <c r="T82" s="23">
        <f t="shared" si="17"/>
        <v>815.09000000000015</v>
      </c>
      <c r="U82" s="29">
        <f t="shared" si="14"/>
        <v>8.4030503312910518</v>
      </c>
      <c r="V82" s="28">
        <v>0</v>
      </c>
      <c r="W82" s="28">
        <v>0</v>
      </c>
      <c r="X82" s="28">
        <v>0</v>
      </c>
      <c r="Y82" s="29">
        <f t="shared" si="18"/>
        <v>0</v>
      </c>
      <c r="Z82" s="29">
        <v>0</v>
      </c>
      <c r="AA82" s="29">
        <v>0</v>
      </c>
      <c r="AB82" s="29">
        <f t="shared" si="15"/>
        <v>0</v>
      </c>
      <c r="AC82" s="29">
        <v>0</v>
      </c>
      <c r="AD82" s="29">
        <f t="shared" si="16"/>
        <v>0</v>
      </c>
      <c r="AE82" s="29">
        <f t="shared" si="19"/>
        <v>0</v>
      </c>
      <c r="AF82" s="29">
        <f t="shared" si="20"/>
        <v>0</v>
      </c>
    </row>
    <row r="83" spans="1:32" ht="22.5" customHeight="1" x14ac:dyDescent="0.25">
      <c r="A83" s="18">
        <v>77</v>
      </c>
      <c r="B83" s="25"/>
      <c r="C83" s="25"/>
      <c r="D83" s="20" t="s">
        <v>104</v>
      </c>
      <c r="E83" s="18" t="s">
        <v>125</v>
      </c>
      <c r="F83" s="18" t="s">
        <v>219</v>
      </c>
      <c r="G83" s="29">
        <v>10040.950000000001</v>
      </c>
      <c r="H83" s="28">
        <v>12</v>
      </c>
      <c r="I83" s="28">
        <v>4</v>
      </c>
      <c r="J83" s="28">
        <v>8</v>
      </c>
      <c r="K83" s="28">
        <v>10</v>
      </c>
      <c r="L83" s="28">
        <v>10</v>
      </c>
      <c r="M83" s="28">
        <v>0</v>
      </c>
      <c r="N83" s="29">
        <f t="shared" si="11"/>
        <v>83.333333333333343</v>
      </c>
      <c r="O83" s="23">
        <v>10040.950000000001</v>
      </c>
      <c r="P83" s="23">
        <v>10040.950000000001</v>
      </c>
      <c r="Q83" s="29">
        <f t="shared" si="12"/>
        <v>100</v>
      </c>
      <c r="R83" s="23">
        <v>215.07</v>
      </c>
      <c r="S83" s="29">
        <f t="shared" si="13"/>
        <v>2.1419288015576212</v>
      </c>
      <c r="T83" s="23">
        <f t="shared" si="17"/>
        <v>9825.880000000001</v>
      </c>
      <c r="U83" s="29">
        <f t="shared" si="14"/>
        <v>97.858071198442389</v>
      </c>
      <c r="V83" s="28">
        <v>0</v>
      </c>
      <c r="W83" s="28">
        <v>0</v>
      </c>
      <c r="X83" s="28">
        <v>0</v>
      </c>
      <c r="Y83" s="29">
        <f t="shared" si="18"/>
        <v>0</v>
      </c>
      <c r="Z83" s="29">
        <v>0</v>
      </c>
      <c r="AA83" s="29">
        <v>0</v>
      </c>
      <c r="AB83" s="29">
        <f t="shared" si="15"/>
        <v>0</v>
      </c>
      <c r="AC83" s="29">
        <v>0</v>
      </c>
      <c r="AD83" s="29">
        <f t="shared" si="16"/>
        <v>0</v>
      </c>
      <c r="AE83" s="29">
        <f t="shared" si="19"/>
        <v>0</v>
      </c>
      <c r="AF83" s="29">
        <f t="shared" si="20"/>
        <v>0</v>
      </c>
    </row>
    <row r="84" spans="1:32" ht="22.5" customHeight="1" x14ac:dyDescent="0.25">
      <c r="A84" s="18">
        <v>78</v>
      </c>
      <c r="B84" s="25"/>
      <c r="C84" s="25"/>
      <c r="D84" s="20" t="s">
        <v>105</v>
      </c>
      <c r="E84" s="18" t="s">
        <v>124</v>
      </c>
      <c r="F84" s="18" t="s">
        <v>220</v>
      </c>
      <c r="G84" s="29">
        <v>25458.53</v>
      </c>
      <c r="H84" s="28">
        <v>34</v>
      </c>
      <c r="I84" s="28">
        <v>6</v>
      </c>
      <c r="J84" s="28">
        <v>28</v>
      </c>
      <c r="K84" s="28">
        <v>24</v>
      </c>
      <c r="L84" s="28">
        <v>24</v>
      </c>
      <c r="M84" s="28">
        <v>0</v>
      </c>
      <c r="N84" s="29">
        <f t="shared" si="11"/>
        <v>70.588235294117652</v>
      </c>
      <c r="O84" s="23">
        <v>25458.53</v>
      </c>
      <c r="P84" s="23">
        <v>25458.53</v>
      </c>
      <c r="Q84" s="29">
        <f t="shared" si="12"/>
        <v>100</v>
      </c>
      <c r="R84" s="23">
        <v>25458.53</v>
      </c>
      <c r="S84" s="29">
        <f t="shared" si="13"/>
        <v>100</v>
      </c>
      <c r="T84" s="23">
        <f t="shared" si="17"/>
        <v>0</v>
      </c>
      <c r="U84" s="29">
        <f t="shared" si="14"/>
        <v>0</v>
      </c>
      <c r="V84" s="28">
        <v>0</v>
      </c>
      <c r="W84" s="28">
        <v>0</v>
      </c>
      <c r="X84" s="28">
        <v>0</v>
      </c>
      <c r="Y84" s="29">
        <f t="shared" si="18"/>
        <v>0</v>
      </c>
      <c r="Z84" s="29">
        <v>0</v>
      </c>
      <c r="AA84" s="29">
        <v>0</v>
      </c>
      <c r="AB84" s="29">
        <f t="shared" si="15"/>
        <v>0</v>
      </c>
      <c r="AC84" s="29">
        <v>0</v>
      </c>
      <c r="AD84" s="29">
        <f t="shared" si="16"/>
        <v>0</v>
      </c>
      <c r="AE84" s="29">
        <f t="shared" si="19"/>
        <v>0</v>
      </c>
      <c r="AF84" s="29">
        <f t="shared" si="20"/>
        <v>0</v>
      </c>
    </row>
    <row r="85" spans="1:32" ht="22.5" customHeight="1" x14ac:dyDescent="0.25">
      <c r="A85" s="18">
        <v>79</v>
      </c>
      <c r="B85" s="25"/>
      <c r="C85" s="25"/>
      <c r="D85" s="20" t="s">
        <v>106</v>
      </c>
      <c r="E85" s="18" t="s">
        <v>125</v>
      </c>
      <c r="F85" s="18" t="s">
        <v>221</v>
      </c>
      <c r="G85" s="29">
        <v>21681.89</v>
      </c>
      <c r="H85" s="28">
        <v>22</v>
      </c>
      <c r="I85" s="28">
        <v>5</v>
      </c>
      <c r="J85" s="28">
        <v>15</v>
      </c>
      <c r="K85" s="28">
        <v>16</v>
      </c>
      <c r="L85" s="28">
        <v>16</v>
      </c>
      <c r="M85" s="28">
        <v>0</v>
      </c>
      <c r="N85" s="29">
        <f t="shared" si="11"/>
        <v>72.727272727272734</v>
      </c>
      <c r="O85" s="23">
        <v>21681.89</v>
      </c>
      <c r="P85" s="23">
        <v>21681.89</v>
      </c>
      <c r="Q85" s="29">
        <f t="shared" si="12"/>
        <v>100</v>
      </c>
      <c r="R85" s="23">
        <v>20765.34</v>
      </c>
      <c r="S85" s="29">
        <f t="shared" si="13"/>
        <v>95.772739369123272</v>
      </c>
      <c r="T85" s="23">
        <f t="shared" si="17"/>
        <v>916.54999999999927</v>
      </c>
      <c r="U85" s="29">
        <f t="shared" si="14"/>
        <v>4.2272606308767324</v>
      </c>
      <c r="V85" s="28">
        <v>0</v>
      </c>
      <c r="W85" s="28">
        <v>0</v>
      </c>
      <c r="X85" s="28">
        <v>0</v>
      </c>
      <c r="Y85" s="29">
        <f t="shared" si="18"/>
        <v>0</v>
      </c>
      <c r="Z85" s="29">
        <v>0</v>
      </c>
      <c r="AA85" s="29">
        <v>0</v>
      </c>
      <c r="AB85" s="29">
        <f t="shared" si="15"/>
        <v>0</v>
      </c>
      <c r="AC85" s="29">
        <v>0</v>
      </c>
      <c r="AD85" s="29">
        <f t="shared" si="16"/>
        <v>0</v>
      </c>
      <c r="AE85" s="29">
        <f t="shared" si="19"/>
        <v>0</v>
      </c>
      <c r="AF85" s="29">
        <f t="shared" si="20"/>
        <v>0</v>
      </c>
    </row>
    <row r="86" spans="1:32" ht="22.5" customHeight="1" x14ac:dyDescent="0.25">
      <c r="A86" s="18">
        <v>80</v>
      </c>
      <c r="B86" s="25"/>
      <c r="C86" s="25"/>
      <c r="D86" s="20" t="s">
        <v>107</v>
      </c>
      <c r="E86" s="18" t="s">
        <v>130</v>
      </c>
      <c r="F86" s="18" t="s">
        <v>222</v>
      </c>
      <c r="G86" s="29">
        <v>25734.73</v>
      </c>
      <c r="H86" s="28">
        <v>15</v>
      </c>
      <c r="I86" s="28">
        <v>0</v>
      </c>
      <c r="J86" s="28">
        <v>15</v>
      </c>
      <c r="K86" s="28">
        <v>12</v>
      </c>
      <c r="L86" s="28">
        <v>12</v>
      </c>
      <c r="M86" s="28">
        <v>0</v>
      </c>
      <c r="N86" s="29">
        <f t="shared" si="11"/>
        <v>80</v>
      </c>
      <c r="O86" s="23">
        <v>25734.73</v>
      </c>
      <c r="P86" s="23">
        <v>25734.73</v>
      </c>
      <c r="Q86" s="29">
        <f t="shared" si="12"/>
        <v>100</v>
      </c>
      <c r="R86" s="23">
        <v>25734.729999999996</v>
      </c>
      <c r="S86" s="29">
        <f t="shared" si="13"/>
        <v>99.999999999999986</v>
      </c>
      <c r="T86" s="23">
        <f t="shared" si="17"/>
        <v>0</v>
      </c>
      <c r="U86" s="29">
        <f t="shared" si="14"/>
        <v>0</v>
      </c>
      <c r="V86" s="28">
        <v>0</v>
      </c>
      <c r="W86" s="28">
        <v>0</v>
      </c>
      <c r="X86" s="28">
        <v>0</v>
      </c>
      <c r="Y86" s="29">
        <f t="shared" si="18"/>
        <v>0</v>
      </c>
      <c r="Z86" s="29">
        <v>0</v>
      </c>
      <c r="AA86" s="29">
        <v>0</v>
      </c>
      <c r="AB86" s="29">
        <f t="shared" si="15"/>
        <v>0</v>
      </c>
      <c r="AC86" s="29">
        <v>0</v>
      </c>
      <c r="AD86" s="29">
        <f t="shared" si="16"/>
        <v>0</v>
      </c>
      <c r="AE86" s="29">
        <f t="shared" si="19"/>
        <v>0</v>
      </c>
      <c r="AF86" s="29">
        <f t="shared" si="20"/>
        <v>0</v>
      </c>
    </row>
    <row r="87" spans="1:32" ht="22.5" customHeight="1" x14ac:dyDescent="0.25">
      <c r="A87" s="18">
        <v>81</v>
      </c>
      <c r="B87" s="25"/>
      <c r="C87" s="25"/>
      <c r="D87" s="20" t="s">
        <v>108</v>
      </c>
      <c r="E87" s="18" t="s">
        <v>125</v>
      </c>
      <c r="F87" s="18" t="s">
        <v>223</v>
      </c>
      <c r="G87" s="29">
        <v>9574.32</v>
      </c>
      <c r="H87" s="28">
        <v>19</v>
      </c>
      <c r="I87" s="28">
        <v>3</v>
      </c>
      <c r="J87" s="28">
        <v>16</v>
      </c>
      <c r="K87" s="28">
        <v>13</v>
      </c>
      <c r="L87" s="28">
        <v>13</v>
      </c>
      <c r="M87" s="28">
        <v>0</v>
      </c>
      <c r="N87" s="29">
        <f t="shared" si="11"/>
        <v>68.421052631578945</v>
      </c>
      <c r="O87" s="23">
        <v>9574.32</v>
      </c>
      <c r="P87" s="23">
        <v>9574.32</v>
      </c>
      <c r="Q87" s="29">
        <f t="shared" si="12"/>
        <v>100</v>
      </c>
      <c r="R87" s="23">
        <v>9574.32</v>
      </c>
      <c r="S87" s="29">
        <f t="shared" si="13"/>
        <v>100</v>
      </c>
      <c r="T87" s="23">
        <f t="shared" si="17"/>
        <v>0</v>
      </c>
      <c r="U87" s="29">
        <f t="shared" si="14"/>
        <v>0</v>
      </c>
      <c r="V87" s="28">
        <v>0</v>
      </c>
      <c r="W87" s="28">
        <v>0</v>
      </c>
      <c r="X87" s="28">
        <v>0</v>
      </c>
      <c r="Y87" s="29">
        <f t="shared" si="18"/>
        <v>0</v>
      </c>
      <c r="Z87" s="29">
        <v>0</v>
      </c>
      <c r="AA87" s="29">
        <v>0</v>
      </c>
      <c r="AB87" s="29">
        <f t="shared" si="15"/>
        <v>0</v>
      </c>
      <c r="AC87" s="29">
        <v>0</v>
      </c>
      <c r="AD87" s="29">
        <f t="shared" si="16"/>
        <v>0</v>
      </c>
      <c r="AE87" s="29">
        <f t="shared" si="19"/>
        <v>0</v>
      </c>
      <c r="AF87" s="29">
        <f t="shared" si="20"/>
        <v>0</v>
      </c>
    </row>
    <row r="88" spans="1:32" ht="22.5" customHeight="1" x14ac:dyDescent="0.25">
      <c r="A88" s="18">
        <v>82</v>
      </c>
      <c r="B88" s="25"/>
      <c r="C88" s="25"/>
      <c r="D88" s="20" t="s">
        <v>109</v>
      </c>
      <c r="E88" s="18" t="s">
        <v>124</v>
      </c>
      <c r="F88" s="18" t="s">
        <v>224</v>
      </c>
      <c r="G88" s="29">
        <v>16538.98</v>
      </c>
      <c r="H88" s="28">
        <v>19</v>
      </c>
      <c r="I88" s="28">
        <v>2</v>
      </c>
      <c r="J88" s="28">
        <v>15</v>
      </c>
      <c r="K88" s="28">
        <v>15</v>
      </c>
      <c r="L88" s="28">
        <v>15</v>
      </c>
      <c r="M88" s="28">
        <v>0</v>
      </c>
      <c r="N88" s="29">
        <f t="shared" si="11"/>
        <v>78.94736842105263</v>
      </c>
      <c r="O88" s="23">
        <v>16538.98</v>
      </c>
      <c r="P88" s="23">
        <v>16538.98</v>
      </c>
      <c r="Q88" s="29">
        <f t="shared" si="12"/>
        <v>100</v>
      </c>
      <c r="R88" s="23">
        <v>16538.98</v>
      </c>
      <c r="S88" s="29">
        <f t="shared" si="13"/>
        <v>100</v>
      </c>
      <c r="T88" s="23">
        <f t="shared" si="17"/>
        <v>0</v>
      </c>
      <c r="U88" s="29">
        <f t="shared" si="14"/>
        <v>0</v>
      </c>
      <c r="V88" s="28">
        <v>0</v>
      </c>
      <c r="W88" s="28">
        <v>0</v>
      </c>
      <c r="X88" s="28">
        <v>0</v>
      </c>
      <c r="Y88" s="29">
        <f t="shared" si="18"/>
        <v>0</v>
      </c>
      <c r="Z88" s="29">
        <v>0</v>
      </c>
      <c r="AA88" s="29">
        <v>0</v>
      </c>
      <c r="AB88" s="29">
        <f t="shared" si="15"/>
        <v>0</v>
      </c>
      <c r="AC88" s="29">
        <v>0</v>
      </c>
      <c r="AD88" s="29">
        <f t="shared" si="16"/>
        <v>0</v>
      </c>
      <c r="AE88" s="29">
        <f t="shared" si="19"/>
        <v>0</v>
      </c>
      <c r="AF88" s="29">
        <f t="shared" si="20"/>
        <v>0</v>
      </c>
    </row>
    <row r="89" spans="1:32" ht="22.5" customHeight="1" x14ac:dyDescent="0.25">
      <c r="A89" s="18">
        <v>83</v>
      </c>
      <c r="B89" s="25"/>
      <c r="C89" s="25"/>
      <c r="D89" s="20" t="s">
        <v>110</v>
      </c>
      <c r="E89" s="18" t="s">
        <v>124</v>
      </c>
      <c r="F89" s="18" t="s">
        <v>225</v>
      </c>
      <c r="G89" s="29">
        <v>5909.3700000000008</v>
      </c>
      <c r="H89" s="28">
        <v>11</v>
      </c>
      <c r="I89" s="28">
        <v>2</v>
      </c>
      <c r="J89" s="28">
        <v>8</v>
      </c>
      <c r="K89" s="28">
        <v>8</v>
      </c>
      <c r="L89" s="28">
        <v>8</v>
      </c>
      <c r="M89" s="28">
        <v>0</v>
      </c>
      <c r="N89" s="29">
        <f t="shared" si="11"/>
        <v>72.727272727272734</v>
      </c>
      <c r="O89" s="23">
        <v>5909.3700000000008</v>
      </c>
      <c r="P89" s="23">
        <v>5909.3700000000008</v>
      </c>
      <c r="Q89" s="29">
        <f t="shared" si="12"/>
        <v>100</v>
      </c>
      <c r="R89" s="23">
        <v>5909.3700000000008</v>
      </c>
      <c r="S89" s="29">
        <f t="shared" si="13"/>
        <v>100</v>
      </c>
      <c r="T89" s="23">
        <f t="shared" si="17"/>
        <v>0</v>
      </c>
      <c r="U89" s="29">
        <f t="shared" si="14"/>
        <v>0</v>
      </c>
      <c r="V89" s="28">
        <v>0</v>
      </c>
      <c r="W89" s="28">
        <v>0</v>
      </c>
      <c r="X89" s="28">
        <v>0</v>
      </c>
      <c r="Y89" s="29">
        <f t="shared" si="18"/>
        <v>0</v>
      </c>
      <c r="Z89" s="29">
        <v>0</v>
      </c>
      <c r="AA89" s="29">
        <v>0</v>
      </c>
      <c r="AB89" s="29">
        <f t="shared" si="15"/>
        <v>0</v>
      </c>
      <c r="AC89" s="29">
        <v>0</v>
      </c>
      <c r="AD89" s="29">
        <f t="shared" si="16"/>
        <v>0</v>
      </c>
      <c r="AE89" s="29">
        <f t="shared" si="19"/>
        <v>0</v>
      </c>
      <c r="AF89" s="29">
        <f t="shared" si="20"/>
        <v>0</v>
      </c>
    </row>
    <row r="90" spans="1:32" ht="22.5" customHeight="1" x14ac:dyDescent="0.25">
      <c r="A90" s="18">
        <v>84</v>
      </c>
      <c r="B90" s="25"/>
      <c r="C90" s="25"/>
      <c r="D90" s="20" t="s">
        <v>111</v>
      </c>
      <c r="E90" s="18" t="s">
        <v>141</v>
      </c>
      <c r="F90" s="18" t="s">
        <v>226</v>
      </c>
      <c r="G90" s="29">
        <v>38782.550000000003</v>
      </c>
      <c r="H90" s="28">
        <v>34</v>
      </c>
      <c r="I90" s="28">
        <v>5</v>
      </c>
      <c r="J90" s="28">
        <v>28</v>
      </c>
      <c r="K90" s="28">
        <v>28</v>
      </c>
      <c r="L90" s="28">
        <v>28</v>
      </c>
      <c r="M90" s="28">
        <v>0</v>
      </c>
      <c r="N90" s="29">
        <f t="shared" si="11"/>
        <v>82.35294117647058</v>
      </c>
      <c r="O90" s="23">
        <v>38782.550000000003</v>
      </c>
      <c r="P90" s="23">
        <v>38782.550000000003</v>
      </c>
      <c r="Q90" s="29">
        <f t="shared" si="12"/>
        <v>100</v>
      </c>
      <c r="R90" s="23">
        <v>38782.549999999996</v>
      </c>
      <c r="S90" s="29">
        <f t="shared" si="13"/>
        <v>99.999999999999972</v>
      </c>
      <c r="T90" s="23">
        <f t="shared" si="17"/>
        <v>0</v>
      </c>
      <c r="U90" s="29">
        <f t="shared" si="14"/>
        <v>0</v>
      </c>
      <c r="V90" s="28">
        <v>0</v>
      </c>
      <c r="W90" s="28">
        <v>0</v>
      </c>
      <c r="X90" s="28">
        <v>0</v>
      </c>
      <c r="Y90" s="29">
        <f t="shared" si="18"/>
        <v>0</v>
      </c>
      <c r="Z90" s="29">
        <v>0</v>
      </c>
      <c r="AA90" s="29">
        <v>0</v>
      </c>
      <c r="AB90" s="29">
        <f t="shared" si="15"/>
        <v>0</v>
      </c>
      <c r="AC90" s="29">
        <v>0</v>
      </c>
      <c r="AD90" s="29">
        <f t="shared" si="16"/>
        <v>0</v>
      </c>
      <c r="AE90" s="29">
        <f t="shared" si="19"/>
        <v>0</v>
      </c>
      <c r="AF90" s="29">
        <f t="shared" si="20"/>
        <v>0</v>
      </c>
    </row>
    <row r="91" spans="1:32" ht="22.5" customHeight="1" x14ac:dyDescent="0.25">
      <c r="A91" s="18">
        <v>85</v>
      </c>
      <c r="B91" s="25"/>
      <c r="C91" s="25"/>
      <c r="D91" s="20" t="s">
        <v>112</v>
      </c>
      <c r="E91" s="18" t="s">
        <v>125</v>
      </c>
      <c r="F91" s="18" t="s">
        <v>227</v>
      </c>
      <c r="G91" s="29">
        <v>19710.68</v>
      </c>
      <c r="H91" s="28">
        <v>25</v>
      </c>
      <c r="I91" s="28">
        <v>6</v>
      </c>
      <c r="J91" s="28">
        <v>19</v>
      </c>
      <c r="K91" s="28">
        <v>20</v>
      </c>
      <c r="L91" s="28">
        <v>20</v>
      </c>
      <c r="M91" s="28">
        <v>0</v>
      </c>
      <c r="N91" s="29">
        <f t="shared" si="11"/>
        <v>80</v>
      </c>
      <c r="O91" s="23">
        <v>19710.68</v>
      </c>
      <c r="P91" s="23">
        <v>19710.68</v>
      </c>
      <c r="Q91" s="29">
        <f t="shared" si="12"/>
        <v>100</v>
      </c>
      <c r="R91" s="23">
        <v>18157.73</v>
      </c>
      <c r="S91" s="29">
        <f t="shared" si="13"/>
        <v>92.121276384173441</v>
      </c>
      <c r="T91" s="23">
        <f t="shared" si="17"/>
        <v>1552.9500000000007</v>
      </c>
      <c r="U91" s="29">
        <f t="shared" si="14"/>
        <v>7.8787236158265506</v>
      </c>
      <c r="V91" s="28">
        <v>0</v>
      </c>
      <c r="W91" s="28">
        <v>0</v>
      </c>
      <c r="X91" s="28">
        <v>0</v>
      </c>
      <c r="Y91" s="29">
        <f t="shared" si="18"/>
        <v>0</v>
      </c>
      <c r="Z91" s="29">
        <v>243.6</v>
      </c>
      <c r="AA91" s="29">
        <v>243.6</v>
      </c>
      <c r="AB91" s="29">
        <f t="shared" si="15"/>
        <v>100</v>
      </c>
      <c r="AC91" s="29">
        <v>0</v>
      </c>
      <c r="AD91" s="29">
        <f t="shared" si="16"/>
        <v>0</v>
      </c>
      <c r="AE91" s="29">
        <f t="shared" si="19"/>
        <v>243.6</v>
      </c>
      <c r="AF91" s="29">
        <f t="shared" si="20"/>
        <v>100</v>
      </c>
    </row>
    <row r="92" spans="1:32" ht="22.5" customHeight="1" x14ac:dyDescent="0.25">
      <c r="A92" s="18">
        <v>86</v>
      </c>
      <c r="B92" s="25"/>
      <c r="C92" s="25"/>
      <c r="D92" s="20" t="s">
        <v>113</v>
      </c>
      <c r="E92" s="18" t="s">
        <v>125</v>
      </c>
      <c r="F92" s="18" t="s">
        <v>228</v>
      </c>
      <c r="G92" s="29">
        <v>21391.43</v>
      </c>
      <c r="H92" s="28">
        <v>23</v>
      </c>
      <c r="I92" s="28">
        <v>5</v>
      </c>
      <c r="J92" s="28">
        <v>18</v>
      </c>
      <c r="K92" s="28">
        <v>18</v>
      </c>
      <c r="L92" s="28">
        <v>18</v>
      </c>
      <c r="M92" s="28">
        <v>0</v>
      </c>
      <c r="N92" s="29">
        <f t="shared" si="11"/>
        <v>78.260869565217391</v>
      </c>
      <c r="O92" s="23">
        <v>21391.43</v>
      </c>
      <c r="P92" s="23">
        <v>21391.43</v>
      </c>
      <c r="Q92" s="29">
        <f t="shared" si="12"/>
        <v>100</v>
      </c>
      <c r="R92" s="23">
        <v>21391.43</v>
      </c>
      <c r="S92" s="29">
        <f t="shared" si="13"/>
        <v>100</v>
      </c>
      <c r="T92" s="23">
        <f t="shared" si="17"/>
        <v>0</v>
      </c>
      <c r="U92" s="29">
        <f t="shared" si="14"/>
        <v>0</v>
      </c>
      <c r="V92" s="28">
        <v>0</v>
      </c>
      <c r="W92" s="28">
        <v>0</v>
      </c>
      <c r="X92" s="28">
        <v>0</v>
      </c>
      <c r="Y92" s="29">
        <f t="shared" si="18"/>
        <v>0</v>
      </c>
      <c r="Z92" s="29">
        <v>0</v>
      </c>
      <c r="AA92" s="29">
        <v>0</v>
      </c>
      <c r="AB92" s="29">
        <f t="shared" si="15"/>
        <v>0</v>
      </c>
      <c r="AC92" s="29">
        <v>0</v>
      </c>
      <c r="AD92" s="29">
        <f t="shared" si="16"/>
        <v>0</v>
      </c>
      <c r="AE92" s="29">
        <f t="shared" si="19"/>
        <v>0</v>
      </c>
      <c r="AF92" s="29">
        <f t="shared" si="20"/>
        <v>0</v>
      </c>
    </row>
    <row r="93" spans="1:32" ht="22.5" customHeight="1" x14ac:dyDescent="0.25">
      <c r="A93" s="18">
        <v>87</v>
      </c>
      <c r="B93" s="25"/>
      <c r="C93" s="25"/>
      <c r="D93" s="20" t="s">
        <v>114</v>
      </c>
      <c r="E93" s="18" t="s">
        <v>124</v>
      </c>
      <c r="F93" s="18" t="s">
        <v>229</v>
      </c>
      <c r="G93" s="29">
        <v>7105.5900000000011</v>
      </c>
      <c r="H93" s="28">
        <v>10</v>
      </c>
      <c r="I93" s="28">
        <v>0</v>
      </c>
      <c r="J93" s="28">
        <v>10</v>
      </c>
      <c r="K93" s="28">
        <v>9</v>
      </c>
      <c r="L93" s="28">
        <v>9</v>
      </c>
      <c r="M93" s="28">
        <v>0</v>
      </c>
      <c r="N93" s="29">
        <f t="shared" si="11"/>
        <v>90</v>
      </c>
      <c r="O93" s="23">
        <v>7105.5900000000011</v>
      </c>
      <c r="P93" s="23">
        <v>7105.5900000000011</v>
      </c>
      <c r="Q93" s="29">
        <f t="shared" si="12"/>
        <v>100</v>
      </c>
      <c r="R93" s="23">
        <v>7105.5900000000011</v>
      </c>
      <c r="S93" s="29">
        <f t="shared" si="13"/>
        <v>100</v>
      </c>
      <c r="T93" s="23">
        <f t="shared" si="17"/>
        <v>0</v>
      </c>
      <c r="U93" s="29">
        <f t="shared" si="14"/>
        <v>0</v>
      </c>
      <c r="V93" s="28">
        <v>0</v>
      </c>
      <c r="W93" s="28">
        <v>0</v>
      </c>
      <c r="X93" s="28">
        <v>0</v>
      </c>
      <c r="Y93" s="29">
        <f t="shared" si="18"/>
        <v>0</v>
      </c>
      <c r="Z93" s="29">
        <v>0</v>
      </c>
      <c r="AA93" s="29">
        <v>0</v>
      </c>
      <c r="AB93" s="29">
        <f t="shared" si="15"/>
        <v>0</v>
      </c>
      <c r="AC93" s="29">
        <v>0</v>
      </c>
      <c r="AD93" s="29">
        <f t="shared" si="16"/>
        <v>0</v>
      </c>
      <c r="AE93" s="29">
        <f t="shared" si="19"/>
        <v>0</v>
      </c>
      <c r="AF93" s="29">
        <f t="shared" si="20"/>
        <v>0</v>
      </c>
    </row>
    <row r="94" spans="1:32" ht="22.5" customHeight="1" x14ac:dyDescent="0.25">
      <c r="A94" s="18">
        <v>88</v>
      </c>
      <c r="B94" s="25"/>
      <c r="C94" s="25"/>
      <c r="D94" s="20" t="s">
        <v>115</v>
      </c>
      <c r="E94" s="18" t="s">
        <v>142</v>
      </c>
      <c r="F94" s="18" t="s">
        <v>230</v>
      </c>
      <c r="G94" s="29">
        <v>24019.38</v>
      </c>
      <c r="H94" s="28">
        <v>24</v>
      </c>
      <c r="I94" s="28">
        <v>4</v>
      </c>
      <c r="J94" s="28">
        <v>20</v>
      </c>
      <c r="K94" s="28">
        <v>18</v>
      </c>
      <c r="L94" s="28">
        <v>18</v>
      </c>
      <c r="M94" s="28">
        <v>0</v>
      </c>
      <c r="N94" s="29">
        <f t="shared" si="11"/>
        <v>75</v>
      </c>
      <c r="O94" s="23">
        <v>24019.38</v>
      </c>
      <c r="P94" s="23">
        <v>24019.38</v>
      </c>
      <c r="Q94" s="29">
        <f t="shared" si="12"/>
        <v>100</v>
      </c>
      <c r="R94" s="23">
        <v>24019.38</v>
      </c>
      <c r="S94" s="29">
        <f t="shared" si="13"/>
        <v>100</v>
      </c>
      <c r="T94" s="23">
        <f t="shared" si="17"/>
        <v>0</v>
      </c>
      <c r="U94" s="29">
        <f t="shared" si="14"/>
        <v>0</v>
      </c>
      <c r="V94" s="28">
        <v>0</v>
      </c>
      <c r="W94" s="28">
        <v>0</v>
      </c>
      <c r="X94" s="28">
        <v>0</v>
      </c>
      <c r="Y94" s="29">
        <f t="shared" si="18"/>
        <v>0</v>
      </c>
      <c r="Z94" s="29">
        <v>0</v>
      </c>
      <c r="AA94" s="29">
        <v>0</v>
      </c>
      <c r="AB94" s="29">
        <f t="shared" si="15"/>
        <v>0</v>
      </c>
      <c r="AC94" s="29">
        <v>0</v>
      </c>
      <c r="AD94" s="29">
        <f t="shared" si="16"/>
        <v>0</v>
      </c>
      <c r="AE94" s="29">
        <f t="shared" si="19"/>
        <v>0</v>
      </c>
      <c r="AF94" s="29">
        <f t="shared" si="20"/>
        <v>0</v>
      </c>
    </row>
    <row r="95" spans="1:32" ht="22.5" customHeight="1" x14ac:dyDescent="0.25">
      <c r="A95" s="18">
        <v>89</v>
      </c>
      <c r="B95" s="25"/>
      <c r="C95" s="25"/>
      <c r="D95" s="20" t="s">
        <v>116</v>
      </c>
      <c r="E95" s="18" t="s">
        <v>124</v>
      </c>
      <c r="F95" s="18" t="s">
        <v>231</v>
      </c>
      <c r="G95" s="29">
        <v>0</v>
      </c>
      <c r="H95" s="28">
        <v>4</v>
      </c>
      <c r="I95" s="28">
        <v>0</v>
      </c>
      <c r="J95" s="28">
        <v>4</v>
      </c>
      <c r="K95" s="28">
        <v>4</v>
      </c>
      <c r="L95" s="28">
        <v>4</v>
      </c>
      <c r="M95" s="28">
        <v>0</v>
      </c>
      <c r="N95" s="29">
        <f t="shared" si="11"/>
        <v>100</v>
      </c>
      <c r="O95" s="23">
        <v>0</v>
      </c>
      <c r="P95" s="23">
        <v>0</v>
      </c>
      <c r="Q95" s="29">
        <f t="shared" si="12"/>
        <v>0</v>
      </c>
      <c r="R95" s="23">
        <v>0</v>
      </c>
      <c r="S95" s="29">
        <f t="shared" si="13"/>
        <v>0</v>
      </c>
      <c r="T95" s="23">
        <f t="shared" si="17"/>
        <v>0</v>
      </c>
      <c r="U95" s="29">
        <f t="shared" si="14"/>
        <v>0</v>
      </c>
      <c r="V95" s="28">
        <v>0</v>
      </c>
      <c r="W95" s="28">
        <v>0</v>
      </c>
      <c r="X95" s="28">
        <v>0</v>
      </c>
      <c r="Y95" s="29">
        <f t="shared" si="18"/>
        <v>0</v>
      </c>
      <c r="Z95" s="29">
        <v>3300.84</v>
      </c>
      <c r="AA95" s="29">
        <v>3300.84</v>
      </c>
      <c r="AB95" s="29">
        <f t="shared" si="15"/>
        <v>100</v>
      </c>
      <c r="AC95" s="29">
        <v>0</v>
      </c>
      <c r="AD95" s="29">
        <f t="shared" si="16"/>
        <v>0</v>
      </c>
      <c r="AE95" s="29">
        <f t="shared" si="19"/>
        <v>3300.84</v>
      </c>
      <c r="AF95" s="29">
        <f t="shared" si="20"/>
        <v>100</v>
      </c>
    </row>
    <row r="96" spans="1:32" ht="22.5" customHeight="1" x14ac:dyDescent="0.25">
      <c r="A96" s="18">
        <v>90</v>
      </c>
      <c r="B96" s="25"/>
      <c r="C96" s="25"/>
      <c r="D96" s="20" t="s">
        <v>117</v>
      </c>
      <c r="E96" s="18" t="s">
        <v>130</v>
      </c>
      <c r="F96" s="18" t="s">
        <v>232</v>
      </c>
      <c r="G96" s="29">
        <v>0</v>
      </c>
      <c r="H96" s="28">
        <v>3</v>
      </c>
      <c r="I96" s="28">
        <v>1</v>
      </c>
      <c r="J96" s="28">
        <v>2</v>
      </c>
      <c r="K96" s="28">
        <v>0</v>
      </c>
      <c r="L96" s="28">
        <v>0</v>
      </c>
      <c r="M96" s="28">
        <v>0</v>
      </c>
      <c r="N96" s="29">
        <f t="shared" si="11"/>
        <v>0</v>
      </c>
      <c r="O96" s="23">
        <v>0</v>
      </c>
      <c r="P96" s="23">
        <v>0</v>
      </c>
      <c r="Q96" s="29">
        <f t="shared" si="12"/>
        <v>0</v>
      </c>
      <c r="R96" s="23">
        <v>0</v>
      </c>
      <c r="S96" s="29">
        <f t="shared" si="13"/>
        <v>0</v>
      </c>
      <c r="T96" s="23">
        <f t="shared" si="17"/>
        <v>0</v>
      </c>
      <c r="U96" s="29">
        <f t="shared" si="14"/>
        <v>0</v>
      </c>
      <c r="V96" s="28">
        <v>0</v>
      </c>
      <c r="W96" s="28">
        <v>0</v>
      </c>
      <c r="X96" s="28">
        <v>0</v>
      </c>
      <c r="Y96" s="29">
        <f t="shared" si="18"/>
        <v>0</v>
      </c>
      <c r="Z96" s="29">
        <v>0</v>
      </c>
      <c r="AA96" s="29">
        <v>0</v>
      </c>
      <c r="AB96" s="29">
        <f t="shared" si="15"/>
        <v>0</v>
      </c>
      <c r="AC96" s="29">
        <v>0</v>
      </c>
      <c r="AD96" s="29">
        <f t="shared" si="16"/>
        <v>0</v>
      </c>
      <c r="AE96" s="29">
        <f t="shared" si="19"/>
        <v>0</v>
      </c>
      <c r="AF96" s="29">
        <f t="shared" si="20"/>
        <v>0</v>
      </c>
    </row>
    <row r="97" spans="1:32" ht="22.5" customHeight="1" x14ac:dyDescent="0.25">
      <c r="A97" s="18">
        <v>91</v>
      </c>
      <c r="B97" s="25"/>
      <c r="C97" s="25"/>
      <c r="D97" s="20" t="s">
        <v>118</v>
      </c>
      <c r="E97" s="18" t="s">
        <v>142</v>
      </c>
      <c r="F97" s="18" t="s">
        <v>233</v>
      </c>
      <c r="G97" s="29">
        <v>0</v>
      </c>
      <c r="H97" s="28">
        <v>1</v>
      </c>
      <c r="I97" s="28">
        <v>1</v>
      </c>
      <c r="J97" s="28">
        <v>0</v>
      </c>
      <c r="K97" s="28">
        <v>0</v>
      </c>
      <c r="L97" s="28">
        <v>0</v>
      </c>
      <c r="M97" s="28">
        <v>0</v>
      </c>
      <c r="N97" s="29">
        <f t="shared" si="11"/>
        <v>0</v>
      </c>
      <c r="O97" s="23">
        <v>0</v>
      </c>
      <c r="P97" s="23">
        <v>0</v>
      </c>
      <c r="Q97" s="29">
        <f t="shared" si="12"/>
        <v>0</v>
      </c>
      <c r="R97" s="23">
        <v>0</v>
      </c>
      <c r="S97" s="29">
        <f t="shared" si="13"/>
        <v>0</v>
      </c>
      <c r="T97" s="23">
        <f t="shared" si="17"/>
        <v>0</v>
      </c>
      <c r="U97" s="29">
        <f t="shared" si="14"/>
        <v>0</v>
      </c>
      <c r="V97" s="28">
        <v>0</v>
      </c>
      <c r="W97" s="28">
        <v>0</v>
      </c>
      <c r="X97" s="28">
        <v>0</v>
      </c>
      <c r="Y97" s="29">
        <f t="shared" si="18"/>
        <v>0</v>
      </c>
      <c r="Z97" s="29">
        <v>0</v>
      </c>
      <c r="AA97" s="29">
        <v>0</v>
      </c>
      <c r="AB97" s="29">
        <f t="shared" si="15"/>
        <v>0</v>
      </c>
      <c r="AC97" s="29">
        <v>0</v>
      </c>
      <c r="AD97" s="29">
        <f t="shared" si="16"/>
        <v>0</v>
      </c>
      <c r="AE97" s="29">
        <f t="shared" si="19"/>
        <v>0</v>
      </c>
      <c r="AF97" s="29">
        <f t="shared" si="20"/>
        <v>0</v>
      </c>
    </row>
    <row r="98" spans="1:32" ht="22.5" customHeight="1" x14ac:dyDescent="0.25">
      <c r="A98" s="19">
        <v>92</v>
      </c>
      <c r="B98" s="25"/>
      <c r="C98" s="25"/>
      <c r="D98" s="22" t="s">
        <v>119</v>
      </c>
      <c r="E98" s="18" t="s">
        <v>140</v>
      </c>
      <c r="F98" s="18" t="s">
        <v>234</v>
      </c>
      <c r="G98" s="29">
        <v>0</v>
      </c>
      <c r="H98" s="28">
        <v>1</v>
      </c>
      <c r="I98" s="28">
        <v>0</v>
      </c>
      <c r="J98" s="28">
        <v>1</v>
      </c>
      <c r="K98" s="28">
        <v>0</v>
      </c>
      <c r="L98" s="28">
        <v>0</v>
      </c>
      <c r="M98" s="28">
        <v>0</v>
      </c>
      <c r="N98" s="29">
        <f t="shared" si="11"/>
        <v>0</v>
      </c>
      <c r="O98" s="23">
        <v>0</v>
      </c>
      <c r="P98" s="23">
        <v>0</v>
      </c>
      <c r="Q98" s="29">
        <f t="shared" si="12"/>
        <v>0</v>
      </c>
      <c r="R98" s="23">
        <v>0</v>
      </c>
      <c r="S98" s="29">
        <f t="shared" si="13"/>
        <v>0</v>
      </c>
      <c r="T98" s="23">
        <f t="shared" si="17"/>
        <v>0</v>
      </c>
      <c r="U98" s="29">
        <f t="shared" si="14"/>
        <v>0</v>
      </c>
      <c r="V98" s="28">
        <v>0</v>
      </c>
      <c r="W98" s="28">
        <v>0</v>
      </c>
      <c r="X98" s="28">
        <v>0</v>
      </c>
      <c r="Y98" s="29">
        <f t="shared" si="18"/>
        <v>0</v>
      </c>
      <c r="Z98" s="29">
        <v>0</v>
      </c>
      <c r="AA98" s="29">
        <v>0</v>
      </c>
      <c r="AB98" s="29">
        <f t="shared" si="15"/>
        <v>0</v>
      </c>
      <c r="AC98" s="29">
        <v>0</v>
      </c>
      <c r="AD98" s="29">
        <f t="shared" si="16"/>
        <v>0</v>
      </c>
      <c r="AE98" s="29">
        <f t="shared" si="19"/>
        <v>0</v>
      </c>
      <c r="AF98" s="29">
        <f t="shared" si="20"/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f>SUM(H7:H98)</f>
        <v>1329</v>
      </c>
      <c r="I99" s="32">
        <f t="shared" ref="I99:K99" si="21">SUM(I7:I98)</f>
        <v>301</v>
      </c>
      <c r="J99" s="32">
        <f t="shared" si="21"/>
        <v>980</v>
      </c>
      <c r="K99" s="32">
        <f t="shared" si="21"/>
        <v>1068</v>
      </c>
      <c r="L99" s="32">
        <f t="shared" ref="L99:M99" si="22">SUM(L94:L98)</f>
        <v>22</v>
      </c>
      <c r="M99" s="32">
        <f t="shared" si="22"/>
        <v>0</v>
      </c>
      <c r="N99" s="29">
        <f t="shared" si="11"/>
        <v>80.361173814898422</v>
      </c>
      <c r="O99" s="33">
        <f>SUM(O7:O98)</f>
        <v>1324467.5199999996</v>
      </c>
      <c r="P99" s="33">
        <f>SUM(P7:P98)</f>
        <v>1324467.5199999996</v>
      </c>
      <c r="Q99" s="29">
        <f t="shared" si="12"/>
        <v>100</v>
      </c>
      <c r="R99" s="33">
        <f>SUM(R7:R98)</f>
        <v>1278218.78</v>
      </c>
      <c r="S99" s="29">
        <f t="shared" si="13"/>
        <v>96.508125771177873</v>
      </c>
      <c r="T99" s="33">
        <f>SUM(T7:T98)</f>
        <v>46248.74000000002</v>
      </c>
      <c r="U99" s="29">
        <f t="shared" si="14"/>
        <v>3.4918742288221636</v>
      </c>
      <c r="V99" s="32">
        <f>SUM(V7:V98)</f>
        <v>0</v>
      </c>
      <c r="W99" s="32">
        <f t="shared" ref="W99:X99" si="23">SUM(W7:W98)</f>
        <v>0</v>
      </c>
      <c r="X99" s="32">
        <f t="shared" si="23"/>
        <v>0</v>
      </c>
      <c r="Y99" s="29">
        <f>IF(H99=0,0,V99/H99)*100</f>
        <v>0</v>
      </c>
      <c r="Z99" s="33">
        <f>SUM(Z7:Z98)</f>
        <v>26436.459999999995</v>
      </c>
      <c r="AA99" s="33">
        <f>SUM(AA7:AA98)</f>
        <v>26436.459999999995</v>
      </c>
      <c r="AB99" s="29">
        <f t="shared" si="15"/>
        <v>100</v>
      </c>
      <c r="AC99" s="33">
        <f>SUM(AC7:AC98)</f>
        <v>0</v>
      </c>
      <c r="AD99" s="29">
        <f t="shared" si="16"/>
        <v>0</v>
      </c>
      <c r="AE99" s="33">
        <f>SUM(AE7:AE98)</f>
        <v>26436.459999999995</v>
      </c>
      <c r="AF99" s="29">
        <f t="shared" si="20"/>
        <v>100</v>
      </c>
    </row>
  </sheetData>
  <sheetProtection sheet="1" objects="1" scenarios="1"/>
  <sortState ref="A7:AF98">
    <sortCondition ref="D7:D98"/>
  </sortState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topLeftCell="A4" zoomScale="70" zoomScaleNormal="70" workbookViewId="0">
      <selection activeCell="M4" sqref="M4:M5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239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/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29">
        <v>14</v>
      </c>
      <c r="I7" s="29">
        <v>3</v>
      </c>
      <c r="J7" s="29">
        <v>6</v>
      </c>
      <c r="K7" s="29">
        <v>13</v>
      </c>
      <c r="L7" s="29">
        <v>13</v>
      </c>
      <c r="M7" s="29">
        <v>0</v>
      </c>
      <c r="N7" s="29">
        <f t="shared" ref="N7:N70" si="1">IF(H7=0,0,K7/H7)*100</f>
        <v>92.857142857142861</v>
      </c>
      <c r="O7" s="23">
        <v>17648.77</v>
      </c>
      <c r="P7" s="23">
        <v>17648.77</v>
      </c>
      <c r="Q7" s="29">
        <f t="shared" ref="Q7:Q70" si="2">IF(O7=0,0,P7/O7)*100</f>
        <v>100</v>
      </c>
      <c r="R7" s="23">
        <v>17648.77</v>
      </c>
      <c r="S7" s="29">
        <f t="shared" ref="S7:S70" si="3">IF(P7=0,0,R7/P7)*100</f>
        <v>100</v>
      </c>
      <c r="T7" s="23">
        <f t="shared" ref="T7:T70" si="4">P7-R7</f>
        <v>0</v>
      </c>
      <c r="U7" s="29">
        <f t="shared" ref="U7:U70" si="5">IF(P7=0,0,T7/P7)*100</f>
        <v>0</v>
      </c>
      <c r="V7" s="28">
        <v>0</v>
      </c>
      <c r="W7" s="28">
        <v>0</v>
      </c>
      <c r="X7" s="28">
        <v>0</v>
      </c>
      <c r="Y7" s="29">
        <f t="shared" ref="Y7:Y70" si="6">IF(H7=0,0,V7/H7)*100</f>
        <v>0</v>
      </c>
      <c r="Z7" s="29">
        <v>207.06</v>
      </c>
      <c r="AA7" s="29">
        <v>207.06</v>
      </c>
      <c r="AB7" s="29">
        <f t="shared" ref="AB7:AB70" si="7">IF(Z7=0,0,AA7/Z7)*100</f>
        <v>100</v>
      </c>
      <c r="AC7" s="29">
        <v>0</v>
      </c>
      <c r="AD7" s="29">
        <f t="shared" ref="AD7:AD70" si="8">IF(AA7=0,0,AC7/AA7)*100</f>
        <v>0</v>
      </c>
      <c r="AE7" s="29">
        <f t="shared" ref="AE7:AE70" si="9">AA7-AC7</f>
        <v>207.06</v>
      </c>
      <c r="AF7" s="29">
        <f t="shared" ref="AF7:AF70" si="10">IF(AA7=0,0,AE7/AA7)*100</f>
        <v>100</v>
      </c>
    </row>
    <row r="8" spans="1:32" ht="22.5" customHeight="1" x14ac:dyDescent="0.25">
      <c r="A8" s="18">
        <v>2</v>
      </c>
      <c r="B8" s="25"/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29">
        <v>13</v>
      </c>
      <c r="I8" s="29">
        <v>4</v>
      </c>
      <c r="J8" s="29">
        <v>9</v>
      </c>
      <c r="K8" s="29">
        <v>11</v>
      </c>
      <c r="L8" s="29">
        <v>11</v>
      </c>
      <c r="M8" s="29">
        <v>0</v>
      </c>
      <c r="N8" s="29">
        <f t="shared" si="1"/>
        <v>84.615384615384613</v>
      </c>
      <c r="O8" s="23">
        <v>17355.38</v>
      </c>
      <c r="P8" s="23">
        <v>17355.38</v>
      </c>
      <c r="Q8" s="29">
        <f t="shared" si="2"/>
        <v>100</v>
      </c>
      <c r="R8" s="23">
        <v>17355.38</v>
      </c>
      <c r="S8" s="29">
        <f t="shared" si="3"/>
        <v>100</v>
      </c>
      <c r="T8" s="23">
        <f t="shared" si="4"/>
        <v>0</v>
      </c>
      <c r="U8" s="29">
        <f t="shared" si="5"/>
        <v>0</v>
      </c>
      <c r="V8" s="28">
        <v>0</v>
      </c>
      <c r="W8" s="28">
        <v>0</v>
      </c>
      <c r="X8" s="28">
        <v>0</v>
      </c>
      <c r="Y8" s="29">
        <f t="shared" si="6"/>
        <v>0</v>
      </c>
      <c r="Z8" s="29">
        <v>0</v>
      </c>
      <c r="AA8" s="29">
        <v>0</v>
      </c>
      <c r="AB8" s="29">
        <f t="shared" si="7"/>
        <v>0</v>
      </c>
      <c r="AC8" s="29">
        <v>0</v>
      </c>
      <c r="AD8" s="29">
        <f t="shared" si="8"/>
        <v>0</v>
      </c>
      <c r="AE8" s="29">
        <f t="shared" si="9"/>
        <v>0</v>
      </c>
      <c r="AF8" s="29">
        <f t="shared" si="10"/>
        <v>0</v>
      </c>
    </row>
    <row r="9" spans="1:32" ht="22.5" customHeight="1" x14ac:dyDescent="0.25">
      <c r="A9" s="18">
        <v>3</v>
      </c>
      <c r="B9" s="25"/>
      <c r="C9" s="25"/>
      <c r="D9" s="20" t="s">
        <v>116</v>
      </c>
      <c r="E9" s="18" t="s">
        <v>124</v>
      </c>
      <c r="F9" s="18" t="s">
        <v>231</v>
      </c>
      <c r="G9" s="29">
        <v>0</v>
      </c>
      <c r="H9" s="29">
        <v>4</v>
      </c>
      <c r="I9" s="29">
        <v>0</v>
      </c>
      <c r="J9" s="29">
        <v>4</v>
      </c>
      <c r="K9" s="29">
        <v>4</v>
      </c>
      <c r="L9" s="29">
        <v>4</v>
      </c>
      <c r="M9" s="29">
        <v>0</v>
      </c>
      <c r="N9" s="29">
        <f t="shared" si="1"/>
        <v>100</v>
      </c>
      <c r="O9" s="23">
        <v>0</v>
      </c>
      <c r="P9" s="23">
        <v>0</v>
      </c>
      <c r="Q9" s="29">
        <f t="shared" si="2"/>
        <v>0</v>
      </c>
      <c r="R9" s="23">
        <v>0</v>
      </c>
      <c r="S9" s="29">
        <f t="shared" si="3"/>
        <v>0</v>
      </c>
      <c r="T9" s="23">
        <f t="shared" si="4"/>
        <v>0</v>
      </c>
      <c r="U9" s="29">
        <f t="shared" si="5"/>
        <v>0</v>
      </c>
      <c r="V9" s="28">
        <v>0</v>
      </c>
      <c r="W9" s="28">
        <v>0</v>
      </c>
      <c r="X9" s="28">
        <v>0</v>
      </c>
      <c r="Y9" s="29">
        <f t="shared" si="6"/>
        <v>0</v>
      </c>
      <c r="Z9" s="29">
        <v>3300.84</v>
      </c>
      <c r="AA9" s="29">
        <v>3300.84</v>
      </c>
      <c r="AB9" s="29">
        <f t="shared" si="7"/>
        <v>100</v>
      </c>
      <c r="AC9" s="29">
        <v>0</v>
      </c>
      <c r="AD9" s="29">
        <f t="shared" si="8"/>
        <v>0</v>
      </c>
      <c r="AE9" s="29">
        <f t="shared" si="9"/>
        <v>3300.84</v>
      </c>
      <c r="AF9" s="29">
        <f t="shared" si="10"/>
        <v>100</v>
      </c>
    </row>
    <row r="10" spans="1:32" ht="22.5" customHeight="1" x14ac:dyDescent="0.25">
      <c r="A10" s="18">
        <v>4</v>
      </c>
      <c r="B10" s="25"/>
      <c r="C10" s="25"/>
      <c r="D10" s="20" t="s">
        <v>30</v>
      </c>
      <c r="E10" s="18" t="s">
        <v>122</v>
      </c>
      <c r="F10" s="18" t="s">
        <v>145</v>
      </c>
      <c r="G10" s="29">
        <v>32831.71</v>
      </c>
      <c r="H10" s="29">
        <v>19</v>
      </c>
      <c r="I10" s="29">
        <v>2</v>
      </c>
      <c r="J10" s="29">
        <v>17</v>
      </c>
      <c r="K10" s="29">
        <v>17</v>
      </c>
      <c r="L10" s="29">
        <v>17</v>
      </c>
      <c r="M10" s="29">
        <v>0</v>
      </c>
      <c r="N10" s="29">
        <f t="shared" si="1"/>
        <v>89.473684210526315</v>
      </c>
      <c r="O10" s="23">
        <v>32831.71</v>
      </c>
      <c r="P10" s="23">
        <v>32831.71</v>
      </c>
      <c r="Q10" s="29">
        <f t="shared" si="2"/>
        <v>100</v>
      </c>
      <c r="R10" s="23">
        <v>32831.71</v>
      </c>
      <c r="S10" s="29">
        <f t="shared" si="3"/>
        <v>100</v>
      </c>
      <c r="T10" s="23">
        <f t="shared" si="4"/>
        <v>0</v>
      </c>
      <c r="U10" s="29">
        <f t="shared" si="5"/>
        <v>0</v>
      </c>
      <c r="V10" s="28">
        <v>0</v>
      </c>
      <c r="W10" s="28">
        <v>0</v>
      </c>
      <c r="X10" s="28">
        <v>0</v>
      </c>
      <c r="Y10" s="29">
        <f t="shared" si="6"/>
        <v>0</v>
      </c>
      <c r="Z10" s="29">
        <v>0</v>
      </c>
      <c r="AA10" s="29">
        <v>0</v>
      </c>
      <c r="AB10" s="29">
        <f t="shared" si="7"/>
        <v>0</v>
      </c>
      <c r="AC10" s="29">
        <v>0</v>
      </c>
      <c r="AD10" s="29">
        <f t="shared" si="8"/>
        <v>0</v>
      </c>
      <c r="AE10" s="29">
        <f t="shared" si="9"/>
        <v>0</v>
      </c>
      <c r="AF10" s="29">
        <f t="shared" si="10"/>
        <v>0</v>
      </c>
    </row>
    <row r="11" spans="1:32" ht="22.5" customHeight="1" x14ac:dyDescent="0.25">
      <c r="A11" s="18">
        <v>5</v>
      </c>
      <c r="B11" s="25"/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29">
        <v>10</v>
      </c>
      <c r="I11" s="29">
        <v>3</v>
      </c>
      <c r="J11" s="29">
        <v>6</v>
      </c>
      <c r="K11" s="29">
        <v>8</v>
      </c>
      <c r="L11" s="29">
        <v>8</v>
      </c>
      <c r="M11" s="29">
        <v>0</v>
      </c>
      <c r="N11" s="29">
        <f t="shared" si="1"/>
        <v>80</v>
      </c>
      <c r="O11" s="23">
        <v>10725.08</v>
      </c>
      <c r="P11" s="23">
        <v>10725.08</v>
      </c>
      <c r="Q11" s="29">
        <f t="shared" si="2"/>
        <v>100</v>
      </c>
      <c r="R11" s="23">
        <v>6615.71</v>
      </c>
      <c r="S11" s="29">
        <f t="shared" si="3"/>
        <v>61.684481607596396</v>
      </c>
      <c r="T11" s="23">
        <f t="shared" si="4"/>
        <v>4109.37</v>
      </c>
      <c r="U11" s="29">
        <f t="shared" si="5"/>
        <v>38.315518392403597</v>
      </c>
      <c r="V11" s="28">
        <v>0</v>
      </c>
      <c r="W11" s="28">
        <v>0</v>
      </c>
      <c r="X11" s="28">
        <v>0</v>
      </c>
      <c r="Y11" s="29">
        <f t="shared" si="6"/>
        <v>0</v>
      </c>
      <c r="Z11" s="29">
        <v>0</v>
      </c>
      <c r="AA11" s="29">
        <v>0</v>
      </c>
      <c r="AB11" s="29">
        <f t="shared" si="7"/>
        <v>0</v>
      </c>
      <c r="AC11" s="29">
        <v>0</v>
      </c>
      <c r="AD11" s="29">
        <f t="shared" si="8"/>
        <v>0</v>
      </c>
      <c r="AE11" s="29">
        <f t="shared" si="9"/>
        <v>0</v>
      </c>
      <c r="AF11" s="29">
        <f t="shared" si="10"/>
        <v>0</v>
      </c>
    </row>
    <row r="12" spans="1:32" ht="22.5" customHeight="1" x14ac:dyDescent="0.25">
      <c r="A12" s="18">
        <v>6</v>
      </c>
      <c r="B12" s="25"/>
      <c r="C12" s="25"/>
      <c r="D12" s="20" t="s">
        <v>31</v>
      </c>
      <c r="E12" s="18" t="s">
        <v>123</v>
      </c>
      <c r="F12" s="18" t="s">
        <v>146</v>
      </c>
      <c r="G12" s="29">
        <v>683.3</v>
      </c>
      <c r="H12" s="29">
        <v>3</v>
      </c>
      <c r="I12" s="29">
        <v>0</v>
      </c>
      <c r="J12" s="29">
        <v>3</v>
      </c>
      <c r="K12" s="29">
        <v>2</v>
      </c>
      <c r="L12" s="29">
        <v>2</v>
      </c>
      <c r="M12" s="29">
        <v>0</v>
      </c>
      <c r="N12" s="29">
        <f t="shared" si="1"/>
        <v>66.666666666666657</v>
      </c>
      <c r="O12" s="23">
        <v>683.3</v>
      </c>
      <c r="P12" s="23">
        <v>683.3</v>
      </c>
      <c r="Q12" s="29">
        <f t="shared" si="2"/>
        <v>100</v>
      </c>
      <c r="R12" s="23">
        <v>683.3</v>
      </c>
      <c r="S12" s="29">
        <f t="shared" si="3"/>
        <v>100</v>
      </c>
      <c r="T12" s="23">
        <f t="shared" si="4"/>
        <v>0</v>
      </c>
      <c r="U12" s="29">
        <f t="shared" si="5"/>
        <v>0</v>
      </c>
      <c r="V12" s="28">
        <v>0</v>
      </c>
      <c r="W12" s="28">
        <v>0</v>
      </c>
      <c r="X12" s="28">
        <v>0</v>
      </c>
      <c r="Y12" s="29">
        <f t="shared" si="6"/>
        <v>0</v>
      </c>
      <c r="Z12" s="29">
        <v>0</v>
      </c>
      <c r="AA12" s="29">
        <v>0</v>
      </c>
      <c r="AB12" s="29">
        <f t="shared" si="7"/>
        <v>0</v>
      </c>
      <c r="AC12" s="29">
        <v>0</v>
      </c>
      <c r="AD12" s="29">
        <f t="shared" si="8"/>
        <v>0</v>
      </c>
      <c r="AE12" s="29">
        <f t="shared" si="9"/>
        <v>0</v>
      </c>
      <c r="AF12" s="29">
        <f t="shared" si="10"/>
        <v>0</v>
      </c>
    </row>
    <row r="13" spans="1:32" ht="22.5" customHeight="1" x14ac:dyDescent="0.25">
      <c r="A13" s="18">
        <v>7</v>
      </c>
      <c r="B13" s="25"/>
      <c r="C13" s="25"/>
      <c r="D13" s="20" t="s">
        <v>33</v>
      </c>
      <c r="E13" s="18" t="s">
        <v>124</v>
      </c>
      <c r="F13" s="18" t="s">
        <v>148</v>
      </c>
      <c r="G13" s="29">
        <v>26690.21</v>
      </c>
      <c r="H13" s="29">
        <v>20</v>
      </c>
      <c r="I13" s="29">
        <v>9</v>
      </c>
      <c r="J13" s="29">
        <v>10</v>
      </c>
      <c r="K13" s="29">
        <v>16</v>
      </c>
      <c r="L13" s="29">
        <v>16</v>
      </c>
      <c r="M13" s="29">
        <v>0</v>
      </c>
      <c r="N13" s="29">
        <f t="shared" si="1"/>
        <v>80</v>
      </c>
      <c r="O13" s="23">
        <v>26690.21</v>
      </c>
      <c r="P13" s="23">
        <v>26690.21</v>
      </c>
      <c r="Q13" s="29">
        <f t="shared" si="2"/>
        <v>100</v>
      </c>
      <c r="R13" s="23">
        <v>26690.21</v>
      </c>
      <c r="S13" s="29">
        <f t="shared" si="3"/>
        <v>100</v>
      </c>
      <c r="T13" s="23">
        <f t="shared" si="4"/>
        <v>0</v>
      </c>
      <c r="U13" s="29">
        <f t="shared" si="5"/>
        <v>0</v>
      </c>
      <c r="V13" s="28">
        <v>0</v>
      </c>
      <c r="W13" s="28">
        <v>0</v>
      </c>
      <c r="X13" s="28">
        <v>0</v>
      </c>
      <c r="Y13" s="29">
        <f t="shared" si="6"/>
        <v>0</v>
      </c>
      <c r="Z13" s="29">
        <v>0</v>
      </c>
      <c r="AA13" s="29">
        <v>0</v>
      </c>
      <c r="AB13" s="29">
        <f t="shared" si="7"/>
        <v>0</v>
      </c>
      <c r="AC13" s="29">
        <v>0</v>
      </c>
      <c r="AD13" s="29">
        <f t="shared" si="8"/>
        <v>0</v>
      </c>
      <c r="AE13" s="29">
        <f t="shared" si="9"/>
        <v>0</v>
      </c>
      <c r="AF13" s="29">
        <f t="shared" si="10"/>
        <v>0</v>
      </c>
    </row>
    <row r="14" spans="1:32" ht="22.5" customHeight="1" x14ac:dyDescent="0.25">
      <c r="A14" s="18">
        <v>8</v>
      </c>
      <c r="B14" s="25"/>
      <c r="C14" s="25"/>
      <c r="D14" s="20" t="s">
        <v>34</v>
      </c>
      <c r="E14" s="18" t="s">
        <v>125</v>
      </c>
      <c r="F14" s="18" t="s">
        <v>149</v>
      </c>
      <c r="G14" s="29">
        <v>40428.949999999997</v>
      </c>
      <c r="H14" s="29">
        <v>30</v>
      </c>
      <c r="I14" s="29">
        <v>14</v>
      </c>
      <c r="J14" s="29">
        <v>16</v>
      </c>
      <c r="K14" s="29">
        <v>27</v>
      </c>
      <c r="L14" s="29">
        <v>27</v>
      </c>
      <c r="M14" s="29">
        <v>0</v>
      </c>
      <c r="N14" s="29">
        <f t="shared" si="1"/>
        <v>90</v>
      </c>
      <c r="O14" s="23">
        <v>40428.949999999997</v>
      </c>
      <c r="P14" s="23">
        <v>40428.949999999997</v>
      </c>
      <c r="Q14" s="29">
        <f t="shared" si="2"/>
        <v>100</v>
      </c>
      <c r="R14" s="23">
        <v>40428.949999999997</v>
      </c>
      <c r="S14" s="29">
        <f t="shared" si="3"/>
        <v>100</v>
      </c>
      <c r="T14" s="23">
        <f t="shared" si="4"/>
        <v>0</v>
      </c>
      <c r="U14" s="29">
        <f t="shared" si="5"/>
        <v>0</v>
      </c>
      <c r="V14" s="28">
        <v>0</v>
      </c>
      <c r="W14" s="28">
        <v>0</v>
      </c>
      <c r="X14" s="28">
        <v>0</v>
      </c>
      <c r="Y14" s="29">
        <f t="shared" si="6"/>
        <v>0</v>
      </c>
      <c r="Z14" s="29">
        <v>0</v>
      </c>
      <c r="AA14" s="29">
        <v>0</v>
      </c>
      <c r="AB14" s="29">
        <f t="shared" si="7"/>
        <v>0</v>
      </c>
      <c r="AC14" s="29">
        <v>0</v>
      </c>
      <c r="AD14" s="29">
        <f t="shared" si="8"/>
        <v>0</v>
      </c>
      <c r="AE14" s="29">
        <f t="shared" si="9"/>
        <v>0</v>
      </c>
      <c r="AF14" s="29">
        <f t="shared" si="10"/>
        <v>0</v>
      </c>
    </row>
    <row r="15" spans="1:32" ht="22.5" customHeight="1" x14ac:dyDescent="0.25">
      <c r="A15" s="18">
        <v>9</v>
      </c>
      <c r="B15" s="25"/>
      <c r="C15" s="25"/>
      <c r="D15" s="20" t="s">
        <v>35</v>
      </c>
      <c r="E15" s="18" t="s">
        <v>125</v>
      </c>
      <c r="F15" s="18" t="s">
        <v>150</v>
      </c>
      <c r="G15" s="29">
        <v>4659.66</v>
      </c>
      <c r="H15" s="29">
        <v>6</v>
      </c>
      <c r="I15" s="29">
        <v>0</v>
      </c>
      <c r="J15" s="29">
        <v>6</v>
      </c>
      <c r="K15" s="29">
        <v>4</v>
      </c>
      <c r="L15" s="29">
        <v>4</v>
      </c>
      <c r="M15" s="29">
        <v>0</v>
      </c>
      <c r="N15" s="29">
        <f t="shared" si="1"/>
        <v>66.666666666666657</v>
      </c>
      <c r="O15" s="23">
        <v>4659.66</v>
      </c>
      <c r="P15" s="23">
        <v>4659.66</v>
      </c>
      <c r="Q15" s="29">
        <f t="shared" si="2"/>
        <v>100</v>
      </c>
      <c r="R15" s="23">
        <v>4659.66</v>
      </c>
      <c r="S15" s="29">
        <f t="shared" si="3"/>
        <v>100</v>
      </c>
      <c r="T15" s="23">
        <f t="shared" si="4"/>
        <v>0</v>
      </c>
      <c r="U15" s="29">
        <f t="shared" si="5"/>
        <v>0</v>
      </c>
      <c r="V15" s="28">
        <v>0</v>
      </c>
      <c r="W15" s="28">
        <v>0</v>
      </c>
      <c r="X15" s="28">
        <v>0</v>
      </c>
      <c r="Y15" s="29">
        <f t="shared" si="6"/>
        <v>0</v>
      </c>
      <c r="Z15" s="29">
        <v>0</v>
      </c>
      <c r="AA15" s="29">
        <v>0</v>
      </c>
      <c r="AB15" s="29">
        <f t="shared" si="7"/>
        <v>0</v>
      </c>
      <c r="AC15" s="29">
        <v>0</v>
      </c>
      <c r="AD15" s="29">
        <f t="shared" si="8"/>
        <v>0</v>
      </c>
      <c r="AE15" s="29">
        <f t="shared" si="9"/>
        <v>0</v>
      </c>
      <c r="AF15" s="29">
        <f t="shared" si="10"/>
        <v>0</v>
      </c>
    </row>
    <row r="16" spans="1:32" ht="22.5" customHeight="1" x14ac:dyDescent="0.25">
      <c r="A16" s="18">
        <v>10</v>
      </c>
      <c r="B16" s="25"/>
      <c r="C16" s="25"/>
      <c r="D16" s="20" t="s">
        <v>36</v>
      </c>
      <c r="E16" s="18" t="s">
        <v>124</v>
      </c>
      <c r="F16" s="18" t="s">
        <v>151</v>
      </c>
      <c r="G16" s="29">
        <v>35464.200000000004</v>
      </c>
      <c r="H16" s="29">
        <v>35</v>
      </c>
      <c r="I16" s="29">
        <v>14</v>
      </c>
      <c r="J16" s="29">
        <v>19</v>
      </c>
      <c r="K16" s="29">
        <v>34</v>
      </c>
      <c r="L16" s="29">
        <v>34</v>
      </c>
      <c r="M16" s="29">
        <v>0</v>
      </c>
      <c r="N16" s="29">
        <f t="shared" si="1"/>
        <v>97.142857142857139</v>
      </c>
      <c r="O16" s="23">
        <v>35464.200000000004</v>
      </c>
      <c r="P16" s="23">
        <v>35464.200000000004</v>
      </c>
      <c r="Q16" s="29">
        <f t="shared" si="2"/>
        <v>100</v>
      </c>
      <c r="R16" s="23">
        <v>35464.200000000004</v>
      </c>
      <c r="S16" s="29">
        <f t="shared" si="3"/>
        <v>100</v>
      </c>
      <c r="T16" s="23">
        <f t="shared" si="4"/>
        <v>0</v>
      </c>
      <c r="U16" s="29">
        <f t="shared" si="5"/>
        <v>0</v>
      </c>
      <c r="V16" s="28">
        <v>0</v>
      </c>
      <c r="W16" s="28">
        <v>0</v>
      </c>
      <c r="X16" s="28">
        <v>0</v>
      </c>
      <c r="Y16" s="29">
        <f t="shared" si="6"/>
        <v>0</v>
      </c>
      <c r="Z16" s="29">
        <v>0</v>
      </c>
      <c r="AA16" s="29">
        <v>0</v>
      </c>
      <c r="AB16" s="29">
        <f t="shared" si="7"/>
        <v>0</v>
      </c>
      <c r="AC16" s="29">
        <v>0</v>
      </c>
      <c r="AD16" s="29">
        <f t="shared" si="8"/>
        <v>0</v>
      </c>
      <c r="AE16" s="29">
        <f t="shared" si="9"/>
        <v>0</v>
      </c>
      <c r="AF16" s="29">
        <f t="shared" si="10"/>
        <v>0</v>
      </c>
    </row>
    <row r="17" spans="1:32" ht="22.5" customHeight="1" x14ac:dyDescent="0.25">
      <c r="A17" s="18">
        <v>11</v>
      </c>
      <c r="B17" s="25"/>
      <c r="C17" s="25"/>
      <c r="D17" s="20" t="s">
        <v>37</v>
      </c>
      <c r="E17" s="18" t="s">
        <v>121</v>
      </c>
      <c r="F17" s="18" t="s">
        <v>152</v>
      </c>
      <c r="G17" s="29">
        <v>14981.960000000001</v>
      </c>
      <c r="H17" s="29">
        <v>11</v>
      </c>
      <c r="I17" s="29">
        <v>2</v>
      </c>
      <c r="J17" s="29">
        <v>9</v>
      </c>
      <c r="K17" s="29">
        <v>5</v>
      </c>
      <c r="L17" s="29">
        <v>5</v>
      </c>
      <c r="M17" s="29">
        <v>0</v>
      </c>
      <c r="N17" s="29">
        <f t="shared" si="1"/>
        <v>45.454545454545453</v>
      </c>
      <c r="O17" s="23">
        <v>14981.960000000001</v>
      </c>
      <c r="P17" s="23">
        <v>14981.960000000001</v>
      </c>
      <c r="Q17" s="29">
        <f t="shared" si="2"/>
        <v>100</v>
      </c>
      <c r="R17" s="23">
        <v>14981.960000000001</v>
      </c>
      <c r="S17" s="29">
        <f t="shared" si="3"/>
        <v>100</v>
      </c>
      <c r="T17" s="23">
        <f t="shared" si="4"/>
        <v>0</v>
      </c>
      <c r="U17" s="29">
        <f t="shared" si="5"/>
        <v>0</v>
      </c>
      <c r="V17" s="28">
        <v>0</v>
      </c>
      <c r="W17" s="28">
        <v>0</v>
      </c>
      <c r="X17" s="28">
        <v>0</v>
      </c>
      <c r="Y17" s="29">
        <f t="shared" si="6"/>
        <v>0</v>
      </c>
      <c r="Z17" s="29">
        <v>0</v>
      </c>
      <c r="AA17" s="29">
        <v>0</v>
      </c>
      <c r="AB17" s="29">
        <f t="shared" si="7"/>
        <v>0</v>
      </c>
      <c r="AC17" s="29">
        <v>0</v>
      </c>
      <c r="AD17" s="29">
        <f t="shared" si="8"/>
        <v>0</v>
      </c>
      <c r="AE17" s="29">
        <f t="shared" si="9"/>
        <v>0</v>
      </c>
      <c r="AF17" s="29">
        <f t="shared" si="10"/>
        <v>0</v>
      </c>
    </row>
    <row r="18" spans="1:32" ht="22.5" customHeight="1" x14ac:dyDescent="0.25">
      <c r="A18" s="18">
        <v>12</v>
      </c>
      <c r="B18" s="25"/>
      <c r="C18" s="25"/>
      <c r="D18" s="20" t="s">
        <v>38</v>
      </c>
      <c r="E18" s="18" t="s">
        <v>125</v>
      </c>
      <c r="F18" s="18" t="s">
        <v>153</v>
      </c>
      <c r="G18" s="29">
        <v>8384.7800000000007</v>
      </c>
      <c r="H18" s="29">
        <v>9</v>
      </c>
      <c r="I18" s="29">
        <v>0</v>
      </c>
      <c r="J18" s="29">
        <v>9</v>
      </c>
      <c r="K18" s="29">
        <v>7</v>
      </c>
      <c r="L18" s="29">
        <v>7</v>
      </c>
      <c r="M18" s="29">
        <v>0</v>
      </c>
      <c r="N18" s="29">
        <f t="shared" si="1"/>
        <v>77.777777777777786</v>
      </c>
      <c r="O18" s="23">
        <v>8384.7800000000007</v>
      </c>
      <c r="P18" s="23">
        <v>8384.7800000000007</v>
      </c>
      <c r="Q18" s="29">
        <f t="shared" si="2"/>
        <v>100</v>
      </c>
      <c r="R18" s="23">
        <v>7650.33</v>
      </c>
      <c r="S18" s="29">
        <f t="shared" si="3"/>
        <v>91.240676559194156</v>
      </c>
      <c r="T18" s="23">
        <f t="shared" si="4"/>
        <v>734.45000000000073</v>
      </c>
      <c r="U18" s="29">
        <f t="shared" si="5"/>
        <v>8.7593234408058489</v>
      </c>
      <c r="V18" s="28">
        <v>0</v>
      </c>
      <c r="W18" s="28">
        <v>0</v>
      </c>
      <c r="X18" s="28">
        <v>0</v>
      </c>
      <c r="Y18" s="29">
        <f t="shared" si="6"/>
        <v>0</v>
      </c>
      <c r="Z18" s="29">
        <v>0</v>
      </c>
      <c r="AA18" s="29">
        <v>0</v>
      </c>
      <c r="AB18" s="29">
        <f t="shared" si="7"/>
        <v>0</v>
      </c>
      <c r="AC18" s="29">
        <v>0</v>
      </c>
      <c r="AD18" s="29">
        <f t="shared" si="8"/>
        <v>0</v>
      </c>
      <c r="AE18" s="29">
        <f t="shared" si="9"/>
        <v>0</v>
      </c>
      <c r="AF18" s="29">
        <f t="shared" si="10"/>
        <v>0</v>
      </c>
    </row>
    <row r="19" spans="1:32" ht="22.5" customHeight="1" x14ac:dyDescent="0.25">
      <c r="A19" s="18">
        <v>13</v>
      </c>
      <c r="B19" s="25"/>
      <c r="C19" s="25"/>
      <c r="D19" s="20" t="s">
        <v>39</v>
      </c>
      <c r="E19" s="18" t="s">
        <v>126</v>
      </c>
      <c r="F19" s="18" t="s">
        <v>154</v>
      </c>
      <c r="G19" s="29">
        <v>7748.75</v>
      </c>
      <c r="H19" s="29">
        <v>7</v>
      </c>
      <c r="I19" s="29">
        <v>0</v>
      </c>
      <c r="J19" s="29">
        <v>7</v>
      </c>
      <c r="K19" s="29">
        <v>7</v>
      </c>
      <c r="L19" s="29">
        <v>7</v>
      </c>
      <c r="M19" s="29">
        <v>0</v>
      </c>
      <c r="N19" s="29">
        <f t="shared" si="1"/>
        <v>100</v>
      </c>
      <c r="O19" s="23">
        <v>7748.75</v>
      </c>
      <c r="P19" s="23">
        <v>7748.75</v>
      </c>
      <c r="Q19" s="29">
        <f t="shared" si="2"/>
        <v>100</v>
      </c>
      <c r="R19" s="23">
        <v>7060.58</v>
      </c>
      <c r="S19" s="29">
        <f t="shared" si="3"/>
        <v>91.118954670108081</v>
      </c>
      <c r="T19" s="23">
        <f t="shared" si="4"/>
        <v>688.17000000000007</v>
      </c>
      <c r="U19" s="29">
        <f t="shared" si="5"/>
        <v>8.8810453298919185</v>
      </c>
      <c r="V19" s="28">
        <v>0</v>
      </c>
      <c r="W19" s="28">
        <v>0</v>
      </c>
      <c r="X19" s="28">
        <v>0</v>
      </c>
      <c r="Y19" s="29">
        <f t="shared" si="6"/>
        <v>0</v>
      </c>
      <c r="Z19" s="29">
        <v>0</v>
      </c>
      <c r="AA19" s="29">
        <v>0</v>
      </c>
      <c r="AB19" s="29">
        <f t="shared" si="7"/>
        <v>0</v>
      </c>
      <c r="AC19" s="29">
        <v>0</v>
      </c>
      <c r="AD19" s="29">
        <f t="shared" si="8"/>
        <v>0</v>
      </c>
      <c r="AE19" s="29">
        <f t="shared" si="9"/>
        <v>0</v>
      </c>
      <c r="AF19" s="29">
        <f t="shared" si="10"/>
        <v>0</v>
      </c>
    </row>
    <row r="20" spans="1:32" ht="22.5" customHeight="1" x14ac:dyDescent="0.25">
      <c r="A20" s="18">
        <v>14</v>
      </c>
      <c r="B20" s="25"/>
      <c r="C20" s="25"/>
      <c r="D20" s="20" t="s">
        <v>40</v>
      </c>
      <c r="E20" s="18" t="s">
        <v>124</v>
      </c>
      <c r="F20" s="18" t="s">
        <v>155</v>
      </c>
      <c r="G20" s="29">
        <v>44618.01</v>
      </c>
      <c r="H20" s="29">
        <v>36</v>
      </c>
      <c r="I20" s="29">
        <v>8</v>
      </c>
      <c r="J20" s="29">
        <v>27</v>
      </c>
      <c r="K20" s="29">
        <v>37</v>
      </c>
      <c r="L20" s="29">
        <v>37</v>
      </c>
      <c r="M20" s="29">
        <v>0</v>
      </c>
      <c r="N20" s="29">
        <f t="shared" si="1"/>
        <v>102.77777777777777</v>
      </c>
      <c r="O20" s="23">
        <v>44618.01</v>
      </c>
      <c r="P20" s="23">
        <v>44618.01</v>
      </c>
      <c r="Q20" s="29">
        <f t="shared" si="2"/>
        <v>100</v>
      </c>
      <c r="R20" s="23">
        <v>44618.01</v>
      </c>
      <c r="S20" s="29">
        <f t="shared" si="3"/>
        <v>100</v>
      </c>
      <c r="T20" s="23">
        <f t="shared" si="4"/>
        <v>0</v>
      </c>
      <c r="U20" s="29">
        <f t="shared" si="5"/>
        <v>0</v>
      </c>
      <c r="V20" s="28">
        <v>0</v>
      </c>
      <c r="W20" s="28">
        <v>0</v>
      </c>
      <c r="X20" s="28">
        <v>0</v>
      </c>
      <c r="Y20" s="29">
        <f t="shared" si="6"/>
        <v>0</v>
      </c>
      <c r="Z20" s="29">
        <v>3482.3399999999997</v>
      </c>
      <c r="AA20" s="29">
        <v>3482.34</v>
      </c>
      <c r="AB20" s="29">
        <f t="shared" si="7"/>
        <v>100.00000000000003</v>
      </c>
      <c r="AC20" s="29">
        <v>0</v>
      </c>
      <c r="AD20" s="29">
        <f t="shared" si="8"/>
        <v>0</v>
      </c>
      <c r="AE20" s="29">
        <f t="shared" si="9"/>
        <v>3482.34</v>
      </c>
      <c r="AF20" s="29">
        <f t="shared" si="10"/>
        <v>100</v>
      </c>
    </row>
    <row r="21" spans="1:32" ht="22.5" customHeight="1" x14ac:dyDescent="0.25">
      <c r="A21" s="18">
        <v>15</v>
      </c>
      <c r="B21" s="25"/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29">
        <v>21</v>
      </c>
      <c r="I21" s="29">
        <v>1</v>
      </c>
      <c r="J21" s="29">
        <v>20</v>
      </c>
      <c r="K21" s="29">
        <v>13</v>
      </c>
      <c r="L21" s="29">
        <v>13</v>
      </c>
      <c r="M21" s="29">
        <v>0</v>
      </c>
      <c r="N21" s="29">
        <f t="shared" si="1"/>
        <v>61.904761904761905</v>
      </c>
      <c r="O21" s="23">
        <v>13314.79</v>
      </c>
      <c r="P21" s="23">
        <v>13314.79</v>
      </c>
      <c r="Q21" s="29">
        <f t="shared" si="2"/>
        <v>100</v>
      </c>
      <c r="R21" s="23">
        <v>12760.369999999999</v>
      </c>
      <c r="S21" s="29">
        <f t="shared" si="3"/>
        <v>95.836058999052923</v>
      </c>
      <c r="T21" s="23">
        <f t="shared" si="4"/>
        <v>554.42000000000189</v>
      </c>
      <c r="U21" s="29">
        <f t="shared" si="5"/>
        <v>4.163941000947081</v>
      </c>
      <c r="V21" s="28">
        <v>0</v>
      </c>
      <c r="W21" s="28">
        <v>0</v>
      </c>
      <c r="X21" s="28">
        <v>0</v>
      </c>
      <c r="Y21" s="29">
        <f t="shared" si="6"/>
        <v>0</v>
      </c>
      <c r="Z21" s="29">
        <v>0</v>
      </c>
      <c r="AA21" s="29">
        <v>0</v>
      </c>
      <c r="AB21" s="29">
        <f t="shared" si="7"/>
        <v>0</v>
      </c>
      <c r="AC21" s="29">
        <v>0</v>
      </c>
      <c r="AD21" s="29">
        <f t="shared" si="8"/>
        <v>0</v>
      </c>
      <c r="AE21" s="29">
        <f t="shared" si="9"/>
        <v>0</v>
      </c>
      <c r="AF21" s="29">
        <f t="shared" si="10"/>
        <v>0</v>
      </c>
    </row>
    <row r="22" spans="1:32" ht="22.5" customHeight="1" x14ac:dyDescent="0.25">
      <c r="A22" s="18">
        <v>16</v>
      </c>
      <c r="B22" s="25"/>
      <c r="C22" s="25"/>
      <c r="D22" s="20" t="s">
        <v>41</v>
      </c>
      <c r="E22" s="18" t="s">
        <v>127</v>
      </c>
      <c r="F22" s="18" t="s">
        <v>156</v>
      </c>
      <c r="G22" s="29">
        <v>2748.38</v>
      </c>
      <c r="H22" s="29">
        <v>4</v>
      </c>
      <c r="I22" s="29">
        <v>0</v>
      </c>
      <c r="J22" s="29">
        <v>4</v>
      </c>
      <c r="K22" s="29">
        <v>2</v>
      </c>
      <c r="L22" s="29">
        <v>2</v>
      </c>
      <c r="M22" s="29">
        <v>0</v>
      </c>
      <c r="N22" s="29">
        <f t="shared" si="1"/>
        <v>50</v>
      </c>
      <c r="O22" s="23">
        <v>2748.38</v>
      </c>
      <c r="P22" s="23">
        <v>2748.38</v>
      </c>
      <c r="Q22" s="29">
        <f t="shared" si="2"/>
        <v>100</v>
      </c>
      <c r="R22" s="23">
        <v>2748.38</v>
      </c>
      <c r="S22" s="29">
        <f t="shared" si="3"/>
        <v>100</v>
      </c>
      <c r="T22" s="23">
        <f t="shared" si="4"/>
        <v>0</v>
      </c>
      <c r="U22" s="29">
        <f t="shared" si="5"/>
        <v>0</v>
      </c>
      <c r="V22" s="28">
        <v>0</v>
      </c>
      <c r="W22" s="28">
        <v>0</v>
      </c>
      <c r="X22" s="28">
        <v>0</v>
      </c>
      <c r="Y22" s="29">
        <f t="shared" si="6"/>
        <v>0</v>
      </c>
      <c r="Z22" s="29">
        <v>0</v>
      </c>
      <c r="AA22" s="29">
        <v>0</v>
      </c>
      <c r="AB22" s="29">
        <f t="shared" si="7"/>
        <v>0</v>
      </c>
      <c r="AC22" s="29">
        <v>0</v>
      </c>
      <c r="AD22" s="29">
        <f t="shared" si="8"/>
        <v>0</v>
      </c>
      <c r="AE22" s="29">
        <f t="shared" si="9"/>
        <v>0</v>
      </c>
      <c r="AF22" s="29">
        <f t="shared" si="10"/>
        <v>0</v>
      </c>
    </row>
    <row r="23" spans="1:32" ht="22.5" customHeight="1" x14ac:dyDescent="0.25">
      <c r="A23" s="18">
        <v>17</v>
      </c>
      <c r="B23" s="25"/>
      <c r="C23" s="25"/>
      <c r="D23" s="20" t="s">
        <v>43</v>
      </c>
      <c r="E23" s="18" t="s">
        <v>124</v>
      </c>
      <c r="F23" s="18" t="s">
        <v>158</v>
      </c>
      <c r="G23" s="29">
        <v>2821.83</v>
      </c>
      <c r="H23" s="29">
        <v>10</v>
      </c>
      <c r="I23" s="29">
        <v>2</v>
      </c>
      <c r="J23" s="29">
        <v>8</v>
      </c>
      <c r="K23" s="29">
        <v>5</v>
      </c>
      <c r="L23" s="29">
        <v>5</v>
      </c>
      <c r="M23" s="29">
        <v>0</v>
      </c>
      <c r="N23" s="29">
        <f t="shared" si="1"/>
        <v>50</v>
      </c>
      <c r="O23" s="23">
        <v>2821.83</v>
      </c>
      <c r="P23" s="23">
        <v>2821.83</v>
      </c>
      <c r="Q23" s="29">
        <f t="shared" si="2"/>
        <v>100</v>
      </c>
      <c r="R23" s="23">
        <v>2821.83</v>
      </c>
      <c r="S23" s="29">
        <f t="shared" si="3"/>
        <v>100</v>
      </c>
      <c r="T23" s="23">
        <f t="shared" si="4"/>
        <v>0</v>
      </c>
      <c r="U23" s="29">
        <f t="shared" si="5"/>
        <v>0</v>
      </c>
      <c r="V23" s="28">
        <v>0</v>
      </c>
      <c r="W23" s="28">
        <v>0</v>
      </c>
      <c r="X23" s="28">
        <v>0</v>
      </c>
      <c r="Y23" s="29">
        <f t="shared" si="6"/>
        <v>0</v>
      </c>
      <c r="Z23" s="29">
        <v>0</v>
      </c>
      <c r="AA23" s="29">
        <v>0</v>
      </c>
      <c r="AB23" s="29">
        <f t="shared" si="7"/>
        <v>0</v>
      </c>
      <c r="AC23" s="29">
        <v>0</v>
      </c>
      <c r="AD23" s="29">
        <f t="shared" si="8"/>
        <v>0</v>
      </c>
      <c r="AE23" s="29">
        <f t="shared" si="9"/>
        <v>0</v>
      </c>
      <c r="AF23" s="29">
        <f t="shared" si="10"/>
        <v>0</v>
      </c>
    </row>
    <row r="24" spans="1:32" ht="22.5" customHeight="1" x14ac:dyDescent="0.25">
      <c r="A24" s="18">
        <v>18</v>
      </c>
      <c r="B24" s="25"/>
      <c r="C24" s="25"/>
      <c r="D24" s="20" t="s">
        <v>44</v>
      </c>
      <c r="E24" s="18" t="s">
        <v>124</v>
      </c>
      <c r="F24" s="18" t="s">
        <v>159</v>
      </c>
      <c r="G24" s="29">
        <v>4470.47</v>
      </c>
      <c r="H24" s="29">
        <v>8</v>
      </c>
      <c r="I24" s="29">
        <v>2</v>
      </c>
      <c r="J24" s="29">
        <v>6</v>
      </c>
      <c r="K24" s="29">
        <v>5</v>
      </c>
      <c r="L24" s="29">
        <v>5</v>
      </c>
      <c r="M24" s="29">
        <v>0</v>
      </c>
      <c r="N24" s="29">
        <f t="shared" si="1"/>
        <v>62.5</v>
      </c>
      <c r="O24" s="23">
        <v>4470.47</v>
      </c>
      <c r="P24" s="23">
        <v>4470.47</v>
      </c>
      <c r="Q24" s="29">
        <f t="shared" si="2"/>
        <v>100</v>
      </c>
      <c r="R24" s="23">
        <v>4470.47</v>
      </c>
      <c r="S24" s="29">
        <f t="shared" si="3"/>
        <v>100</v>
      </c>
      <c r="T24" s="23">
        <f t="shared" si="4"/>
        <v>0</v>
      </c>
      <c r="U24" s="29">
        <f t="shared" si="5"/>
        <v>0</v>
      </c>
      <c r="V24" s="28">
        <v>0</v>
      </c>
      <c r="W24" s="28">
        <v>0</v>
      </c>
      <c r="X24" s="28">
        <v>0</v>
      </c>
      <c r="Y24" s="29">
        <f t="shared" si="6"/>
        <v>0</v>
      </c>
      <c r="Z24" s="29">
        <v>1642.49</v>
      </c>
      <c r="AA24" s="29">
        <v>1642.49</v>
      </c>
      <c r="AB24" s="29">
        <f t="shared" si="7"/>
        <v>100</v>
      </c>
      <c r="AC24" s="29">
        <v>0</v>
      </c>
      <c r="AD24" s="29">
        <f t="shared" si="8"/>
        <v>0</v>
      </c>
      <c r="AE24" s="29">
        <f t="shared" si="9"/>
        <v>1642.49</v>
      </c>
      <c r="AF24" s="29">
        <f t="shared" si="10"/>
        <v>100</v>
      </c>
    </row>
    <row r="25" spans="1:32" ht="22.5" customHeight="1" x14ac:dyDescent="0.25">
      <c r="A25" s="18">
        <v>19</v>
      </c>
      <c r="B25" s="25"/>
      <c r="C25" s="25"/>
      <c r="D25" s="20" t="s">
        <v>45</v>
      </c>
      <c r="E25" s="18" t="s">
        <v>124</v>
      </c>
      <c r="F25" s="18" t="s">
        <v>160</v>
      </c>
      <c r="G25" s="29">
        <v>6572.83</v>
      </c>
      <c r="H25" s="29">
        <v>9</v>
      </c>
      <c r="I25" s="29">
        <v>2</v>
      </c>
      <c r="J25" s="29">
        <v>7</v>
      </c>
      <c r="K25" s="29">
        <v>7</v>
      </c>
      <c r="L25" s="29">
        <v>7</v>
      </c>
      <c r="M25" s="29">
        <v>0</v>
      </c>
      <c r="N25" s="29">
        <f t="shared" si="1"/>
        <v>77.777777777777786</v>
      </c>
      <c r="O25" s="23">
        <v>6572.83</v>
      </c>
      <c r="P25" s="23">
        <v>6572.83</v>
      </c>
      <c r="Q25" s="29">
        <f t="shared" si="2"/>
        <v>100</v>
      </c>
      <c r="R25" s="23">
        <v>6572.83</v>
      </c>
      <c r="S25" s="29">
        <f t="shared" si="3"/>
        <v>100</v>
      </c>
      <c r="T25" s="23">
        <f t="shared" si="4"/>
        <v>0</v>
      </c>
      <c r="U25" s="29">
        <f t="shared" si="5"/>
        <v>0</v>
      </c>
      <c r="V25" s="28">
        <v>0</v>
      </c>
      <c r="W25" s="28">
        <v>0</v>
      </c>
      <c r="X25" s="28">
        <v>0</v>
      </c>
      <c r="Y25" s="29">
        <f t="shared" si="6"/>
        <v>0</v>
      </c>
      <c r="Z25" s="29">
        <v>0</v>
      </c>
      <c r="AA25" s="29">
        <v>0</v>
      </c>
      <c r="AB25" s="29">
        <f t="shared" si="7"/>
        <v>0</v>
      </c>
      <c r="AC25" s="29">
        <v>0</v>
      </c>
      <c r="AD25" s="29">
        <f t="shared" si="8"/>
        <v>0</v>
      </c>
      <c r="AE25" s="29">
        <f t="shared" si="9"/>
        <v>0</v>
      </c>
      <c r="AF25" s="29">
        <f t="shared" si="10"/>
        <v>0</v>
      </c>
    </row>
    <row r="26" spans="1:32" ht="22.5" customHeight="1" x14ac:dyDescent="0.25">
      <c r="A26" s="18">
        <v>20</v>
      </c>
      <c r="B26" s="25"/>
      <c r="C26" s="25"/>
      <c r="D26" s="20" t="s">
        <v>46</v>
      </c>
      <c r="E26" s="18" t="s">
        <v>128</v>
      </c>
      <c r="F26" s="18" t="s">
        <v>161</v>
      </c>
      <c r="G26" s="29">
        <v>21296.61</v>
      </c>
      <c r="H26" s="29">
        <v>17</v>
      </c>
      <c r="I26" s="29">
        <v>0</v>
      </c>
      <c r="J26" s="29">
        <v>17</v>
      </c>
      <c r="K26" s="29">
        <v>15</v>
      </c>
      <c r="L26" s="29">
        <v>15</v>
      </c>
      <c r="M26" s="29">
        <v>0</v>
      </c>
      <c r="N26" s="29">
        <f t="shared" si="1"/>
        <v>88.235294117647058</v>
      </c>
      <c r="O26" s="23">
        <v>21296.61</v>
      </c>
      <c r="P26" s="23">
        <v>21296.61</v>
      </c>
      <c r="Q26" s="29">
        <f t="shared" si="2"/>
        <v>100</v>
      </c>
      <c r="R26" s="23">
        <v>17319.839999999997</v>
      </c>
      <c r="S26" s="29">
        <f t="shared" si="3"/>
        <v>81.326746369492582</v>
      </c>
      <c r="T26" s="23">
        <f t="shared" si="4"/>
        <v>3976.7700000000041</v>
      </c>
      <c r="U26" s="29">
        <f t="shared" si="5"/>
        <v>18.673253630507407</v>
      </c>
      <c r="V26" s="28">
        <v>0</v>
      </c>
      <c r="W26" s="28">
        <v>0</v>
      </c>
      <c r="X26" s="28">
        <v>0</v>
      </c>
      <c r="Y26" s="29">
        <f t="shared" si="6"/>
        <v>0</v>
      </c>
      <c r="Z26" s="29">
        <v>3256.08</v>
      </c>
      <c r="AA26" s="29">
        <v>3256.08</v>
      </c>
      <c r="AB26" s="29">
        <f t="shared" si="7"/>
        <v>100</v>
      </c>
      <c r="AC26" s="29">
        <v>0</v>
      </c>
      <c r="AD26" s="29">
        <f t="shared" si="8"/>
        <v>0</v>
      </c>
      <c r="AE26" s="29">
        <f t="shared" si="9"/>
        <v>3256.08</v>
      </c>
      <c r="AF26" s="29">
        <f t="shared" si="10"/>
        <v>100</v>
      </c>
    </row>
    <row r="27" spans="1:32" ht="22.5" customHeight="1" x14ac:dyDescent="0.25">
      <c r="A27" s="18">
        <v>21</v>
      </c>
      <c r="B27" s="25"/>
      <c r="C27" s="25"/>
      <c r="D27" s="20" t="s">
        <v>47</v>
      </c>
      <c r="E27" s="18" t="s">
        <v>124</v>
      </c>
      <c r="F27" s="18" t="s">
        <v>162</v>
      </c>
      <c r="G27" s="29">
        <v>13793.66</v>
      </c>
      <c r="H27" s="29">
        <v>9</v>
      </c>
      <c r="I27" s="29">
        <v>2</v>
      </c>
      <c r="J27" s="29">
        <v>7</v>
      </c>
      <c r="K27" s="29">
        <v>9</v>
      </c>
      <c r="L27" s="29">
        <v>9</v>
      </c>
      <c r="M27" s="29">
        <v>0</v>
      </c>
      <c r="N27" s="29">
        <f t="shared" si="1"/>
        <v>100</v>
      </c>
      <c r="O27" s="23">
        <v>13793.66</v>
      </c>
      <c r="P27" s="23">
        <v>13793.66</v>
      </c>
      <c r="Q27" s="29">
        <f t="shared" si="2"/>
        <v>100</v>
      </c>
      <c r="R27" s="23">
        <v>13793.66</v>
      </c>
      <c r="S27" s="29">
        <f t="shared" si="3"/>
        <v>100</v>
      </c>
      <c r="T27" s="23">
        <f t="shared" si="4"/>
        <v>0</v>
      </c>
      <c r="U27" s="29">
        <f t="shared" si="5"/>
        <v>0</v>
      </c>
      <c r="V27" s="28">
        <v>0</v>
      </c>
      <c r="W27" s="28">
        <v>0</v>
      </c>
      <c r="X27" s="28">
        <v>0</v>
      </c>
      <c r="Y27" s="29">
        <f t="shared" si="6"/>
        <v>0</v>
      </c>
      <c r="Z27" s="29">
        <v>0</v>
      </c>
      <c r="AA27" s="29">
        <v>0</v>
      </c>
      <c r="AB27" s="29">
        <f t="shared" si="7"/>
        <v>0</v>
      </c>
      <c r="AC27" s="29">
        <v>0</v>
      </c>
      <c r="AD27" s="29">
        <f t="shared" si="8"/>
        <v>0</v>
      </c>
      <c r="AE27" s="29">
        <f t="shared" si="9"/>
        <v>0</v>
      </c>
      <c r="AF27" s="29">
        <f t="shared" si="10"/>
        <v>0</v>
      </c>
    </row>
    <row r="28" spans="1:32" ht="22.5" customHeight="1" x14ac:dyDescent="0.25">
      <c r="A28" s="18">
        <v>22</v>
      </c>
      <c r="B28" s="25"/>
      <c r="C28" s="25"/>
      <c r="D28" s="20" t="s">
        <v>48</v>
      </c>
      <c r="E28" s="18" t="s">
        <v>129</v>
      </c>
      <c r="F28" s="18" t="s">
        <v>163</v>
      </c>
      <c r="G28" s="29">
        <v>18139.88</v>
      </c>
      <c r="H28" s="29">
        <v>21</v>
      </c>
      <c r="I28" s="29">
        <v>3</v>
      </c>
      <c r="J28" s="29">
        <v>18</v>
      </c>
      <c r="K28" s="29">
        <v>20</v>
      </c>
      <c r="L28" s="29">
        <v>20</v>
      </c>
      <c r="M28" s="29">
        <v>0</v>
      </c>
      <c r="N28" s="29">
        <f t="shared" si="1"/>
        <v>95.238095238095227</v>
      </c>
      <c r="O28" s="23">
        <v>18139.88</v>
      </c>
      <c r="P28" s="23">
        <v>18139.88</v>
      </c>
      <c r="Q28" s="29">
        <f t="shared" si="2"/>
        <v>100</v>
      </c>
      <c r="R28" s="23">
        <v>16884.419999999998</v>
      </c>
      <c r="S28" s="29">
        <f t="shared" si="3"/>
        <v>93.079006035321058</v>
      </c>
      <c r="T28" s="23">
        <f t="shared" si="4"/>
        <v>1255.4600000000028</v>
      </c>
      <c r="U28" s="29">
        <f t="shared" si="5"/>
        <v>6.920993964678944</v>
      </c>
      <c r="V28" s="28">
        <v>0</v>
      </c>
      <c r="W28" s="28">
        <v>0</v>
      </c>
      <c r="X28" s="28">
        <v>0</v>
      </c>
      <c r="Y28" s="29">
        <f t="shared" si="6"/>
        <v>0</v>
      </c>
      <c r="Z28" s="29">
        <v>0</v>
      </c>
      <c r="AA28" s="29">
        <v>0</v>
      </c>
      <c r="AB28" s="29">
        <f t="shared" si="7"/>
        <v>0</v>
      </c>
      <c r="AC28" s="29">
        <v>0</v>
      </c>
      <c r="AD28" s="29">
        <f t="shared" si="8"/>
        <v>0</v>
      </c>
      <c r="AE28" s="29">
        <f t="shared" si="9"/>
        <v>0</v>
      </c>
      <c r="AF28" s="29">
        <f t="shared" si="10"/>
        <v>0</v>
      </c>
    </row>
    <row r="29" spans="1:32" ht="22.5" customHeight="1" x14ac:dyDescent="0.25">
      <c r="A29" s="18">
        <v>23</v>
      </c>
      <c r="B29" s="25"/>
      <c r="C29" s="25"/>
      <c r="D29" s="20" t="s">
        <v>49</v>
      </c>
      <c r="E29" s="18" t="s">
        <v>120</v>
      </c>
      <c r="F29" s="18" t="s">
        <v>164</v>
      </c>
      <c r="G29" s="29">
        <v>9620.1899999999987</v>
      </c>
      <c r="H29" s="29">
        <v>11</v>
      </c>
      <c r="I29" s="29">
        <v>6</v>
      </c>
      <c r="J29" s="29">
        <v>5</v>
      </c>
      <c r="K29" s="29">
        <v>10</v>
      </c>
      <c r="L29" s="29">
        <v>10</v>
      </c>
      <c r="M29" s="29">
        <v>0</v>
      </c>
      <c r="N29" s="29">
        <f t="shared" si="1"/>
        <v>90.909090909090907</v>
      </c>
      <c r="O29" s="23">
        <v>9620.1899999999987</v>
      </c>
      <c r="P29" s="23">
        <v>9620.1899999999987</v>
      </c>
      <c r="Q29" s="29">
        <f t="shared" si="2"/>
        <v>100</v>
      </c>
      <c r="R29" s="23">
        <v>9620.1899999999987</v>
      </c>
      <c r="S29" s="29">
        <f t="shared" si="3"/>
        <v>100</v>
      </c>
      <c r="T29" s="23">
        <f t="shared" si="4"/>
        <v>0</v>
      </c>
      <c r="U29" s="29">
        <f t="shared" si="5"/>
        <v>0</v>
      </c>
      <c r="V29" s="28">
        <v>0</v>
      </c>
      <c r="W29" s="28">
        <v>0</v>
      </c>
      <c r="X29" s="28">
        <v>0</v>
      </c>
      <c r="Y29" s="29">
        <f t="shared" si="6"/>
        <v>0</v>
      </c>
      <c r="Z29" s="29">
        <v>0</v>
      </c>
      <c r="AA29" s="29">
        <v>0</v>
      </c>
      <c r="AB29" s="29">
        <f t="shared" si="7"/>
        <v>0</v>
      </c>
      <c r="AC29" s="29">
        <v>0</v>
      </c>
      <c r="AD29" s="29">
        <f t="shared" si="8"/>
        <v>0</v>
      </c>
      <c r="AE29" s="29">
        <f t="shared" si="9"/>
        <v>0</v>
      </c>
      <c r="AF29" s="29">
        <f t="shared" si="10"/>
        <v>0</v>
      </c>
    </row>
    <row r="30" spans="1:32" ht="22.5" customHeight="1" x14ac:dyDescent="0.25">
      <c r="A30" s="18">
        <v>24</v>
      </c>
      <c r="B30" s="25"/>
      <c r="C30" s="25"/>
      <c r="D30" s="20" t="s">
        <v>50</v>
      </c>
      <c r="E30" s="18" t="s">
        <v>122</v>
      </c>
      <c r="F30" s="18" t="s">
        <v>165</v>
      </c>
      <c r="G30" s="29">
        <v>12457.580000000002</v>
      </c>
      <c r="H30" s="29">
        <v>11</v>
      </c>
      <c r="I30" s="29">
        <v>2</v>
      </c>
      <c r="J30" s="29">
        <v>8</v>
      </c>
      <c r="K30" s="29">
        <v>10</v>
      </c>
      <c r="L30" s="29">
        <v>10</v>
      </c>
      <c r="M30" s="29">
        <v>0</v>
      </c>
      <c r="N30" s="29">
        <f t="shared" si="1"/>
        <v>90.909090909090907</v>
      </c>
      <c r="O30" s="23">
        <v>12457.580000000002</v>
      </c>
      <c r="P30" s="23">
        <v>12457.580000000002</v>
      </c>
      <c r="Q30" s="29">
        <f t="shared" si="2"/>
        <v>100</v>
      </c>
      <c r="R30" s="23">
        <v>12457.580000000002</v>
      </c>
      <c r="S30" s="29">
        <f t="shared" si="3"/>
        <v>100</v>
      </c>
      <c r="T30" s="23">
        <f t="shared" si="4"/>
        <v>0</v>
      </c>
      <c r="U30" s="29">
        <f t="shared" si="5"/>
        <v>0</v>
      </c>
      <c r="V30" s="28">
        <v>0</v>
      </c>
      <c r="W30" s="28">
        <v>0</v>
      </c>
      <c r="X30" s="28">
        <v>0</v>
      </c>
      <c r="Y30" s="29">
        <f t="shared" si="6"/>
        <v>0</v>
      </c>
      <c r="Z30" s="29">
        <v>0</v>
      </c>
      <c r="AA30" s="29">
        <v>0</v>
      </c>
      <c r="AB30" s="29">
        <f t="shared" si="7"/>
        <v>0</v>
      </c>
      <c r="AC30" s="29">
        <v>0</v>
      </c>
      <c r="AD30" s="29">
        <f t="shared" si="8"/>
        <v>0</v>
      </c>
      <c r="AE30" s="29">
        <f t="shared" si="9"/>
        <v>0</v>
      </c>
      <c r="AF30" s="29">
        <f t="shared" si="10"/>
        <v>0</v>
      </c>
    </row>
    <row r="31" spans="1:32" ht="22.5" customHeight="1" x14ac:dyDescent="0.25">
      <c r="A31" s="18">
        <v>25</v>
      </c>
      <c r="B31" s="25"/>
      <c r="C31" s="25"/>
      <c r="D31" s="20" t="s">
        <v>51</v>
      </c>
      <c r="E31" s="18" t="s">
        <v>125</v>
      </c>
      <c r="F31" s="18" t="s">
        <v>166</v>
      </c>
      <c r="G31" s="29">
        <v>0</v>
      </c>
      <c r="H31" s="29">
        <v>3</v>
      </c>
      <c r="I31" s="29">
        <v>0</v>
      </c>
      <c r="J31" s="29">
        <v>3</v>
      </c>
      <c r="K31" s="29">
        <v>0</v>
      </c>
      <c r="L31" s="29">
        <v>0</v>
      </c>
      <c r="M31" s="29">
        <v>0</v>
      </c>
      <c r="N31" s="29">
        <f t="shared" si="1"/>
        <v>0</v>
      </c>
      <c r="O31" s="23">
        <v>0</v>
      </c>
      <c r="P31" s="23">
        <v>0</v>
      </c>
      <c r="Q31" s="29">
        <f t="shared" si="2"/>
        <v>0</v>
      </c>
      <c r="R31" s="23">
        <v>0</v>
      </c>
      <c r="S31" s="29">
        <f t="shared" si="3"/>
        <v>0</v>
      </c>
      <c r="T31" s="23">
        <f t="shared" si="4"/>
        <v>0</v>
      </c>
      <c r="U31" s="29">
        <f t="shared" si="5"/>
        <v>0</v>
      </c>
      <c r="V31" s="28">
        <v>0</v>
      </c>
      <c r="W31" s="28">
        <v>0</v>
      </c>
      <c r="X31" s="28">
        <v>0</v>
      </c>
      <c r="Y31" s="29">
        <f t="shared" si="6"/>
        <v>0</v>
      </c>
      <c r="Z31" s="29">
        <v>0</v>
      </c>
      <c r="AA31" s="29">
        <v>0</v>
      </c>
      <c r="AB31" s="29">
        <f t="shared" si="7"/>
        <v>0</v>
      </c>
      <c r="AC31" s="29">
        <v>0</v>
      </c>
      <c r="AD31" s="29">
        <f t="shared" si="8"/>
        <v>0</v>
      </c>
      <c r="AE31" s="29">
        <f t="shared" si="9"/>
        <v>0</v>
      </c>
      <c r="AF31" s="29">
        <f t="shared" si="10"/>
        <v>0</v>
      </c>
    </row>
    <row r="32" spans="1:32" ht="22.5" customHeight="1" x14ac:dyDescent="0.25">
      <c r="A32" s="18">
        <v>26</v>
      </c>
      <c r="B32" s="25"/>
      <c r="C32" s="25"/>
      <c r="D32" s="20" t="s">
        <v>52</v>
      </c>
      <c r="E32" s="18" t="s">
        <v>124</v>
      </c>
      <c r="F32" s="18" t="s">
        <v>167</v>
      </c>
      <c r="G32" s="29">
        <v>2981.6600000000003</v>
      </c>
      <c r="H32" s="29">
        <v>8</v>
      </c>
      <c r="I32" s="29">
        <v>1</v>
      </c>
      <c r="J32" s="29">
        <v>6</v>
      </c>
      <c r="K32" s="29">
        <v>4</v>
      </c>
      <c r="L32" s="29">
        <v>4</v>
      </c>
      <c r="M32" s="29">
        <v>0</v>
      </c>
      <c r="N32" s="29">
        <f t="shared" si="1"/>
        <v>50</v>
      </c>
      <c r="O32" s="23">
        <v>2981.6600000000003</v>
      </c>
      <c r="P32" s="23">
        <v>2981.6600000000003</v>
      </c>
      <c r="Q32" s="29">
        <f t="shared" si="2"/>
        <v>100</v>
      </c>
      <c r="R32" s="23">
        <v>2981.6600000000003</v>
      </c>
      <c r="S32" s="29">
        <f t="shared" si="3"/>
        <v>100</v>
      </c>
      <c r="T32" s="23">
        <f t="shared" si="4"/>
        <v>0</v>
      </c>
      <c r="U32" s="29">
        <f t="shared" si="5"/>
        <v>0</v>
      </c>
      <c r="V32" s="28">
        <v>0</v>
      </c>
      <c r="W32" s="28">
        <v>0</v>
      </c>
      <c r="X32" s="28">
        <v>0</v>
      </c>
      <c r="Y32" s="29">
        <f t="shared" si="6"/>
        <v>0</v>
      </c>
      <c r="Z32" s="29">
        <v>0</v>
      </c>
      <c r="AA32" s="29">
        <v>0</v>
      </c>
      <c r="AB32" s="29">
        <f t="shared" si="7"/>
        <v>0</v>
      </c>
      <c r="AC32" s="29">
        <v>0</v>
      </c>
      <c r="AD32" s="29">
        <f t="shared" si="8"/>
        <v>0</v>
      </c>
      <c r="AE32" s="29">
        <f t="shared" si="9"/>
        <v>0</v>
      </c>
      <c r="AF32" s="29">
        <f t="shared" si="10"/>
        <v>0</v>
      </c>
    </row>
    <row r="33" spans="1:32" ht="22.5" customHeight="1" x14ac:dyDescent="0.25">
      <c r="A33" s="18">
        <v>27</v>
      </c>
      <c r="B33" s="25"/>
      <c r="C33" s="25"/>
      <c r="D33" s="20" t="s">
        <v>53</v>
      </c>
      <c r="E33" s="18" t="s">
        <v>130</v>
      </c>
      <c r="F33" s="18" t="s">
        <v>168</v>
      </c>
      <c r="G33" s="29">
        <v>7486.82</v>
      </c>
      <c r="H33" s="29">
        <v>11</v>
      </c>
      <c r="I33" s="29">
        <v>1</v>
      </c>
      <c r="J33" s="29">
        <v>10</v>
      </c>
      <c r="K33" s="29">
        <v>7</v>
      </c>
      <c r="L33" s="29">
        <v>7</v>
      </c>
      <c r="M33" s="29">
        <v>0</v>
      </c>
      <c r="N33" s="29">
        <f t="shared" si="1"/>
        <v>63.636363636363633</v>
      </c>
      <c r="O33" s="23">
        <v>7486.82</v>
      </c>
      <c r="P33" s="23">
        <v>7486.82</v>
      </c>
      <c r="Q33" s="29">
        <f t="shared" si="2"/>
        <v>100</v>
      </c>
      <c r="R33" s="23">
        <v>7486.82</v>
      </c>
      <c r="S33" s="29">
        <f t="shared" si="3"/>
        <v>100</v>
      </c>
      <c r="T33" s="23">
        <f t="shared" si="4"/>
        <v>0</v>
      </c>
      <c r="U33" s="29">
        <f t="shared" si="5"/>
        <v>0</v>
      </c>
      <c r="V33" s="28">
        <v>0</v>
      </c>
      <c r="W33" s="28">
        <v>0</v>
      </c>
      <c r="X33" s="28">
        <v>0</v>
      </c>
      <c r="Y33" s="29">
        <f t="shared" si="6"/>
        <v>0</v>
      </c>
      <c r="Z33" s="29">
        <v>0</v>
      </c>
      <c r="AA33" s="29">
        <v>0</v>
      </c>
      <c r="AB33" s="29">
        <f t="shared" si="7"/>
        <v>0</v>
      </c>
      <c r="AC33" s="29">
        <v>0</v>
      </c>
      <c r="AD33" s="29">
        <f t="shared" si="8"/>
        <v>0</v>
      </c>
      <c r="AE33" s="29">
        <f t="shared" si="9"/>
        <v>0</v>
      </c>
      <c r="AF33" s="29">
        <f t="shared" si="10"/>
        <v>0</v>
      </c>
    </row>
    <row r="34" spans="1:32" ht="22.5" customHeight="1" x14ac:dyDescent="0.25">
      <c r="A34" s="18">
        <v>28</v>
      </c>
      <c r="B34" s="25"/>
      <c r="C34" s="25"/>
      <c r="D34" s="20" t="s">
        <v>54</v>
      </c>
      <c r="E34" s="18" t="s">
        <v>128</v>
      </c>
      <c r="F34" s="18" t="s">
        <v>169</v>
      </c>
      <c r="G34" s="29">
        <v>25268.97</v>
      </c>
      <c r="H34" s="29">
        <v>15</v>
      </c>
      <c r="I34" s="29">
        <v>3</v>
      </c>
      <c r="J34" s="29">
        <v>12</v>
      </c>
      <c r="K34" s="29">
        <v>13</v>
      </c>
      <c r="L34" s="29">
        <v>13</v>
      </c>
      <c r="M34" s="29">
        <v>0</v>
      </c>
      <c r="N34" s="29">
        <f t="shared" si="1"/>
        <v>86.666666666666671</v>
      </c>
      <c r="O34" s="23">
        <v>25268.97</v>
      </c>
      <c r="P34" s="23">
        <v>25268.969999999998</v>
      </c>
      <c r="Q34" s="29">
        <f t="shared" si="2"/>
        <v>99.999999999999986</v>
      </c>
      <c r="R34" s="23">
        <v>25268.97</v>
      </c>
      <c r="S34" s="29">
        <f t="shared" si="3"/>
        <v>100.00000000000003</v>
      </c>
      <c r="T34" s="23">
        <f t="shared" si="4"/>
        <v>0</v>
      </c>
      <c r="U34" s="29">
        <f t="shared" si="5"/>
        <v>0</v>
      </c>
      <c r="V34" s="28">
        <v>0</v>
      </c>
      <c r="W34" s="28">
        <v>0</v>
      </c>
      <c r="X34" s="28">
        <v>0</v>
      </c>
      <c r="Y34" s="29">
        <f t="shared" si="6"/>
        <v>0</v>
      </c>
      <c r="Z34" s="29">
        <v>0</v>
      </c>
      <c r="AA34" s="29">
        <v>0</v>
      </c>
      <c r="AB34" s="29">
        <f t="shared" si="7"/>
        <v>0</v>
      </c>
      <c r="AC34" s="29">
        <v>0</v>
      </c>
      <c r="AD34" s="29">
        <f t="shared" si="8"/>
        <v>0</v>
      </c>
      <c r="AE34" s="29">
        <f t="shared" si="9"/>
        <v>0</v>
      </c>
      <c r="AF34" s="29">
        <f t="shared" si="10"/>
        <v>0</v>
      </c>
    </row>
    <row r="35" spans="1:32" ht="22.5" customHeight="1" x14ac:dyDescent="0.25">
      <c r="A35" s="18">
        <v>29</v>
      </c>
      <c r="B35" s="25"/>
      <c r="C35" s="25"/>
      <c r="D35" s="20" t="s">
        <v>55</v>
      </c>
      <c r="E35" s="18" t="s">
        <v>127</v>
      </c>
      <c r="F35" s="18" t="s">
        <v>170</v>
      </c>
      <c r="G35" s="29">
        <v>13844.35</v>
      </c>
      <c r="H35" s="29">
        <v>12</v>
      </c>
      <c r="I35" s="29">
        <v>1</v>
      </c>
      <c r="J35" s="29">
        <v>11</v>
      </c>
      <c r="K35" s="29">
        <v>9</v>
      </c>
      <c r="L35" s="29">
        <v>9</v>
      </c>
      <c r="M35" s="29">
        <v>0</v>
      </c>
      <c r="N35" s="29">
        <f t="shared" si="1"/>
        <v>75</v>
      </c>
      <c r="O35" s="23">
        <v>13844.35</v>
      </c>
      <c r="P35" s="23">
        <v>13844.35</v>
      </c>
      <c r="Q35" s="29">
        <f t="shared" si="2"/>
        <v>100</v>
      </c>
      <c r="R35" s="23">
        <v>13844.35</v>
      </c>
      <c r="S35" s="29">
        <f t="shared" si="3"/>
        <v>100</v>
      </c>
      <c r="T35" s="23">
        <f t="shared" si="4"/>
        <v>0</v>
      </c>
      <c r="U35" s="29">
        <f t="shared" si="5"/>
        <v>0</v>
      </c>
      <c r="V35" s="28">
        <v>0</v>
      </c>
      <c r="W35" s="28">
        <v>0</v>
      </c>
      <c r="X35" s="28">
        <v>0</v>
      </c>
      <c r="Y35" s="29">
        <f t="shared" si="6"/>
        <v>0</v>
      </c>
      <c r="Z35" s="29">
        <v>0</v>
      </c>
      <c r="AA35" s="29">
        <v>0</v>
      </c>
      <c r="AB35" s="29">
        <f t="shared" si="7"/>
        <v>0</v>
      </c>
      <c r="AC35" s="29">
        <v>0</v>
      </c>
      <c r="AD35" s="29">
        <f t="shared" si="8"/>
        <v>0</v>
      </c>
      <c r="AE35" s="29">
        <f t="shared" si="9"/>
        <v>0</v>
      </c>
      <c r="AF35" s="29">
        <f t="shared" si="10"/>
        <v>0</v>
      </c>
    </row>
    <row r="36" spans="1:32" ht="22.5" customHeight="1" x14ac:dyDescent="0.25">
      <c r="A36" s="18">
        <v>30</v>
      </c>
      <c r="B36" s="25"/>
      <c r="C36" s="25"/>
      <c r="D36" s="20" t="s">
        <v>56</v>
      </c>
      <c r="E36" s="18" t="s">
        <v>131</v>
      </c>
      <c r="F36" s="18" t="s">
        <v>171</v>
      </c>
      <c r="G36" s="29">
        <v>2492.34</v>
      </c>
      <c r="H36" s="29">
        <v>7</v>
      </c>
      <c r="I36" s="29">
        <v>3</v>
      </c>
      <c r="J36" s="29">
        <v>3</v>
      </c>
      <c r="K36" s="29">
        <v>0</v>
      </c>
      <c r="L36" s="29">
        <v>0</v>
      </c>
      <c r="M36" s="29">
        <v>0</v>
      </c>
      <c r="N36" s="29">
        <f t="shared" si="1"/>
        <v>0</v>
      </c>
      <c r="O36" s="23">
        <v>2492.34</v>
      </c>
      <c r="P36" s="23">
        <v>2492.34</v>
      </c>
      <c r="Q36" s="29">
        <f t="shared" si="2"/>
        <v>100</v>
      </c>
      <c r="R36" s="23">
        <v>2492.34</v>
      </c>
      <c r="S36" s="29">
        <f t="shared" si="3"/>
        <v>100</v>
      </c>
      <c r="T36" s="23">
        <f t="shared" si="4"/>
        <v>0</v>
      </c>
      <c r="U36" s="29">
        <f t="shared" si="5"/>
        <v>0</v>
      </c>
      <c r="V36" s="28">
        <v>0</v>
      </c>
      <c r="W36" s="28">
        <v>0</v>
      </c>
      <c r="X36" s="28">
        <v>0</v>
      </c>
      <c r="Y36" s="29">
        <f t="shared" si="6"/>
        <v>0</v>
      </c>
      <c r="Z36" s="29">
        <v>0</v>
      </c>
      <c r="AA36" s="29">
        <v>0</v>
      </c>
      <c r="AB36" s="29">
        <f t="shared" si="7"/>
        <v>0</v>
      </c>
      <c r="AC36" s="29">
        <v>0</v>
      </c>
      <c r="AD36" s="29">
        <f t="shared" si="8"/>
        <v>0</v>
      </c>
      <c r="AE36" s="29">
        <f t="shared" si="9"/>
        <v>0</v>
      </c>
      <c r="AF36" s="29">
        <f t="shared" si="10"/>
        <v>0</v>
      </c>
    </row>
    <row r="37" spans="1:32" ht="22.5" customHeight="1" x14ac:dyDescent="0.25">
      <c r="A37" s="18">
        <v>31</v>
      </c>
      <c r="B37" s="25"/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29">
        <v>9</v>
      </c>
      <c r="I37" s="29">
        <v>3</v>
      </c>
      <c r="J37" s="29">
        <v>6</v>
      </c>
      <c r="K37" s="29">
        <v>5</v>
      </c>
      <c r="L37" s="29">
        <v>5</v>
      </c>
      <c r="M37" s="29">
        <v>0</v>
      </c>
      <c r="N37" s="29">
        <f t="shared" si="1"/>
        <v>55.555555555555557</v>
      </c>
      <c r="O37" s="23">
        <v>3019.75</v>
      </c>
      <c r="P37" s="23">
        <v>3019.75</v>
      </c>
      <c r="Q37" s="29">
        <f t="shared" si="2"/>
        <v>100</v>
      </c>
      <c r="R37" s="23">
        <v>3019.75</v>
      </c>
      <c r="S37" s="29">
        <f t="shared" si="3"/>
        <v>100</v>
      </c>
      <c r="T37" s="23">
        <f t="shared" si="4"/>
        <v>0</v>
      </c>
      <c r="U37" s="29">
        <f t="shared" si="5"/>
        <v>0</v>
      </c>
      <c r="V37" s="28">
        <v>0</v>
      </c>
      <c r="W37" s="28">
        <v>0</v>
      </c>
      <c r="X37" s="28">
        <v>0</v>
      </c>
      <c r="Y37" s="29">
        <f t="shared" si="6"/>
        <v>0</v>
      </c>
      <c r="Z37" s="29">
        <v>0</v>
      </c>
      <c r="AA37" s="29">
        <v>0</v>
      </c>
      <c r="AB37" s="29">
        <f t="shared" si="7"/>
        <v>0</v>
      </c>
      <c r="AC37" s="29">
        <v>0</v>
      </c>
      <c r="AD37" s="29">
        <f t="shared" si="8"/>
        <v>0</v>
      </c>
      <c r="AE37" s="29">
        <f t="shared" si="9"/>
        <v>0</v>
      </c>
      <c r="AF37" s="29">
        <f t="shared" si="10"/>
        <v>0</v>
      </c>
    </row>
    <row r="38" spans="1:32" ht="22.5" customHeight="1" x14ac:dyDescent="0.25">
      <c r="A38" s="18">
        <v>32</v>
      </c>
      <c r="B38" s="25"/>
      <c r="C38" s="25"/>
      <c r="D38" s="20" t="s">
        <v>57</v>
      </c>
      <c r="E38" s="18" t="s">
        <v>124</v>
      </c>
      <c r="F38" s="18" t="s">
        <v>172</v>
      </c>
      <c r="G38" s="29">
        <v>0</v>
      </c>
      <c r="H38" s="29">
        <v>2</v>
      </c>
      <c r="I38" s="29">
        <v>1</v>
      </c>
      <c r="J38" s="29">
        <v>1</v>
      </c>
      <c r="K38" s="29">
        <v>0</v>
      </c>
      <c r="L38" s="29">
        <v>0</v>
      </c>
      <c r="M38" s="29">
        <v>0</v>
      </c>
      <c r="N38" s="29">
        <f t="shared" si="1"/>
        <v>0</v>
      </c>
      <c r="O38" s="23">
        <v>0</v>
      </c>
      <c r="P38" s="23">
        <v>0</v>
      </c>
      <c r="Q38" s="29">
        <f t="shared" si="2"/>
        <v>0</v>
      </c>
      <c r="R38" s="23">
        <v>0</v>
      </c>
      <c r="S38" s="29">
        <f t="shared" si="3"/>
        <v>0</v>
      </c>
      <c r="T38" s="23">
        <f t="shared" si="4"/>
        <v>0</v>
      </c>
      <c r="U38" s="29">
        <f t="shared" si="5"/>
        <v>0</v>
      </c>
      <c r="V38" s="28">
        <v>0</v>
      </c>
      <c r="W38" s="28">
        <v>0</v>
      </c>
      <c r="X38" s="28">
        <v>0</v>
      </c>
      <c r="Y38" s="29">
        <f t="shared" si="6"/>
        <v>0</v>
      </c>
      <c r="Z38" s="29">
        <v>0</v>
      </c>
      <c r="AA38" s="29">
        <v>0</v>
      </c>
      <c r="AB38" s="29">
        <f t="shared" si="7"/>
        <v>0</v>
      </c>
      <c r="AC38" s="29">
        <v>0</v>
      </c>
      <c r="AD38" s="29">
        <f t="shared" si="8"/>
        <v>0</v>
      </c>
      <c r="AE38" s="29">
        <f t="shared" si="9"/>
        <v>0</v>
      </c>
      <c r="AF38" s="29">
        <f t="shared" si="10"/>
        <v>0</v>
      </c>
    </row>
    <row r="39" spans="1:32" ht="22.5" customHeight="1" x14ac:dyDescent="0.25">
      <c r="A39" s="18">
        <v>33</v>
      </c>
      <c r="B39" s="25"/>
      <c r="C39" s="25"/>
      <c r="D39" s="20" t="s">
        <v>59</v>
      </c>
      <c r="E39" s="18" t="s">
        <v>127</v>
      </c>
      <c r="F39" s="18" t="s">
        <v>174</v>
      </c>
      <c r="G39" s="29">
        <v>17383.59</v>
      </c>
      <c r="H39" s="29">
        <v>20</v>
      </c>
      <c r="I39" s="29">
        <v>2</v>
      </c>
      <c r="J39" s="29">
        <v>18</v>
      </c>
      <c r="K39" s="29">
        <v>17</v>
      </c>
      <c r="L39" s="29">
        <v>17</v>
      </c>
      <c r="M39" s="29">
        <v>0</v>
      </c>
      <c r="N39" s="29">
        <f t="shared" si="1"/>
        <v>85</v>
      </c>
      <c r="O39" s="23">
        <v>17383.59</v>
      </c>
      <c r="P39" s="23">
        <v>17383.59</v>
      </c>
      <c r="Q39" s="29">
        <f t="shared" si="2"/>
        <v>100</v>
      </c>
      <c r="R39" s="23">
        <v>17383.59</v>
      </c>
      <c r="S39" s="29">
        <f t="shared" si="3"/>
        <v>100</v>
      </c>
      <c r="T39" s="23">
        <f t="shared" si="4"/>
        <v>0</v>
      </c>
      <c r="U39" s="29">
        <f t="shared" si="5"/>
        <v>0</v>
      </c>
      <c r="V39" s="28">
        <v>0</v>
      </c>
      <c r="W39" s="28">
        <v>0</v>
      </c>
      <c r="X39" s="28">
        <v>0</v>
      </c>
      <c r="Y39" s="29">
        <f t="shared" si="6"/>
        <v>0</v>
      </c>
      <c r="Z39" s="29">
        <v>786.01</v>
      </c>
      <c r="AA39" s="29">
        <v>786.01</v>
      </c>
      <c r="AB39" s="29">
        <f t="shared" si="7"/>
        <v>100</v>
      </c>
      <c r="AC39" s="29">
        <v>0</v>
      </c>
      <c r="AD39" s="29">
        <f t="shared" si="8"/>
        <v>0</v>
      </c>
      <c r="AE39" s="29">
        <f t="shared" si="9"/>
        <v>786.01</v>
      </c>
      <c r="AF39" s="29">
        <f t="shared" si="10"/>
        <v>100</v>
      </c>
    </row>
    <row r="40" spans="1:32" ht="22.5" customHeight="1" x14ac:dyDescent="0.25">
      <c r="A40" s="18">
        <v>34</v>
      </c>
      <c r="B40" s="25"/>
      <c r="C40" s="25"/>
      <c r="D40" s="20" t="s">
        <v>60</v>
      </c>
      <c r="E40" s="18" t="s">
        <v>124</v>
      </c>
      <c r="F40" s="18" t="s">
        <v>175</v>
      </c>
      <c r="G40" s="29">
        <v>15098.460000000001</v>
      </c>
      <c r="H40" s="29">
        <v>17</v>
      </c>
      <c r="I40" s="29">
        <v>6</v>
      </c>
      <c r="J40" s="29">
        <v>9</v>
      </c>
      <c r="K40" s="29">
        <v>17</v>
      </c>
      <c r="L40" s="29">
        <v>17</v>
      </c>
      <c r="M40" s="29">
        <v>0</v>
      </c>
      <c r="N40" s="29">
        <f t="shared" si="1"/>
        <v>100</v>
      </c>
      <c r="O40" s="23">
        <v>15098.460000000001</v>
      </c>
      <c r="P40" s="23">
        <v>15098.460000000001</v>
      </c>
      <c r="Q40" s="29">
        <f t="shared" si="2"/>
        <v>100</v>
      </c>
      <c r="R40" s="23">
        <v>14854.859999999999</v>
      </c>
      <c r="S40" s="29">
        <f t="shared" si="3"/>
        <v>98.386590420479962</v>
      </c>
      <c r="T40" s="23">
        <f t="shared" si="4"/>
        <v>243.60000000000218</v>
      </c>
      <c r="U40" s="29">
        <f t="shared" si="5"/>
        <v>1.6134095795200447</v>
      </c>
      <c r="V40" s="28">
        <v>0</v>
      </c>
      <c r="W40" s="28">
        <v>0</v>
      </c>
      <c r="X40" s="28">
        <v>0</v>
      </c>
      <c r="Y40" s="29">
        <f t="shared" si="6"/>
        <v>0</v>
      </c>
      <c r="Z40" s="29">
        <v>0</v>
      </c>
      <c r="AA40" s="29">
        <v>0</v>
      </c>
      <c r="AB40" s="29">
        <f t="shared" si="7"/>
        <v>0</v>
      </c>
      <c r="AC40" s="29">
        <v>0</v>
      </c>
      <c r="AD40" s="29">
        <f t="shared" si="8"/>
        <v>0</v>
      </c>
      <c r="AE40" s="29">
        <f t="shared" si="9"/>
        <v>0</v>
      </c>
      <c r="AF40" s="29">
        <f t="shared" si="10"/>
        <v>0</v>
      </c>
    </row>
    <row r="41" spans="1:32" ht="22.5" customHeight="1" x14ac:dyDescent="0.25">
      <c r="A41" s="18">
        <v>35</v>
      </c>
      <c r="B41" s="25"/>
      <c r="C41" s="25"/>
      <c r="D41" s="20" t="s">
        <v>61</v>
      </c>
      <c r="E41" s="18" t="s">
        <v>124</v>
      </c>
      <c r="F41" s="18" t="s">
        <v>176</v>
      </c>
      <c r="G41" s="29">
        <v>27168.720000000001</v>
      </c>
      <c r="H41" s="29">
        <v>26</v>
      </c>
      <c r="I41" s="29">
        <v>8</v>
      </c>
      <c r="J41" s="29">
        <v>15</v>
      </c>
      <c r="K41" s="29">
        <v>24</v>
      </c>
      <c r="L41" s="29">
        <v>24</v>
      </c>
      <c r="M41" s="29">
        <v>0</v>
      </c>
      <c r="N41" s="29">
        <f t="shared" si="1"/>
        <v>92.307692307692307</v>
      </c>
      <c r="O41" s="23">
        <v>27168.720000000001</v>
      </c>
      <c r="P41" s="23">
        <v>27168.720000000001</v>
      </c>
      <c r="Q41" s="29">
        <f t="shared" si="2"/>
        <v>100</v>
      </c>
      <c r="R41" s="23">
        <v>27168.720000000001</v>
      </c>
      <c r="S41" s="29">
        <f t="shared" si="3"/>
        <v>100</v>
      </c>
      <c r="T41" s="23">
        <f t="shared" si="4"/>
        <v>0</v>
      </c>
      <c r="U41" s="29">
        <f t="shared" si="5"/>
        <v>0</v>
      </c>
      <c r="V41" s="28">
        <v>0</v>
      </c>
      <c r="W41" s="28">
        <v>0</v>
      </c>
      <c r="X41" s="28">
        <v>0</v>
      </c>
      <c r="Y41" s="29">
        <f t="shared" si="6"/>
        <v>0</v>
      </c>
      <c r="Z41" s="29">
        <v>3348.24</v>
      </c>
      <c r="AA41" s="29">
        <v>3348.24</v>
      </c>
      <c r="AB41" s="29">
        <f t="shared" si="7"/>
        <v>100</v>
      </c>
      <c r="AC41" s="29">
        <v>0</v>
      </c>
      <c r="AD41" s="29">
        <f t="shared" si="8"/>
        <v>0</v>
      </c>
      <c r="AE41" s="29">
        <f t="shared" si="9"/>
        <v>3348.24</v>
      </c>
      <c r="AF41" s="29">
        <f t="shared" si="10"/>
        <v>100</v>
      </c>
    </row>
    <row r="42" spans="1:32" ht="22.5" customHeight="1" x14ac:dyDescent="0.25">
      <c r="A42" s="18">
        <v>36</v>
      </c>
      <c r="B42" s="25"/>
      <c r="C42" s="25"/>
      <c r="D42" s="20" t="s">
        <v>62</v>
      </c>
      <c r="E42" s="18" t="s">
        <v>132</v>
      </c>
      <c r="F42" s="18" t="s">
        <v>177</v>
      </c>
      <c r="G42" s="29">
        <v>9538.17</v>
      </c>
      <c r="H42" s="29">
        <v>10</v>
      </c>
      <c r="I42" s="29">
        <v>4</v>
      </c>
      <c r="J42" s="29">
        <v>6</v>
      </c>
      <c r="K42" s="29">
        <v>10</v>
      </c>
      <c r="L42" s="29">
        <v>10</v>
      </c>
      <c r="M42" s="29">
        <v>0</v>
      </c>
      <c r="N42" s="29">
        <f t="shared" si="1"/>
        <v>100</v>
      </c>
      <c r="O42" s="23">
        <v>9538.17</v>
      </c>
      <c r="P42" s="23">
        <v>9538.17</v>
      </c>
      <c r="Q42" s="29">
        <f t="shared" si="2"/>
        <v>100</v>
      </c>
      <c r="R42" s="23">
        <v>8030.89</v>
      </c>
      <c r="S42" s="29">
        <f t="shared" si="3"/>
        <v>84.197387968551624</v>
      </c>
      <c r="T42" s="23">
        <f t="shared" si="4"/>
        <v>1507.2799999999997</v>
      </c>
      <c r="U42" s="29">
        <f t="shared" si="5"/>
        <v>15.802612031448376</v>
      </c>
      <c r="V42" s="28">
        <v>0</v>
      </c>
      <c r="W42" s="28">
        <v>0</v>
      </c>
      <c r="X42" s="28">
        <v>0</v>
      </c>
      <c r="Y42" s="29">
        <f t="shared" si="6"/>
        <v>0</v>
      </c>
      <c r="Z42" s="29">
        <v>0</v>
      </c>
      <c r="AA42" s="29">
        <v>0</v>
      </c>
      <c r="AB42" s="29">
        <f t="shared" si="7"/>
        <v>0</v>
      </c>
      <c r="AC42" s="29">
        <v>0</v>
      </c>
      <c r="AD42" s="29">
        <f t="shared" si="8"/>
        <v>0</v>
      </c>
      <c r="AE42" s="29">
        <f t="shared" si="9"/>
        <v>0</v>
      </c>
      <c r="AF42" s="29">
        <f t="shared" si="10"/>
        <v>0</v>
      </c>
    </row>
    <row r="43" spans="1:32" ht="22.5" customHeight="1" x14ac:dyDescent="0.25">
      <c r="A43" s="18">
        <v>37</v>
      </c>
      <c r="B43" s="25"/>
      <c r="C43" s="25"/>
      <c r="D43" s="20" t="s">
        <v>63</v>
      </c>
      <c r="E43" s="18" t="s">
        <v>124</v>
      </c>
      <c r="F43" s="18" t="s">
        <v>178</v>
      </c>
      <c r="G43" s="29">
        <v>15784.42</v>
      </c>
      <c r="H43" s="29">
        <v>15</v>
      </c>
      <c r="I43" s="29">
        <v>3</v>
      </c>
      <c r="J43" s="29">
        <v>12</v>
      </c>
      <c r="K43" s="29">
        <v>12</v>
      </c>
      <c r="L43" s="29">
        <v>12</v>
      </c>
      <c r="M43" s="29">
        <v>0</v>
      </c>
      <c r="N43" s="29">
        <f t="shared" si="1"/>
        <v>80</v>
      </c>
      <c r="O43" s="23">
        <v>15784.42</v>
      </c>
      <c r="P43" s="23">
        <v>15784.42</v>
      </c>
      <c r="Q43" s="29">
        <f t="shared" si="2"/>
        <v>100</v>
      </c>
      <c r="R43" s="23">
        <v>15784.419999999998</v>
      </c>
      <c r="S43" s="29">
        <f t="shared" si="3"/>
        <v>99.999999999999986</v>
      </c>
      <c r="T43" s="23">
        <f t="shared" si="4"/>
        <v>0</v>
      </c>
      <c r="U43" s="29">
        <f t="shared" si="5"/>
        <v>0</v>
      </c>
      <c r="V43" s="28">
        <v>0</v>
      </c>
      <c r="W43" s="28">
        <v>0</v>
      </c>
      <c r="X43" s="28">
        <v>0</v>
      </c>
      <c r="Y43" s="29">
        <f t="shared" si="6"/>
        <v>0</v>
      </c>
      <c r="Z43" s="29">
        <v>0</v>
      </c>
      <c r="AA43" s="29">
        <v>0</v>
      </c>
      <c r="AB43" s="29">
        <f t="shared" si="7"/>
        <v>0</v>
      </c>
      <c r="AC43" s="29">
        <v>0</v>
      </c>
      <c r="AD43" s="29">
        <f t="shared" si="8"/>
        <v>0</v>
      </c>
      <c r="AE43" s="29">
        <f t="shared" si="9"/>
        <v>0</v>
      </c>
      <c r="AF43" s="29">
        <f t="shared" si="10"/>
        <v>0</v>
      </c>
    </row>
    <row r="44" spans="1:32" ht="22.5" customHeight="1" x14ac:dyDescent="0.25">
      <c r="A44" s="18">
        <v>38</v>
      </c>
      <c r="B44" s="25"/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29">
        <v>2</v>
      </c>
      <c r="I44" s="29">
        <v>0</v>
      </c>
      <c r="J44" s="29">
        <v>2</v>
      </c>
      <c r="K44" s="29">
        <v>0</v>
      </c>
      <c r="L44" s="29">
        <v>0</v>
      </c>
      <c r="M44" s="29">
        <v>0</v>
      </c>
      <c r="N44" s="29">
        <f t="shared" si="1"/>
        <v>0</v>
      </c>
      <c r="O44" s="23">
        <v>0</v>
      </c>
      <c r="P44" s="23">
        <v>0</v>
      </c>
      <c r="Q44" s="29">
        <f t="shared" si="2"/>
        <v>0</v>
      </c>
      <c r="R44" s="23">
        <v>0</v>
      </c>
      <c r="S44" s="29">
        <f t="shared" si="3"/>
        <v>0</v>
      </c>
      <c r="T44" s="23">
        <f t="shared" si="4"/>
        <v>0</v>
      </c>
      <c r="U44" s="29">
        <f t="shared" si="5"/>
        <v>0</v>
      </c>
      <c r="V44" s="28">
        <v>0</v>
      </c>
      <c r="W44" s="28">
        <v>0</v>
      </c>
      <c r="X44" s="28">
        <v>0</v>
      </c>
      <c r="Y44" s="29">
        <f t="shared" si="6"/>
        <v>0</v>
      </c>
      <c r="Z44" s="29">
        <v>0</v>
      </c>
      <c r="AA44" s="29">
        <v>0</v>
      </c>
      <c r="AB44" s="29">
        <f t="shared" si="7"/>
        <v>0</v>
      </c>
      <c r="AC44" s="29">
        <v>0</v>
      </c>
      <c r="AD44" s="29">
        <f t="shared" si="8"/>
        <v>0</v>
      </c>
      <c r="AE44" s="29">
        <f t="shared" si="9"/>
        <v>0</v>
      </c>
      <c r="AF44" s="29">
        <f t="shared" si="10"/>
        <v>0</v>
      </c>
    </row>
    <row r="45" spans="1:32" ht="22.5" customHeight="1" x14ac:dyDescent="0.25">
      <c r="A45" s="18">
        <v>39</v>
      </c>
      <c r="B45" s="25"/>
      <c r="C45" s="25"/>
      <c r="D45" s="20" t="s">
        <v>64</v>
      </c>
      <c r="E45" s="18" t="s">
        <v>124</v>
      </c>
      <c r="F45" s="18" t="s">
        <v>179</v>
      </c>
      <c r="G45" s="29">
        <v>624.23</v>
      </c>
      <c r="H45" s="29">
        <v>2</v>
      </c>
      <c r="I45" s="29">
        <v>1</v>
      </c>
      <c r="J45" s="29">
        <v>1</v>
      </c>
      <c r="K45" s="29">
        <v>2</v>
      </c>
      <c r="L45" s="29">
        <v>2</v>
      </c>
      <c r="M45" s="29">
        <v>0</v>
      </c>
      <c r="N45" s="29">
        <f t="shared" si="1"/>
        <v>100</v>
      </c>
      <c r="O45" s="23">
        <v>624.23</v>
      </c>
      <c r="P45" s="23">
        <v>624.23</v>
      </c>
      <c r="Q45" s="29">
        <f t="shared" si="2"/>
        <v>100</v>
      </c>
      <c r="R45" s="23">
        <v>624.23</v>
      </c>
      <c r="S45" s="29">
        <f t="shared" si="3"/>
        <v>100</v>
      </c>
      <c r="T45" s="23">
        <f t="shared" si="4"/>
        <v>0</v>
      </c>
      <c r="U45" s="29">
        <f t="shared" si="5"/>
        <v>0</v>
      </c>
      <c r="V45" s="28">
        <v>0</v>
      </c>
      <c r="W45" s="28">
        <v>0</v>
      </c>
      <c r="X45" s="28">
        <v>0</v>
      </c>
      <c r="Y45" s="29">
        <f t="shared" si="6"/>
        <v>0</v>
      </c>
      <c r="Z45" s="29">
        <v>0</v>
      </c>
      <c r="AA45" s="29">
        <v>0</v>
      </c>
      <c r="AB45" s="29">
        <f t="shared" si="7"/>
        <v>0</v>
      </c>
      <c r="AC45" s="29">
        <v>0</v>
      </c>
      <c r="AD45" s="29">
        <f t="shared" si="8"/>
        <v>0</v>
      </c>
      <c r="AE45" s="29">
        <f t="shared" si="9"/>
        <v>0</v>
      </c>
      <c r="AF45" s="29">
        <f t="shared" si="10"/>
        <v>0</v>
      </c>
    </row>
    <row r="46" spans="1:32" ht="22.5" customHeight="1" x14ac:dyDescent="0.25">
      <c r="A46" s="18">
        <v>40</v>
      </c>
      <c r="B46" s="25"/>
      <c r="C46" s="25"/>
      <c r="D46" s="20" t="s">
        <v>66</v>
      </c>
      <c r="E46" s="18" t="s">
        <v>126</v>
      </c>
      <c r="F46" s="18" t="s">
        <v>181</v>
      </c>
      <c r="G46" s="29">
        <v>9181.1</v>
      </c>
      <c r="H46" s="29">
        <v>14</v>
      </c>
      <c r="I46" s="29">
        <v>2</v>
      </c>
      <c r="J46" s="29">
        <v>12</v>
      </c>
      <c r="K46" s="29">
        <v>13</v>
      </c>
      <c r="L46" s="29">
        <v>13</v>
      </c>
      <c r="M46" s="29">
        <v>0</v>
      </c>
      <c r="N46" s="29">
        <f t="shared" si="1"/>
        <v>92.857142857142861</v>
      </c>
      <c r="O46" s="23">
        <v>9181.1</v>
      </c>
      <c r="P46" s="23">
        <v>9181.1</v>
      </c>
      <c r="Q46" s="29">
        <f t="shared" si="2"/>
        <v>100</v>
      </c>
      <c r="R46" s="23">
        <v>9181.1</v>
      </c>
      <c r="S46" s="29">
        <f t="shared" si="3"/>
        <v>100</v>
      </c>
      <c r="T46" s="23">
        <f t="shared" si="4"/>
        <v>0</v>
      </c>
      <c r="U46" s="29">
        <f t="shared" si="5"/>
        <v>0</v>
      </c>
      <c r="V46" s="28">
        <v>0</v>
      </c>
      <c r="W46" s="28">
        <v>0</v>
      </c>
      <c r="X46" s="28">
        <v>0</v>
      </c>
      <c r="Y46" s="29">
        <f t="shared" si="6"/>
        <v>0</v>
      </c>
      <c r="Z46" s="29">
        <v>0</v>
      </c>
      <c r="AA46" s="29">
        <v>0</v>
      </c>
      <c r="AB46" s="29">
        <f t="shared" si="7"/>
        <v>0</v>
      </c>
      <c r="AC46" s="29">
        <v>0</v>
      </c>
      <c r="AD46" s="29">
        <f t="shared" si="8"/>
        <v>0</v>
      </c>
      <c r="AE46" s="29">
        <f t="shared" si="9"/>
        <v>0</v>
      </c>
      <c r="AF46" s="29">
        <f t="shared" si="10"/>
        <v>0</v>
      </c>
    </row>
    <row r="47" spans="1:32" ht="22.5" customHeight="1" x14ac:dyDescent="0.25">
      <c r="A47" s="18">
        <v>41</v>
      </c>
      <c r="B47" s="25"/>
      <c r="C47" s="25"/>
      <c r="D47" s="20" t="s">
        <v>67</v>
      </c>
      <c r="E47" s="18" t="s">
        <v>133</v>
      </c>
      <c r="F47" s="18" t="s">
        <v>182</v>
      </c>
      <c r="G47" s="29">
        <v>57185.21</v>
      </c>
      <c r="H47" s="29">
        <v>34</v>
      </c>
      <c r="I47" s="29">
        <v>11</v>
      </c>
      <c r="J47" s="29">
        <v>23</v>
      </c>
      <c r="K47" s="29">
        <v>30</v>
      </c>
      <c r="L47" s="29">
        <v>30</v>
      </c>
      <c r="M47" s="29">
        <v>0</v>
      </c>
      <c r="N47" s="29">
        <f t="shared" si="1"/>
        <v>88.235294117647058</v>
      </c>
      <c r="O47" s="23">
        <v>57185.21</v>
      </c>
      <c r="P47" s="23">
        <v>57185.21</v>
      </c>
      <c r="Q47" s="29">
        <f t="shared" si="2"/>
        <v>100</v>
      </c>
      <c r="R47" s="23">
        <v>56055.509999999995</v>
      </c>
      <c r="S47" s="29">
        <f t="shared" si="3"/>
        <v>98.024489199217754</v>
      </c>
      <c r="T47" s="23">
        <f t="shared" si="4"/>
        <v>1129.7000000000044</v>
      </c>
      <c r="U47" s="29">
        <f t="shared" si="5"/>
        <v>1.975510800782238</v>
      </c>
      <c r="V47" s="28">
        <v>0</v>
      </c>
      <c r="W47" s="28">
        <v>0</v>
      </c>
      <c r="X47" s="28">
        <v>0</v>
      </c>
      <c r="Y47" s="29">
        <f t="shared" si="6"/>
        <v>0</v>
      </c>
      <c r="Z47" s="29">
        <v>0</v>
      </c>
      <c r="AA47" s="29">
        <v>0</v>
      </c>
      <c r="AB47" s="29">
        <f t="shared" si="7"/>
        <v>0</v>
      </c>
      <c r="AC47" s="29">
        <v>0</v>
      </c>
      <c r="AD47" s="29">
        <f t="shared" si="8"/>
        <v>0</v>
      </c>
      <c r="AE47" s="29">
        <f t="shared" si="9"/>
        <v>0</v>
      </c>
      <c r="AF47" s="29">
        <f t="shared" si="10"/>
        <v>0</v>
      </c>
    </row>
    <row r="48" spans="1:32" ht="22.5" customHeight="1" x14ac:dyDescent="0.25">
      <c r="A48" s="18">
        <v>42</v>
      </c>
      <c r="B48" s="25"/>
      <c r="C48" s="25"/>
      <c r="D48" s="20" t="s">
        <v>68</v>
      </c>
      <c r="E48" s="18" t="s">
        <v>125</v>
      </c>
      <c r="F48" s="18" t="s">
        <v>183</v>
      </c>
      <c r="G48" s="29">
        <v>13438.82</v>
      </c>
      <c r="H48" s="29">
        <v>16</v>
      </c>
      <c r="I48" s="29">
        <v>6</v>
      </c>
      <c r="J48" s="29">
        <v>9</v>
      </c>
      <c r="K48" s="29">
        <v>11</v>
      </c>
      <c r="L48" s="29">
        <v>11</v>
      </c>
      <c r="M48" s="29">
        <v>0</v>
      </c>
      <c r="N48" s="29">
        <f t="shared" si="1"/>
        <v>68.75</v>
      </c>
      <c r="O48" s="23">
        <v>13438.82</v>
      </c>
      <c r="P48" s="23">
        <v>13438.82</v>
      </c>
      <c r="Q48" s="29">
        <f t="shared" si="2"/>
        <v>100</v>
      </c>
      <c r="R48" s="23">
        <v>13438.82</v>
      </c>
      <c r="S48" s="29">
        <f t="shared" si="3"/>
        <v>100</v>
      </c>
      <c r="T48" s="23">
        <f t="shared" si="4"/>
        <v>0</v>
      </c>
      <c r="U48" s="29">
        <f t="shared" si="5"/>
        <v>0</v>
      </c>
      <c r="V48" s="28">
        <v>0</v>
      </c>
      <c r="W48" s="28">
        <v>0</v>
      </c>
      <c r="X48" s="28">
        <v>0</v>
      </c>
      <c r="Y48" s="29">
        <f t="shared" si="6"/>
        <v>0</v>
      </c>
      <c r="Z48" s="29">
        <v>0</v>
      </c>
      <c r="AA48" s="29">
        <v>0</v>
      </c>
      <c r="AB48" s="29">
        <f t="shared" si="7"/>
        <v>0</v>
      </c>
      <c r="AC48" s="29">
        <v>0</v>
      </c>
      <c r="AD48" s="29">
        <f t="shared" si="8"/>
        <v>0</v>
      </c>
      <c r="AE48" s="29">
        <f t="shared" si="9"/>
        <v>0</v>
      </c>
      <c r="AF48" s="29">
        <f t="shared" si="10"/>
        <v>0</v>
      </c>
    </row>
    <row r="49" spans="1:32" ht="22.5" customHeight="1" x14ac:dyDescent="0.25">
      <c r="A49" s="18">
        <v>43</v>
      </c>
      <c r="B49" s="25"/>
      <c r="C49" s="25"/>
      <c r="D49" s="20" t="s">
        <v>69</v>
      </c>
      <c r="E49" s="18" t="s">
        <v>128</v>
      </c>
      <c r="F49" s="18" t="s">
        <v>184</v>
      </c>
      <c r="G49" s="29">
        <v>20641.310000000001</v>
      </c>
      <c r="H49" s="29">
        <v>16</v>
      </c>
      <c r="I49" s="29">
        <v>2</v>
      </c>
      <c r="J49" s="29">
        <v>14</v>
      </c>
      <c r="K49" s="29">
        <v>11</v>
      </c>
      <c r="L49" s="29">
        <v>11</v>
      </c>
      <c r="M49" s="29">
        <v>0</v>
      </c>
      <c r="N49" s="29">
        <f t="shared" si="1"/>
        <v>68.75</v>
      </c>
      <c r="O49" s="23">
        <v>20641.310000000001</v>
      </c>
      <c r="P49" s="23">
        <v>20641.310000000001</v>
      </c>
      <c r="Q49" s="29">
        <f t="shared" si="2"/>
        <v>100</v>
      </c>
      <c r="R49" s="23">
        <v>20641.309999999998</v>
      </c>
      <c r="S49" s="29">
        <f t="shared" si="3"/>
        <v>99.999999999999972</v>
      </c>
      <c r="T49" s="23">
        <f t="shared" si="4"/>
        <v>0</v>
      </c>
      <c r="U49" s="29">
        <f t="shared" si="5"/>
        <v>0</v>
      </c>
      <c r="V49" s="28">
        <v>0</v>
      </c>
      <c r="W49" s="28">
        <v>0</v>
      </c>
      <c r="X49" s="28">
        <v>0</v>
      </c>
      <c r="Y49" s="29">
        <f t="shared" si="6"/>
        <v>0</v>
      </c>
      <c r="Z49" s="29">
        <v>0</v>
      </c>
      <c r="AA49" s="29">
        <v>0</v>
      </c>
      <c r="AB49" s="29">
        <f t="shared" si="7"/>
        <v>0</v>
      </c>
      <c r="AC49" s="29">
        <v>0</v>
      </c>
      <c r="AD49" s="29">
        <f t="shared" si="8"/>
        <v>0</v>
      </c>
      <c r="AE49" s="29">
        <f t="shared" si="9"/>
        <v>0</v>
      </c>
      <c r="AF49" s="29">
        <f t="shared" si="10"/>
        <v>0</v>
      </c>
    </row>
    <row r="50" spans="1:32" ht="22.5" customHeight="1" x14ac:dyDescent="0.25">
      <c r="A50" s="18">
        <v>44</v>
      </c>
      <c r="B50" s="25"/>
      <c r="C50" s="25"/>
      <c r="D50" s="20" t="s">
        <v>70</v>
      </c>
      <c r="E50" s="18" t="s">
        <v>134</v>
      </c>
      <c r="F50" s="18" t="s">
        <v>185</v>
      </c>
      <c r="G50" s="29">
        <v>15207.210000000001</v>
      </c>
      <c r="H50" s="29">
        <v>12</v>
      </c>
      <c r="I50" s="29">
        <v>2</v>
      </c>
      <c r="J50" s="29">
        <v>10</v>
      </c>
      <c r="K50" s="29">
        <v>9</v>
      </c>
      <c r="L50" s="29">
        <v>9</v>
      </c>
      <c r="M50" s="29">
        <v>0</v>
      </c>
      <c r="N50" s="29">
        <f t="shared" si="1"/>
        <v>75</v>
      </c>
      <c r="O50" s="23">
        <v>15207.210000000001</v>
      </c>
      <c r="P50" s="23">
        <v>15207.210000000001</v>
      </c>
      <c r="Q50" s="29">
        <f t="shared" si="2"/>
        <v>100</v>
      </c>
      <c r="R50" s="23">
        <v>15207.210000000001</v>
      </c>
      <c r="S50" s="29">
        <f t="shared" si="3"/>
        <v>100</v>
      </c>
      <c r="T50" s="23">
        <f t="shared" si="4"/>
        <v>0</v>
      </c>
      <c r="U50" s="29">
        <f t="shared" si="5"/>
        <v>0</v>
      </c>
      <c r="V50" s="28">
        <v>0</v>
      </c>
      <c r="W50" s="28">
        <v>0</v>
      </c>
      <c r="X50" s="28">
        <v>0</v>
      </c>
      <c r="Y50" s="29">
        <f t="shared" si="6"/>
        <v>0</v>
      </c>
      <c r="Z50" s="29">
        <v>2914.08</v>
      </c>
      <c r="AA50" s="29">
        <v>2914.08</v>
      </c>
      <c r="AB50" s="29">
        <f t="shared" si="7"/>
        <v>100</v>
      </c>
      <c r="AC50" s="29">
        <v>0</v>
      </c>
      <c r="AD50" s="29">
        <f t="shared" si="8"/>
        <v>0</v>
      </c>
      <c r="AE50" s="29">
        <f t="shared" si="9"/>
        <v>2914.08</v>
      </c>
      <c r="AF50" s="29">
        <f t="shared" si="10"/>
        <v>100</v>
      </c>
    </row>
    <row r="51" spans="1:32" ht="22.5" customHeight="1" x14ac:dyDescent="0.25">
      <c r="A51" s="18">
        <v>45</v>
      </c>
      <c r="B51" s="25"/>
      <c r="C51" s="25"/>
      <c r="D51" s="20" t="s">
        <v>71</v>
      </c>
      <c r="E51" s="18" t="s">
        <v>121</v>
      </c>
      <c r="F51" s="18" t="s">
        <v>186</v>
      </c>
      <c r="G51" s="29">
        <v>9576.4699999999993</v>
      </c>
      <c r="H51" s="29">
        <v>10</v>
      </c>
      <c r="I51" s="29">
        <v>2</v>
      </c>
      <c r="J51" s="29">
        <v>8</v>
      </c>
      <c r="K51" s="29">
        <v>7</v>
      </c>
      <c r="L51" s="29">
        <v>7</v>
      </c>
      <c r="M51" s="29">
        <v>0</v>
      </c>
      <c r="N51" s="29">
        <f t="shared" si="1"/>
        <v>70</v>
      </c>
      <c r="O51" s="23">
        <v>9576.4699999999993</v>
      </c>
      <c r="P51" s="23">
        <v>9576.4699999999993</v>
      </c>
      <c r="Q51" s="29">
        <f t="shared" si="2"/>
        <v>100</v>
      </c>
      <c r="R51" s="23">
        <v>9576.4699999999993</v>
      </c>
      <c r="S51" s="29">
        <f t="shared" si="3"/>
        <v>100</v>
      </c>
      <c r="T51" s="23">
        <f t="shared" si="4"/>
        <v>0</v>
      </c>
      <c r="U51" s="29">
        <f t="shared" si="5"/>
        <v>0</v>
      </c>
      <c r="V51" s="28">
        <v>0</v>
      </c>
      <c r="W51" s="28">
        <v>0</v>
      </c>
      <c r="X51" s="28">
        <v>0</v>
      </c>
      <c r="Y51" s="29">
        <f t="shared" si="6"/>
        <v>0</v>
      </c>
      <c r="Z51" s="29">
        <v>0</v>
      </c>
      <c r="AA51" s="29">
        <v>0</v>
      </c>
      <c r="AB51" s="29">
        <f t="shared" si="7"/>
        <v>0</v>
      </c>
      <c r="AC51" s="29">
        <v>0</v>
      </c>
      <c r="AD51" s="29">
        <f t="shared" si="8"/>
        <v>0</v>
      </c>
      <c r="AE51" s="29">
        <f t="shared" si="9"/>
        <v>0</v>
      </c>
      <c r="AF51" s="29">
        <f t="shared" si="10"/>
        <v>0</v>
      </c>
    </row>
    <row r="52" spans="1:32" ht="22.5" customHeight="1" x14ac:dyDescent="0.25">
      <c r="A52" s="18">
        <v>46</v>
      </c>
      <c r="B52" s="25"/>
      <c r="C52" s="25"/>
      <c r="D52" s="20" t="s">
        <v>72</v>
      </c>
      <c r="E52" s="18" t="s">
        <v>124</v>
      </c>
      <c r="F52" s="18" t="s">
        <v>187</v>
      </c>
      <c r="G52" s="29">
        <v>20743.91</v>
      </c>
      <c r="H52" s="29">
        <v>24</v>
      </c>
      <c r="I52" s="29">
        <v>10</v>
      </c>
      <c r="J52" s="29">
        <v>12</v>
      </c>
      <c r="K52" s="29">
        <v>22</v>
      </c>
      <c r="L52" s="29">
        <v>22</v>
      </c>
      <c r="M52" s="29">
        <v>0</v>
      </c>
      <c r="N52" s="29">
        <f t="shared" si="1"/>
        <v>91.666666666666657</v>
      </c>
      <c r="O52" s="23">
        <v>20743.91</v>
      </c>
      <c r="P52" s="23">
        <v>20743.91</v>
      </c>
      <c r="Q52" s="29">
        <f t="shared" si="2"/>
        <v>100</v>
      </c>
      <c r="R52" s="23">
        <v>20743.91</v>
      </c>
      <c r="S52" s="29">
        <f t="shared" si="3"/>
        <v>100</v>
      </c>
      <c r="T52" s="23">
        <f t="shared" si="4"/>
        <v>0</v>
      </c>
      <c r="U52" s="29">
        <f t="shared" si="5"/>
        <v>0</v>
      </c>
      <c r="V52" s="28">
        <v>0</v>
      </c>
      <c r="W52" s="28">
        <v>0</v>
      </c>
      <c r="X52" s="28">
        <v>0</v>
      </c>
      <c r="Y52" s="29">
        <f t="shared" si="6"/>
        <v>0</v>
      </c>
      <c r="Z52" s="29">
        <v>0</v>
      </c>
      <c r="AA52" s="29">
        <v>0</v>
      </c>
      <c r="AB52" s="29">
        <f t="shared" si="7"/>
        <v>0</v>
      </c>
      <c r="AC52" s="29">
        <v>0</v>
      </c>
      <c r="AD52" s="29">
        <f t="shared" si="8"/>
        <v>0</v>
      </c>
      <c r="AE52" s="29">
        <f t="shared" si="9"/>
        <v>0</v>
      </c>
      <c r="AF52" s="29">
        <f t="shared" si="10"/>
        <v>0</v>
      </c>
    </row>
    <row r="53" spans="1:32" ht="22.5" customHeight="1" x14ac:dyDescent="0.25">
      <c r="A53" s="18">
        <v>47</v>
      </c>
      <c r="B53" s="25"/>
      <c r="C53" s="25"/>
      <c r="D53" s="20" t="s">
        <v>73</v>
      </c>
      <c r="E53" s="18" t="s">
        <v>125</v>
      </c>
      <c r="F53" s="18" t="s">
        <v>188</v>
      </c>
      <c r="G53" s="29">
        <v>14149.42</v>
      </c>
      <c r="H53" s="29">
        <v>16</v>
      </c>
      <c r="I53" s="29">
        <v>0</v>
      </c>
      <c r="J53" s="29">
        <v>16</v>
      </c>
      <c r="K53" s="29">
        <v>13</v>
      </c>
      <c r="L53" s="29">
        <v>13</v>
      </c>
      <c r="M53" s="29">
        <v>0</v>
      </c>
      <c r="N53" s="29">
        <f t="shared" si="1"/>
        <v>81.25</v>
      </c>
      <c r="O53" s="23">
        <v>14149.42</v>
      </c>
      <c r="P53" s="23">
        <v>14149.42</v>
      </c>
      <c r="Q53" s="29">
        <f t="shared" si="2"/>
        <v>100</v>
      </c>
      <c r="R53" s="23">
        <v>14149.42</v>
      </c>
      <c r="S53" s="29">
        <f t="shared" si="3"/>
        <v>100</v>
      </c>
      <c r="T53" s="23">
        <f t="shared" si="4"/>
        <v>0</v>
      </c>
      <c r="U53" s="29">
        <f t="shared" si="5"/>
        <v>0</v>
      </c>
      <c r="V53" s="28">
        <v>0</v>
      </c>
      <c r="W53" s="28">
        <v>0</v>
      </c>
      <c r="X53" s="28">
        <v>0</v>
      </c>
      <c r="Y53" s="29">
        <f t="shared" si="6"/>
        <v>0</v>
      </c>
      <c r="Z53" s="29">
        <v>0</v>
      </c>
      <c r="AA53" s="29">
        <v>0</v>
      </c>
      <c r="AB53" s="29">
        <f t="shared" si="7"/>
        <v>0</v>
      </c>
      <c r="AC53" s="29">
        <v>0</v>
      </c>
      <c r="AD53" s="29">
        <f t="shared" si="8"/>
        <v>0</v>
      </c>
      <c r="AE53" s="29">
        <f t="shared" si="9"/>
        <v>0</v>
      </c>
      <c r="AF53" s="29">
        <f t="shared" si="10"/>
        <v>0</v>
      </c>
    </row>
    <row r="54" spans="1:32" ht="22.5" customHeight="1" x14ac:dyDescent="0.25">
      <c r="A54" s="18">
        <v>48</v>
      </c>
      <c r="B54" s="25"/>
      <c r="C54" s="25"/>
      <c r="D54" s="20" t="s">
        <v>74</v>
      </c>
      <c r="E54" s="18" t="s">
        <v>124</v>
      </c>
      <c r="F54" s="18" t="s">
        <v>189</v>
      </c>
      <c r="G54" s="29">
        <v>19513.129999999997</v>
      </c>
      <c r="H54" s="29">
        <v>15</v>
      </c>
      <c r="I54" s="29">
        <v>2</v>
      </c>
      <c r="J54" s="29">
        <v>12</v>
      </c>
      <c r="K54" s="29">
        <v>11</v>
      </c>
      <c r="L54" s="29">
        <v>11</v>
      </c>
      <c r="M54" s="29">
        <v>0</v>
      </c>
      <c r="N54" s="29">
        <f t="shared" si="1"/>
        <v>73.333333333333329</v>
      </c>
      <c r="O54" s="23">
        <v>19513.129999999997</v>
      </c>
      <c r="P54" s="23">
        <v>19513.129999999997</v>
      </c>
      <c r="Q54" s="29">
        <f t="shared" si="2"/>
        <v>100</v>
      </c>
      <c r="R54" s="23">
        <v>19513.129999999997</v>
      </c>
      <c r="S54" s="29">
        <f t="shared" si="3"/>
        <v>100</v>
      </c>
      <c r="T54" s="23">
        <f t="shared" si="4"/>
        <v>0</v>
      </c>
      <c r="U54" s="29">
        <f t="shared" si="5"/>
        <v>0</v>
      </c>
      <c r="V54" s="28">
        <v>0</v>
      </c>
      <c r="W54" s="28">
        <v>0</v>
      </c>
      <c r="X54" s="28">
        <v>0</v>
      </c>
      <c r="Y54" s="29">
        <f t="shared" si="6"/>
        <v>0</v>
      </c>
      <c r="Z54" s="29">
        <v>0</v>
      </c>
      <c r="AA54" s="29">
        <v>0</v>
      </c>
      <c r="AB54" s="29">
        <f t="shared" si="7"/>
        <v>0</v>
      </c>
      <c r="AC54" s="29">
        <v>0</v>
      </c>
      <c r="AD54" s="29">
        <f t="shared" si="8"/>
        <v>0</v>
      </c>
      <c r="AE54" s="29">
        <f t="shared" si="9"/>
        <v>0</v>
      </c>
      <c r="AF54" s="29">
        <f t="shared" si="10"/>
        <v>0</v>
      </c>
    </row>
    <row r="55" spans="1:32" ht="22.5" customHeight="1" x14ac:dyDescent="0.25">
      <c r="A55" s="18">
        <v>49</v>
      </c>
      <c r="B55" s="25"/>
      <c r="C55" s="25"/>
      <c r="D55" s="20" t="s">
        <v>75</v>
      </c>
      <c r="E55" s="18" t="s">
        <v>125</v>
      </c>
      <c r="F55" s="18" t="s">
        <v>190</v>
      </c>
      <c r="G55" s="29">
        <v>7872.8899999999994</v>
      </c>
      <c r="H55" s="29">
        <v>18</v>
      </c>
      <c r="I55" s="29">
        <v>5</v>
      </c>
      <c r="J55" s="29">
        <v>13</v>
      </c>
      <c r="K55" s="29">
        <v>14</v>
      </c>
      <c r="L55" s="29">
        <v>14</v>
      </c>
      <c r="M55" s="29">
        <v>0</v>
      </c>
      <c r="N55" s="29">
        <f t="shared" si="1"/>
        <v>77.777777777777786</v>
      </c>
      <c r="O55" s="23">
        <v>7872.8899999999994</v>
      </c>
      <c r="P55" s="23">
        <v>7872.8899999999994</v>
      </c>
      <c r="Q55" s="29">
        <f t="shared" si="2"/>
        <v>100</v>
      </c>
      <c r="R55" s="23">
        <v>7872.8899999999994</v>
      </c>
      <c r="S55" s="29">
        <f t="shared" si="3"/>
        <v>100</v>
      </c>
      <c r="T55" s="23">
        <f t="shared" si="4"/>
        <v>0</v>
      </c>
      <c r="U55" s="29">
        <f t="shared" si="5"/>
        <v>0</v>
      </c>
      <c r="V55" s="28">
        <v>0</v>
      </c>
      <c r="W55" s="28">
        <v>0</v>
      </c>
      <c r="X55" s="28">
        <v>0</v>
      </c>
      <c r="Y55" s="29">
        <f t="shared" si="6"/>
        <v>0</v>
      </c>
      <c r="Z55" s="29">
        <v>0</v>
      </c>
      <c r="AA55" s="29">
        <v>0</v>
      </c>
      <c r="AB55" s="29">
        <f t="shared" si="7"/>
        <v>0</v>
      </c>
      <c r="AC55" s="29">
        <v>0</v>
      </c>
      <c r="AD55" s="29">
        <f t="shared" si="8"/>
        <v>0</v>
      </c>
      <c r="AE55" s="29">
        <f t="shared" si="9"/>
        <v>0</v>
      </c>
      <c r="AF55" s="29">
        <f t="shared" si="10"/>
        <v>0</v>
      </c>
    </row>
    <row r="56" spans="1:32" ht="22.5" customHeight="1" x14ac:dyDescent="0.25">
      <c r="A56" s="18">
        <v>50</v>
      </c>
      <c r="B56" s="25"/>
      <c r="C56" s="25"/>
      <c r="D56" s="20" t="s">
        <v>76</v>
      </c>
      <c r="E56" s="18" t="s">
        <v>135</v>
      </c>
      <c r="F56" s="18" t="s">
        <v>191</v>
      </c>
      <c r="G56" s="29">
        <v>901.85</v>
      </c>
      <c r="H56" s="29">
        <v>9</v>
      </c>
      <c r="I56" s="29">
        <v>3</v>
      </c>
      <c r="J56" s="29">
        <v>5</v>
      </c>
      <c r="K56" s="29">
        <v>2</v>
      </c>
      <c r="L56" s="29">
        <v>2</v>
      </c>
      <c r="M56" s="29">
        <v>0</v>
      </c>
      <c r="N56" s="29">
        <f t="shared" si="1"/>
        <v>22.222222222222221</v>
      </c>
      <c r="O56" s="23">
        <v>901.85</v>
      </c>
      <c r="P56" s="23">
        <v>901.85</v>
      </c>
      <c r="Q56" s="29">
        <f t="shared" si="2"/>
        <v>100</v>
      </c>
      <c r="R56" s="23">
        <v>901.85</v>
      </c>
      <c r="S56" s="29">
        <f t="shared" si="3"/>
        <v>100</v>
      </c>
      <c r="T56" s="23">
        <f t="shared" si="4"/>
        <v>0</v>
      </c>
      <c r="U56" s="29">
        <f t="shared" si="5"/>
        <v>0</v>
      </c>
      <c r="V56" s="28">
        <v>0</v>
      </c>
      <c r="W56" s="28">
        <v>0</v>
      </c>
      <c r="X56" s="28">
        <v>0</v>
      </c>
      <c r="Y56" s="29">
        <f t="shared" si="6"/>
        <v>0</v>
      </c>
      <c r="Z56" s="29">
        <v>0</v>
      </c>
      <c r="AA56" s="29">
        <v>0</v>
      </c>
      <c r="AB56" s="29">
        <f t="shared" si="7"/>
        <v>0</v>
      </c>
      <c r="AC56" s="29">
        <v>0</v>
      </c>
      <c r="AD56" s="29">
        <f t="shared" si="8"/>
        <v>0</v>
      </c>
      <c r="AE56" s="29">
        <f t="shared" si="9"/>
        <v>0</v>
      </c>
      <c r="AF56" s="29">
        <f t="shared" si="10"/>
        <v>0</v>
      </c>
    </row>
    <row r="57" spans="1:32" ht="22.5" customHeight="1" x14ac:dyDescent="0.25">
      <c r="A57" s="18">
        <v>51</v>
      </c>
      <c r="B57" s="25"/>
      <c r="C57" s="25"/>
      <c r="D57" s="20" t="s">
        <v>77</v>
      </c>
      <c r="E57" s="18" t="s">
        <v>136</v>
      </c>
      <c r="F57" s="18" t="s">
        <v>192</v>
      </c>
      <c r="G57" s="29">
        <v>22560.63</v>
      </c>
      <c r="H57" s="29">
        <v>17</v>
      </c>
      <c r="I57" s="29">
        <v>1</v>
      </c>
      <c r="J57" s="29">
        <v>16</v>
      </c>
      <c r="K57" s="29">
        <v>15</v>
      </c>
      <c r="L57" s="29">
        <v>15</v>
      </c>
      <c r="M57" s="29">
        <v>0</v>
      </c>
      <c r="N57" s="29">
        <f t="shared" si="1"/>
        <v>88.235294117647058</v>
      </c>
      <c r="O57" s="23">
        <v>22560.63</v>
      </c>
      <c r="P57" s="23">
        <v>22560.63</v>
      </c>
      <c r="Q57" s="29">
        <f t="shared" si="2"/>
        <v>100</v>
      </c>
      <c r="R57" s="23">
        <v>22560.63</v>
      </c>
      <c r="S57" s="29">
        <f t="shared" si="3"/>
        <v>100</v>
      </c>
      <c r="T57" s="23">
        <f t="shared" si="4"/>
        <v>0</v>
      </c>
      <c r="U57" s="29">
        <f t="shared" si="5"/>
        <v>0</v>
      </c>
      <c r="V57" s="28">
        <v>0</v>
      </c>
      <c r="W57" s="28">
        <v>0</v>
      </c>
      <c r="X57" s="28">
        <v>0</v>
      </c>
      <c r="Y57" s="29">
        <f t="shared" si="6"/>
        <v>0</v>
      </c>
      <c r="Z57" s="29">
        <v>2572.42</v>
      </c>
      <c r="AA57" s="29">
        <v>2572.42</v>
      </c>
      <c r="AB57" s="29">
        <f t="shared" si="7"/>
        <v>100</v>
      </c>
      <c r="AC57" s="29">
        <v>0</v>
      </c>
      <c r="AD57" s="29">
        <f t="shared" si="8"/>
        <v>0</v>
      </c>
      <c r="AE57" s="29">
        <f t="shared" si="9"/>
        <v>2572.42</v>
      </c>
      <c r="AF57" s="29">
        <f t="shared" si="10"/>
        <v>100</v>
      </c>
    </row>
    <row r="58" spans="1:32" ht="22.5" customHeight="1" x14ac:dyDescent="0.25">
      <c r="A58" s="18">
        <v>52</v>
      </c>
      <c r="B58" s="25"/>
      <c r="C58" s="25"/>
      <c r="D58" s="20" t="s">
        <v>78</v>
      </c>
      <c r="E58" s="18" t="s">
        <v>124</v>
      </c>
      <c r="F58" s="18" t="s">
        <v>193</v>
      </c>
      <c r="G58" s="29">
        <v>5829.1</v>
      </c>
      <c r="H58" s="29">
        <v>9</v>
      </c>
      <c r="I58" s="29">
        <v>3</v>
      </c>
      <c r="J58" s="29">
        <v>6</v>
      </c>
      <c r="K58" s="29">
        <v>8</v>
      </c>
      <c r="L58" s="29">
        <v>8</v>
      </c>
      <c r="M58" s="29">
        <v>0</v>
      </c>
      <c r="N58" s="29">
        <f t="shared" si="1"/>
        <v>88.888888888888886</v>
      </c>
      <c r="O58" s="23">
        <v>5829.1</v>
      </c>
      <c r="P58" s="23">
        <v>5829.1</v>
      </c>
      <c r="Q58" s="29">
        <f t="shared" si="2"/>
        <v>100</v>
      </c>
      <c r="R58" s="23">
        <v>5829.1</v>
      </c>
      <c r="S58" s="29">
        <f t="shared" si="3"/>
        <v>100</v>
      </c>
      <c r="T58" s="23">
        <f t="shared" si="4"/>
        <v>0</v>
      </c>
      <c r="U58" s="29">
        <f t="shared" si="5"/>
        <v>0</v>
      </c>
      <c r="V58" s="28">
        <v>0</v>
      </c>
      <c r="W58" s="28">
        <v>0</v>
      </c>
      <c r="X58" s="28">
        <v>0</v>
      </c>
      <c r="Y58" s="29">
        <f t="shared" si="6"/>
        <v>0</v>
      </c>
      <c r="Z58" s="29">
        <v>0</v>
      </c>
      <c r="AA58" s="29">
        <v>0</v>
      </c>
      <c r="AB58" s="29">
        <f t="shared" si="7"/>
        <v>0</v>
      </c>
      <c r="AC58" s="29">
        <v>0</v>
      </c>
      <c r="AD58" s="29">
        <f t="shared" si="8"/>
        <v>0</v>
      </c>
      <c r="AE58" s="29">
        <f t="shared" si="9"/>
        <v>0</v>
      </c>
      <c r="AF58" s="29">
        <f t="shared" si="10"/>
        <v>0</v>
      </c>
    </row>
    <row r="59" spans="1:32" ht="22.5" customHeight="1" x14ac:dyDescent="0.25">
      <c r="A59" s="18">
        <v>53</v>
      </c>
      <c r="B59" s="25"/>
      <c r="C59" s="25"/>
      <c r="D59" s="20" t="s">
        <v>79</v>
      </c>
      <c r="E59" s="18" t="s">
        <v>137</v>
      </c>
      <c r="F59" s="18" t="s">
        <v>194</v>
      </c>
      <c r="G59" s="29">
        <v>20164.23</v>
      </c>
      <c r="H59" s="29">
        <v>19</v>
      </c>
      <c r="I59" s="29">
        <v>5</v>
      </c>
      <c r="J59" s="29">
        <v>14</v>
      </c>
      <c r="K59" s="29">
        <v>16</v>
      </c>
      <c r="L59" s="29">
        <v>16</v>
      </c>
      <c r="M59" s="29">
        <v>0</v>
      </c>
      <c r="N59" s="29">
        <f t="shared" si="1"/>
        <v>84.210526315789465</v>
      </c>
      <c r="O59" s="23">
        <v>20164.23</v>
      </c>
      <c r="P59" s="23">
        <v>20164.23</v>
      </c>
      <c r="Q59" s="29">
        <f t="shared" si="2"/>
        <v>100</v>
      </c>
      <c r="R59" s="23">
        <v>19473.62</v>
      </c>
      <c r="S59" s="29">
        <f t="shared" si="3"/>
        <v>96.575073781642047</v>
      </c>
      <c r="T59" s="23">
        <f t="shared" si="4"/>
        <v>690.61000000000058</v>
      </c>
      <c r="U59" s="29">
        <f t="shared" si="5"/>
        <v>3.4249262183579563</v>
      </c>
      <c r="V59" s="28">
        <v>0</v>
      </c>
      <c r="W59" s="28">
        <v>0</v>
      </c>
      <c r="X59" s="28">
        <v>0</v>
      </c>
      <c r="Y59" s="29">
        <f t="shared" si="6"/>
        <v>0</v>
      </c>
      <c r="Z59" s="29">
        <v>0</v>
      </c>
      <c r="AA59" s="29">
        <v>0</v>
      </c>
      <c r="AB59" s="29">
        <f t="shared" si="7"/>
        <v>0</v>
      </c>
      <c r="AC59" s="29">
        <v>0</v>
      </c>
      <c r="AD59" s="29">
        <f t="shared" si="8"/>
        <v>0</v>
      </c>
      <c r="AE59" s="29">
        <f t="shared" si="9"/>
        <v>0</v>
      </c>
      <c r="AF59" s="29">
        <f t="shared" si="10"/>
        <v>0</v>
      </c>
    </row>
    <row r="60" spans="1:32" ht="22.5" customHeight="1" x14ac:dyDescent="0.25">
      <c r="A60" s="18">
        <v>54</v>
      </c>
      <c r="B60" s="25"/>
      <c r="C60" s="25"/>
      <c r="D60" s="20" t="s">
        <v>80</v>
      </c>
      <c r="E60" s="18" t="s">
        <v>124</v>
      </c>
      <c r="F60" s="18" t="s">
        <v>195</v>
      </c>
      <c r="G60" s="29">
        <v>21266.880000000001</v>
      </c>
      <c r="H60" s="29">
        <v>16</v>
      </c>
      <c r="I60" s="29">
        <v>3</v>
      </c>
      <c r="J60" s="29">
        <v>12</v>
      </c>
      <c r="K60" s="29">
        <v>16</v>
      </c>
      <c r="L60" s="29">
        <v>16</v>
      </c>
      <c r="M60" s="29">
        <v>0</v>
      </c>
      <c r="N60" s="29">
        <f t="shared" si="1"/>
        <v>100</v>
      </c>
      <c r="O60" s="23">
        <v>21266.880000000001</v>
      </c>
      <c r="P60" s="23">
        <v>21266.880000000001</v>
      </c>
      <c r="Q60" s="29">
        <f t="shared" si="2"/>
        <v>100</v>
      </c>
      <c r="R60" s="23">
        <v>21266.880000000001</v>
      </c>
      <c r="S60" s="29">
        <f t="shared" si="3"/>
        <v>100</v>
      </c>
      <c r="T60" s="23">
        <f t="shared" si="4"/>
        <v>0</v>
      </c>
      <c r="U60" s="29">
        <f t="shared" si="5"/>
        <v>0</v>
      </c>
      <c r="V60" s="28">
        <v>0</v>
      </c>
      <c r="W60" s="28">
        <v>0</v>
      </c>
      <c r="X60" s="28">
        <v>0</v>
      </c>
      <c r="Y60" s="29">
        <f t="shared" si="6"/>
        <v>0</v>
      </c>
      <c r="Z60" s="29">
        <v>8701.2800000000007</v>
      </c>
      <c r="AA60" s="29">
        <v>8701.2800000000007</v>
      </c>
      <c r="AB60" s="29">
        <f t="shared" si="7"/>
        <v>100</v>
      </c>
      <c r="AC60" s="29">
        <v>0</v>
      </c>
      <c r="AD60" s="29">
        <f t="shared" si="8"/>
        <v>0</v>
      </c>
      <c r="AE60" s="29">
        <f t="shared" si="9"/>
        <v>8701.2800000000007</v>
      </c>
      <c r="AF60" s="29">
        <f t="shared" si="10"/>
        <v>100</v>
      </c>
    </row>
    <row r="61" spans="1:32" ht="22.5" customHeight="1" x14ac:dyDescent="0.25">
      <c r="A61" s="18">
        <v>55</v>
      </c>
      <c r="B61" s="25"/>
      <c r="C61" s="25"/>
      <c r="D61" s="20" t="s">
        <v>81</v>
      </c>
      <c r="E61" s="18" t="s">
        <v>130</v>
      </c>
      <c r="F61" s="18" t="s">
        <v>196</v>
      </c>
      <c r="G61" s="29">
        <v>13311.29</v>
      </c>
      <c r="H61" s="29">
        <v>16</v>
      </c>
      <c r="I61" s="29">
        <v>0</v>
      </c>
      <c r="J61" s="29">
        <v>16</v>
      </c>
      <c r="K61" s="29">
        <v>14</v>
      </c>
      <c r="L61" s="29">
        <v>14</v>
      </c>
      <c r="M61" s="29">
        <v>0</v>
      </c>
      <c r="N61" s="29">
        <f t="shared" si="1"/>
        <v>87.5</v>
      </c>
      <c r="O61" s="23">
        <v>13311.29</v>
      </c>
      <c r="P61" s="23">
        <v>13311.29</v>
      </c>
      <c r="Q61" s="29">
        <f t="shared" si="2"/>
        <v>100</v>
      </c>
      <c r="R61" s="23">
        <v>11290.26</v>
      </c>
      <c r="S61" s="29">
        <f t="shared" si="3"/>
        <v>84.817173992903761</v>
      </c>
      <c r="T61" s="23">
        <f t="shared" si="4"/>
        <v>2021.0300000000007</v>
      </c>
      <c r="U61" s="29">
        <f t="shared" si="5"/>
        <v>15.182826007096237</v>
      </c>
      <c r="V61" s="28">
        <v>0</v>
      </c>
      <c r="W61" s="28">
        <v>0</v>
      </c>
      <c r="X61" s="28">
        <v>0</v>
      </c>
      <c r="Y61" s="29">
        <f t="shared" si="6"/>
        <v>0</v>
      </c>
      <c r="Z61" s="29">
        <v>0</v>
      </c>
      <c r="AA61" s="29">
        <v>0</v>
      </c>
      <c r="AB61" s="29">
        <f t="shared" si="7"/>
        <v>0</v>
      </c>
      <c r="AC61" s="29">
        <v>0</v>
      </c>
      <c r="AD61" s="29">
        <f t="shared" si="8"/>
        <v>0</v>
      </c>
      <c r="AE61" s="29">
        <f t="shared" si="9"/>
        <v>0</v>
      </c>
      <c r="AF61" s="29">
        <f t="shared" si="10"/>
        <v>0</v>
      </c>
    </row>
    <row r="62" spans="1:32" ht="22.5" customHeight="1" x14ac:dyDescent="0.25">
      <c r="A62" s="18">
        <v>56</v>
      </c>
      <c r="B62" s="25"/>
      <c r="C62" s="25"/>
      <c r="D62" s="20" t="s">
        <v>82</v>
      </c>
      <c r="E62" s="18" t="s">
        <v>124</v>
      </c>
      <c r="F62" s="18" t="s">
        <v>197</v>
      </c>
      <c r="G62" s="29">
        <v>4865.3099999999995</v>
      </c>
      <c r="H62" s="29">
        <v>5</v>
      </c>
      <c r="I62" s="29">
        <v>0</v>
      </c>
      <c r="J62" s="29">
        <v>5</v>
      </c>
      <c r="K62" s="29">
        <v>5</v>
      </c>
      <c r="L62" s="29">
        <v>5</v>
      </c>
      <c r="M62" s="29">
        <v>0</v>
      </c>
      <c r="N62" s="29">
        <f t="shared" si="1"/>
        <v>100</v>
      </c>
      <c r="O62" s="23">
        <v>4865.3099999999995</v>
      </c>
      <c r="P62" s="23">
        <v>4865.3099999999995</v>
      </c>
      <c r="Q62" s="29">
        <f t="shared" si="2"/>
        <v>100</v>
      </c>
      <c r="R62" s="23">
        <v>4865.3099999999995</v>
      </c>
      <c r="S62" s="29">
        <f t="shared" si="3"/>
        <v>100</v>
      </c>
      <c r="T62" s="23">
        <f t="shared" si="4"/>
        <v>0</v>
      </c>
      <c r="U62" s="29">
        <f t="shared" si="5"/>
        <v>0</v>
      </c>
      <c r="V62" s="28">
        <v>0</v>
      </c>
      <c r="W62" s="28">
        <v>0</v>
      </c>
      <c r="X62" s="28">
        <v>0</v>
      </c>
      <c r="Y62" s="29">
        <f t="shared" si="6"/>
        <v>0</v>
      </c>
      <c r="Z62" s="29">
        <v>0</v>
      </c>
      <c r="AA62" s="29">
        <v>0</v>
      </c>
      <c r="AB62" s="29">
        <f t="shared" si="7"/>
        <v>0</v>
      </c>
      <c r="AC62" s="29">
        <v>0</v>
      </c>
      <c r="AD62" s="29">
        <f t="shared" si="8"/>
        <v>0</v>
      </c>
      <c r="AE62" s="29">
        <f t="shared" si="9"/>
        <v>0</v>
      </c>
      <c r="AF62" s="29">
        <f t="shared" si="10"/>
        <v>0</v>
      </c>
    </row>
    <row r="63" spans="1:32" ht="22.5" customHeight="1" x14ac:dyDescent="0.25">
      <c r="A63" s="18">
        <v>57</v>
      </c>
      <c r="B63" s="25"/>
      <c r="C63" s="25"/>
      <c r="D63" s="20" t="s">
        <v>83</v>
      </c>
      <c r="E63" s="18" t="s">
        <v>124</v>
      </c>
      <c r="F63" s="18" t="s">
        <v>198</v>
      </c>
      <c r="G63" s="29">
        <v>15259.9</v>
      </c>
      <c r="H63" s="29">
        <v>14</v>
      </c>
      <c r="I63" s="29">
        <v>1</v>
      </c>
      <c r="J63" s="29">
        <v>12</v>
      </c>
      <c r="K63" s="29">
        <v>12</v>
      </c>
      <c r="L63" s="29">
        <v>12</v>
      </c>
      <c r="M63" s="29">
        <v>0</v>
      </c>
      <c r="N63" s="29">
        <f t="shared" si="1"/>
        <v>85.714285714285708</v>
      </c>
      <c r="O63" s="23">
        <v>15259.9</v>
      </c>
      <c r="P63" s="23">
        <v>15259.9</v>
      </c>
      <c r="Q63" s="29">
        <f t="shared" si="2"/>
        <v>100</v>
      </c>
      <c r="R63" s="23">
        <v>15259.900000000001</v>
      </c>
      <c r="S63" s="29">
        <f t="shared" si="3"/>
        <v>100.00000000000003</v>
      </c>
      <c r="T63" s="23">
        <f t="shared" si="4"/>
        <v>0</v>
      </c>
      <c r="U63" s="29">
        <f t="shared" si="5"/>
        <v>0</v>
      </c>
      <c r="V63" s="28">
        <v>0</v>
      </c>
      <c r="W63" s="28">
        <v>0</v>
      </c>
      <c r="X63" s="28">
        <v>0</v>
      </c>
      <c r="Y63" s="29">
        <f t="shared" si="6"/>
        <v>0</v>
      </c>
      <c r="Z63" s="29">
        <v>0</v>
      </c>
      <c r="AA63" s="29">
        <v>0</v>
      </c>
      <c r="AB63" s="29">
        <f t="shared" si="7"/>
        <v>0</v>
      </c>
      <c r="AC63" s="29">
        <v>0</v>
      </c>
      <c r="AD63" s="29">
        <f t="shared" si="8"/>
        <v>0</v>
      </c>
      <c r="AE63" s="29">
        <f t="shared" si="9"/>
        <v>0</v>
      </c>
      <c r="AF63" s="29">
        <f t="shared" si="10"/>
        <v>0</v>
      </c>
    </row>
    <row r="64" spans="1:32" ht="22.5" customHeight="1" x14ac:dyDescent="0.25">
      <c r="A64" s="18">
        <v>58</v>
      </c>
      <c r="B64" s="25"/>
      <c r="C64" s="25"/>
      <c r="D64" s="20" t="s">
        <v>84</v>
      </c>
      <c r="E64" s="18" t="s">
        <v>125</v>
      </c>
      <c r="F64" s="18" t="s">
        <v>199</v>
      </c>
      <c r="G64" s="29">
        <v>9876.69</v>
      </c>
      <c r="H64" s="29">
        <v>15</v>
      </c>
      <c r="I64" s="29">
        <v>4</v>
      </c>
      <c r="J64" s="29">
        <v>10</v>
      </c>
      <c r="K64" s="29">
        <v>15</v>
      </c>
      <c r="L64" s="29">
        <v>15</v>
      </c>
      <c r="M64" s="29">
        <v>0</v>
      </c>
      <c r="N64" s="29">
        <f t="shared" si="1"/>
        <v>100</v>
      </c>
      <c r="O64" s="23">
        <v>9876.69</v>
      </c>
      <c r="P64" s="23">
        <v>9876.69</v>
      </c>
      <c r="Q64" s="29">
        <f t="shared" si="2"/>
        <v>100</v>
      </c>
      <c r="R64" s="23">
        <v>9876.69</v>
      </c>
      <c r="S64" s="29">
        <f t="shared" si="3"/>
        <v>100</v>
      </c>
      <c r="T64" s="23">
        <f t="shared" si="4"/>
        <v>0</v>
      </c>
      <c r="U64" s="29">
        <f t="shared" si="5"/>
        <v>0</v>
      </c>
      <c r="V64" s="28">
        <v>0</v>
      </c>
      <c r="W64" s="28">
        <v>0</v>
      </c>
      <c r="X64" s="28">
        <v>0</v>
      </c>
      <c r="Y64" s="29">
        <f t="shared" si="6"/>
        <v>0</v>
      </c>
      <c r="Z64" s="29">
        <v>0</v>
      </c>
      <c r="AA64" s="29">
        <v>0</v>
      </c>
      <c r="AB64" s="29">
        <f t="shared" si="7"/>
        <v>0</v>
      </c>
      <c r="AC64" s="29">
        <v>0</v>
      </c>
      <c r="AD64" s="29">
        <f t="shared" si="8"/>
        <v>0</v>
      </c>
      <c r="AE64" s="29">
        <f t="shared" si="9"/>
        <v>0</v>
      </c>
      <c r="AF64" s="29">
        <f t="shared" si="10"/>
        <v>0</v>
      </c>
    </row>
    <row r="65" spans="1:32" ht="22.5" customHeight="1" x14ac:dyDescent="0.25">
      <c r="A65" s="18">
        <v>59</v>
      </c>
      <c r="B65" s="25"/>
      <c r="C65" s="25"/>
      <c r="D65" s="20" t="s">
        <v>85</v>
      </c>
      <c r="E65" s="18" t="s">
        <v>124</v>
      </c>
      <c r="F65" s="18" t="s">
        <v>200</v>
      </c>
      <c r="G65" s="29">
        <v>29474.7</v>
      </c>
      <c r="H65" s="29">
        <v>30</v>
      </c>
      <c r="I65" s="29">
        <v>11</v>
      </c>
      <c r="J65" s="29">
        <v>17</v>
      </c>
      <c r="K65" s="29">
        <v>23</v>
      </c>
      <c r="L65" s="29">
        <v>23</v>
      </c>
      <c r="M65" s="29">
        <v>0</v>
      </c>
      <c r="N65" s="29">
        <f t="shared" si="1"/>
        <v>76.666666666666671</v>
      </c>
      <c r="O65" s="23">
        <v>29474.7</v>
      </c>
      <c r="P65" s="23">
        <v>29474.7</v>
      </c>
      <c r="Q65" s="29">
        <f t="shared" si="2"/>
        <v>100</v>
      </c>
      <c r="R65" s="23">
        <v>25978.489999999998</v>
      </c>
      <c r="S65" s="29">
        <f t="shared" si="3"/>
        <v>88.138267734701287</v>
      </c>
      <c r="T65" s="23">
        <f t="shared" si="4"/>
        <v>3496.2100000000028</v>
      </c>
      <c r="U65" s="29">
        <f t="shared" si="5"/>
        <v>11.861732265298723</v>
      </c>
      <c r="V65" s="28">
        <v>0</v>
      </c>
      <c r="W65" s="28">
        <v>0</v>
      </c>
      <c r="X65" s="28">
        <v>0</v>
      </c>
      <c r="Y65" s="29">
        <f t="shared" si="6"/>
        <v>0</v>
      </c>
      <c r="Z65" s="29">
        <v>0</v>
      </c>
      <c r="AA65" s="29">
        <v>0</v>
      </c>
      <c r="AB65" s="29">
        <f t="shared" si="7"/>
        <v>0</v>
      </c>
      <c r="AC65" s="29">
        <v>0</v>
      </c>
      <c r="AD65" s="29">
        <f t="shared" si="8"/>
        <v>0</v>
      </c>
      <c r="AE65" s="29">
        <f t="shared" si="9"/>
        <v>0</v>
      </c>
      <c r="AF65" s="29">
        <f t="shared" si="10"/>
        <v>0</v>
      </c>
    </row>
    <row r="66" spans="1:32" ht="22.5" customHeight="1" x14ac:dyDescent="0.25">
      <c r="A66" s="18">
        <v>60</v>
      </c>
      <c r="B66" s="25"/>
      <c r="C66" s="25"/>
      <c r="D66" s="20" t="s">
        <v>86</v>
      </c>
      <c r="E66" s="18" t="s">
        <v>138</v>
      </c>
      <c r="F66" s="18" t="s">
        <v>201</v>
      </c>
      <c r="G66" s="29">
        <v>31860.29</v>
      </c>
      <c r="H66" s="29">
        <v>22</v>
      </c>
      <c r="I66" s="29">
        <v>8</v>
      </c>
      <c r="J66" s="29">
        <v>14</v>
      </c>
      <c r="K66" s="29">
        <v>23</v>
      </c>
      <c r="L66" s="29">
        <v>23</v>
      </c>
      <c r="M66" s="29">
        <v>0</v>
      </c>
      <c r="N66" s="29">
        <f t="shared" si="1"/>
        <v>104.54545454545455</v>
      </c>
      <c r="O66" s="23">
        <v>31860.29</v>
      </c>
      <c r="P66" s="23">
        <v>31860.29</v>
      </c>
      <c r="Q66" s="29">
        <f t="shared" si="2"/>
        <v>100</v>
      </c>
      <c r="R66" s="23">
        <v>31860.29</v>
      </c>
      <c r="S66" s="29">
        <f t="shared" si="3"/>
        <v>100</v>
      </c>
      <c r="T66" s="23">
        <f t="shared" si="4"/>
        <v>0</v>
      </c>
      <c r="U66" s="29">
        <f t="shared" si="5"/>
        <v>0</v>
      </c>
      <c r="V66" s="28">
        <v>0</v>
      </c>
      <c r="W66" s="28">
        <v>0</v>
      </c>
      <c r="X66" s="28">
        <v>0</v>
      </c>
      <c r="Y66" s="29">
        <f t="shared" si="6"/>
        <v>0</v>
      </c>
      <c r="Z66" s="29">
        <v>2448.9699999999998</v>
      </c>
      <c r="AA66" s="29">
        <v>2448.9699999999998</v>
      </c>
      <c r="AB66" s="29">
        <f t="shared" si="7"/>
        <v>100</v>
      </c>
      <c r="AC66" s="29">
        <v>0</v>
      </c>
      <c r="AD66" s="29">
        <f t="shared" si="8"/>
        <v>0</v>
      </c>
      <c r="AE66" s="29">
        <f t="shared" si="9"/>
        <v>2448.9699999999998</v>
      </c>
      <c r="AF66" s="29">
        <f t="shared" si="10"/>
        <v>100</v>
      </c>
    </row>
    <row r="67" spans="1:32" ht="22.5" customHeight="1" x14ac:dyDescent="0.25">
      <c r="A67" s="18">
        <v>61</v>
      </c>
      <c r="B67" s="25"/>
      <c r="C67" s="25"/>
      <c r="D67" s="20" t="s">
        <v>87</v>
      </c>
      <c r="E67" s="18" t="s">
        <v>135</v>
      </c>
      <c r="F67" s="18" t="s">
        <v>202</v>
      </c>
      <c r="G67" s="29">
        <v>7417.12</v>
      </c>
      <c r="H67" s="29">
        <v>9</v>
      </c>
      <c r="I67" s="29">
        <v>2</v>
      </c>
      <c r="J67" s="29">
        <v>6</v>
      </c>
      <c r="K67" s="29">
        <v>9</v>
      </c>
      <c r="L67" s="29">
        <v>9</v>
      </c>
      <c r="M67" s="29">
        <v>0</v>
      </c>
      <c r="N67" s="29">
        <f t="shared" si="1"/>
        <v>100</v>
      </c>
      <c r="O67" s="23">
        <v>7417.12</v>
      </c>
      <c r="P67" s="23">
        <v>7417.12</v>
      </c>
      <c r="Q67" s="29">
        <f t="shared" si="2"/>
        <v>100</v>
      </c>
      <c r="R67" s="23">
        <v>6062.96</v>
      </c>
      <c r="S67" s="29">
        <f t="shared" si="3"/>
        <v>81.742778868347827</v>
      </c>
      <c r="T67" s="23">
        <f t="shared" si="4"/>
        <v>1354.1599999999999</v>
      </c>
      <c r="U67" s="29">
        <f t="shared" si="5"/>
        <v>18.257221131652177</v>
      </c>
      <c r="V67" s="28">
        <v>0</v>
      </c>
      <c r="W67" s="28">
        <v>0</v>
      </c>
      <c r="X67" s="28">
        <v>0</v>
      </c>
      <c r="Y67" s="29">
        <f t="shared" si="6"/>
        <v>0</v>
      </c>
      <c r="Z67" s="29">
        <v>0</v>
      </c>
      <c r="AA67" s="29">
        <v>0</v>
      </c>
      <c r="AB67" s="29">
        <f t="shared" si="7"/>
        <v>0</v>
      </c>
      <c r="AC67" s="29">
        <v>0</v>
      </c>
      <c r="AD67" s="29">
        <f t="shared" si="8"/>
        <v>0</v>
      </c>
      <c r="AE67" s="29">
        <f t="shared" si="9"/>
        <v>0</v>
      </c>
      <c r="AF67" s="29">
        <f t="shared" si="10"/>
        <v>0</v>
      </c>
    </row>
    <row r="68" spans="1:32" ht="22.5" customHeight="1" x14ac:dyDescent="0.25">
      <c r="A68" s="18">
        <v>62</v>
      </c>
      <c r="B68" s="25"/>
      <c r="C68" s="25"/>
      <c r="D68" s="20" t="s">
        <v>88</v>
      </c>
      <c r="E68" s="18" t="s">
        <v>120</v>
      </c>
      <c r="F68" s="18" t="s">
        <v>203</v>
      </c>
      <c r="G68" s="29">
        <v>24949.09</v>
      </c>
      <c r="H68" s="29">
        <v>21</v>
      </c>
      <c r="I68" s="29">
        <v>4</v>
      </c>
      <c r="J68" s="29">
        <v>15</v>
      </c>
      <c r="K68" s="29">
        <v>13</v>
      </c>
      <c r="L68" s="29">
        <v>13</v>
      </c>
      <c r="M68" s="29">
        <v>0</v>
      </c>
      <c r="N68" s="29">
        <f t="shared" si="1"/>
        <v>61.904761904761905</v>
      </c>
      <c r="O68" s="23">
        <v>24949.09</v>
      </c>
      <c r="P68" s="23">
        <v>24949.09</v>
      </c>
      <c r="Q68" s="29">
        <f t="shared" si="2"/>
        <v>100</v>
      </c>
      <c r="R68" s="23">
        <v>24949.09</v>
      </c>
      <c r="S68" s="29">
        <f t="shared" si="3"/>
        <v>100</v>
      </c>
      <c r="T68" s="23">
        <f t="shared" si="4"/>
        <v>0</v>
      </c>
      <c r="U68" s="29">
        <f t="shared" si="5"/>
        <v>0</v>
      </c>
      <c r="V68" s="28">
        <v>0</v>
      </c>
      <c r="W68" s="28">
        <v>0</v>
      </c>
      <c r="X68" s="28">
        <v>0</v>
      </c>
      <c r="Y68" s="29">
        <f t="shared" si="6"/>
        <v>0</v>
      </c>
      <c r="Z68" s="29">
        <v>0</v>
      </c>
      <c r="AA68" s="29">
        <v>0</v>
      </c>
      <c r="AB68" s="29">
        <f t="shared" si="7"/>
        <v>0</v>
      </c>
      <c r="AC68" s="29">
        <v>0</v>
      </c>
      <c r="AD68" s="29">
        <f t="shared" si="8"/>
        <v>0</v>
      </c>
      <c r="AE68" s="29">
        <f t="shared" si="9"/>
        <v>0</v>
      </c>
      <c r="AF68" s="29">
        <f t="shared" si="10"/>
        <v>0</v>
      </c>
    </row>
    <row r="69" spans="1:32" ht="22.5" customHeight="1" x14ac:dyDescent="0.25">
      <c r="A69" s="18">
        <v>63</v>
      </c>
      <c r="B69" s="25"/>
      <c r="C69" s="25"/>
      <c r="D69" s="20" t="s">
        <v>89</v>
      </c>
      <c r="E69" s="18" t="s">
        <v>139</v>
      </c>
      <c r="F69" s="18" t="s">
        <v>204</v>
      </c>
      <c r="G69" s="29">
        <v>23737.41</v>
      </c>
      <c r="H69" s="29">
        <v>26</v>
      </c>
      <c r="I69" s="29">
        <v>1</v>
      </c>
      <c r="J69" s="29">
        <v>25</v>
      </c>
      <c r="K69" s="29">
        <v>24</v>
      </c>
      <c r="L69" s="29">
        <v>24</v>
      </c>
      <c r="M69" s="29">
        <v>0</v>
      </c>
      <c r="N69" s="29">
        <f t="shared" si="1"/>
        <v>92.307692307692307</v>
      </c>
      <c r="O69" s="23">
        <v>23737.41</v>
      </c>
      <c r="P69" s="23">
        <v>23737.41</v>
      </c>
      <c r="Q69" s="29">
        <f t="shared" si="2"/>
        <v>100</v>
      </c>
      <c r="R69" s="23">
        <v>23737.410000000003</v>
      </c>
      <c r="S69" s="29">
        <f t="shared" si="3"/>
        <v>100.00000000000003</v>
      </c>
      <c r="T69" s="23">
        <f t="shared" si="4"/>
        <v>0</v>
      </c>
      <c r="U69" s="29">
        <f t="shared" si="5"/>
        <v>0</v>
      </c>
      <c r="V69" s="28">
        <v>0</v>
      </c>
      <c r="W69" s="28">
        <v>0</v>
      </c>
      <c r="X69" s="28">
        <v>0</v>
      </c>
      <c r="Y69" s="29">
        <f t="shared" si="6"/>
        <v>0</v>
      </c>
      <c r="Z69" s="29">
        <v>0</v>
      </c>
      <c r="AA69" s="29">
        <v>0</v>
      </c>
      <c r="AB69" s="29">
        <f t="shared" si="7"/>
        <v>0</v>
      </c>
      <c r="AC69" s="29">
        <v>0</v>
      </c>
      <c r="AD69" s="29">
        <f t="shared" si="8"/>
        <v>0</v>
      </c>
      <c r="AE69" s="29">
        <f t="shared" si="9"/>
        <v>0</v>
      </c>
      <c r="AF69" s="29">
        <f t="shared" si="10"/>
        <v>0</v>
      </c>
    </row>
    <row r="70" spans="1:32" ht="22.5" customHeight="1" x14ac:dyDescent="0.25">
      <c r="A70" s="18">
        <v>64</v>
      </c>
      <c r="B70" s="25"/>
      <c r="C70" s="25"/>
      <c r="D70" s="20" t="s">
        <v>90</v>
      </c>
      <c r="E70" s="18" t="s">
        <v>140</v>
      </c>
      <c r="F70" s="18" t="s">
        <v>205</v>
      </c>
      <c r="G70" s="29">
        <v>10610.75</v>
      </c>
      <c r="H70" s="29">
        <v>11</v>
      </c>
      <c r="I70" s="29">
        <v>6</v>
      </c>
      <c r="J70" s="29">
        <v>5</v>
      </c>
      <c r="K70" s="29">
        <v>7</v>
      </c>
      <c r="L70" s="29">
        <v>7</v>
      </c>
      <c r="M70" s="29">
        <v>0</v>
      </c>
      <c r="N70" s="29">
        <f t="shared" si="1"/>
        <v>63.636363636363633</v>
      </c>
      <c r="O70" s="23">
        <v>10610.75</v>
      </c>
      <c r="P70" s="23">
        <v>10610.75</v>
      </c>
      <c r="Q70" s="29">
        <f t="shared" si="2"/>
        <v>100</v>
      </c>
      <c r="R70" s="23">
        <v>10610.75</v>
      </c>
      <c r="S70" s="29">
        <f t="shared" si="3"/>
        <v>100</v>
      </c>
      <c r="T70" s="23">
        <f t="shared" si="4"/>
        <v>0</v>
      </c>
      <c r="U70" s="29">
        <f t="shared" si="5"/>
        <v>0</v>
      </c>
      <c r="V70" s="28">
        <v>0</v>
      </c>
      <c r="W70" s="28">
        <v>0</v>
      </c>
      <c r="X70" s="28">
        <v>0</v>
      </c>
      <c r="Y70" s="29">
        <f t="shared" si="6"/>
        <v>0</v>
      </c>
      <c r="Z70" s="29">
        <v>0</v>
      </c>
      <c r="AA70" s="29">
        <v>0</v>
      </c>
      <c r="AB70" s="29">
        <f t="shared" si="7"/>
        <v>0</v>
      </c>
      <c r="AC70" s="29">
        <v>0</v>
      </c>
      <c r="AD70" s="29">
        <f t="shared" si="8"/>
        <v>0</v>
      </c>
      <c r="AE70" s="29">
        <f t="shared" si="9"/>
        <v>0</v>
      </c>
      <c r="AF70" s="29">
        <f t="shared" si="10"/>
        <v>0</v>
      </c>
    </row>
    <row r="71" spans="1:32" ht="22.5" customHeight="1" x14ac:dyDescent="0.25">
      <c r="A71" s="18">
        <v>65</v>
      </c>
      <c r="B71" s="25"/>
      <c r="C71" s="25"/>
      <c r="D71" s="20" t="s">
        <v>91</v>
      </c>
      <c r="E71" s="18" t="s">
        <v>124</v>
      </c>
      <c r="F71" s="18" t="s">
        <v>206</v>
      </c>
      <c r="G71" s="29">
        <v>10032.36</v>
      </c>
      <c r="H71" s="29">
        <v>17</v>
      </c>
      <c r="I71" s="29">
        <v>5</v>
      </c>
      <c r="J71" s="29">
        <v>11</v>
      </c>
      <c r="K71" s="29">
        <v>16</v>
      </c>
      <c r="L71" s="29">
        <v>16</v>
      </c>
      <c r="M71" s="29">
        <v>0</v>
      </c>
      <c r="N71" s="29">
        <f t="shared" ref="N71:N99" si="11">IF(H71=0,0,K71/H71)*100</f>
        <v>94.117647058823522</v>
      </c>
      <c r="O71" s="23">
        <v>10032.36</v>
      </c>
      <c r="P71" s="23">
        <v>10032.36</v>
      </c>
      <c r="Q71" s="29">
        <f t="shared" ref="Q71:Q99" si="12">IF(O71=0,0,P71/O71)*100</f>
        <v>100</v>
      </c>
      <c r="R71" s="23">
        <v>9666.9600000000009</v>
      </c>
      <c r="S71" s="29">
        <f t="shared" ref="S71:S99" si="13">IF(P71=0,0,R71/P71)*100</f>
        <v>96.35778620384437</v>
      </c>
      <c r="T71" s="23">
        <f t="shared" ref="T71:T98" si="14">P71-R71</f>
        <v>365.39999999999964</v>
      </c>
      <c r="U71" s="29">
        <f t="shared" ref="U71:U99" si="15">IF(P71=0,0,T71/P71)*100</f>
        <v>3.6422137961556365</v>
      </c>
      <c r="V71" s="28">
        <v>0</v>
      </c>
      <c r="W71" s="28">
        <v>0</v>
      </c>
      <c r="X71" s="28">
        <v>0</v>
      </c>
      <c r="Y71" s="29">
        <f t="shared" ref="Y71:Y99" si="16">IF(H71=0,0,V71/H71)*100</f>
        <v>0</v>
      </c>
      <c r="Z71" s="29">
        <v>0</v>
      </c>
      <c r="AA71" s="29">
        <v>0</v>
      </c>
      <c r="AB71" s="29">
        <f t="shared" ref="AB71:AB99" si="17">IF(Z71=0,0,AA71/Z71)*100</f>
        <v>0</v>
      </c>
      <c r="AC71" s="29">
        <v>0</v>
      </c>
      <c r="AD71" s="29">
        <f t="shared" ref="AD71:AD99" si="18">IF(AA71=0,0,AC71/AA71)*100</f>
        <v>0</v>
      </c>
      <c r="AE71" s="29">
        <f t="shared" ref="AE71:AE98" si="19">AA71-AC71</f>
        <v>0</v>
      </c>
      <c r="AF71" s="29">
        <f t="shared" ref="AF71:AF99" si="20">IF(AA71=0,0,AE71/AA71)*100</f>
        <v>0</v>
      </c>
    </row>
    <row r="72" spans="1:32" ht="22.5" customHeight="1" x14ac:dyDescent="0.25">
      <c r="A72" s="18">
        <v>66</v>
      </c>
      <c r="B72" s="25"/>
      <c r="C72" s="25"/>
      <c r="D72" s="20" t="s">
        <v>92</v>
      </c>
      <c r="E72" s="18" t="s">
        <v>120</v>
      </c>
      <c r="F72" s="18" t="s">
        <v>207</v>
      </c>
      <c r="G72" s="29">
        <v>6852.7199999999993</v>
      </c>
      <c r="H72" s="29">
        <v>8</v>
      </c>
      <c r="I72" s="29">
        <v>1</v>
      </c>
      <c r="J72" s="29">
        <v>6</v>
      </c>
      <c r="K72" s="29">
        <v>6</v>
      </c>
      <c r="L72" s="29">
        <v>6</v>
      </c>
      <c r="M72" s="29">
        <v>0</v>
      </c>
      <c r="N72" s="29">
        <f t="shared" si="11"/>
        <v>75</v>
      </c>
      <c r="O72" s="23">
        <v>6852.7199999999993</v>
      </c>
      <c r="P72" s="23">
        <v>6852.7199999999993</v>
      </c>
      <c r="Q72" s="29">
        <f t="shared" si="12"/>
        <v>100</v>
      </c>
      <c r="R72" s="23">
        <v>6852.7199999999993</v>
      </c>
      <c r="S72" s="29">
        <f t="shared" si="13"/>
        <v>100</v>
      </c>
      <c r="T72" s="23">
        <f t="shared" si="14"/>
        <v>0</v>
      </c>
      <c r="U72" s="29">
        <f t="shared" si="15"/>
        <v>0</v>
      </c>
      <c r="V72" s="28">
        <v>0</v>
      </c>
      <c r="W72" s="28">
        <v>0</v>
      </c>
      <c r="X72" s="28">
        <v>0</v>
      </c>
      <c r="Y72" s="29">
        <f t="shared" si="16"/>
        <v>0</v>
      </c>
      <c r="Z72" s="29">
        <v>0</v>
      </c>
      <c r="AA72" s="29">
        <v>0</v>
      </c>
      <c r="AB72" s="29">
        <f t="shared" si="17"/>
        <v>0</v>
      </c>
      <c r="AC72" s="29">
        <v>0</v>
      </c>
      <c r="AD72" s="29">
        <f t="shared" si="18"/>
        <v>0</v>
      </c>
      <c r="AE72" s="29">
        <f t="shared" si="19"/>
        <v>0</v>
      </c>
      <c r="AF72" s="29">
        <f t="shared" si="20"/>
        <v>0</v>
      </c>
    </row>
    <row r="73" spans="1:32" ht="22.5" customHeight="1" x14ac:dyDescent="0.25">
      <c r="A73" s="18">
        <v>67</v>
      </c>
      <c r="B73" s="25"/>
      <c r="C73" s="25"/>
      <c r="D73" s="20" t="s">
        <v>93</v>
      </c>
      <c r="E73" s="18" t="s">
        <v>124</v>
      </c>
      <c r="F73" s="18" t="s">
        <v>208</v>
      </c>
      <c r="G73" s="29">
        <v>8861.92</v>
      </c>
      <c r="H73" s="29">
        <v>14</v>
      </c>
      <c r="I73" s="29">
        <v>3</v>
      </c>
      <c r="J73" s="29">
        <v>8</v>
      </c>
      <c r="K73" s="29">
        <v>11</v>
      </c>
      <c r="L73" s="29">
        <v>11</v>
      </c>
      <c r="M73" s="29">
        <v>0</v>
      </c>
      <c r="N73" s="29">
        <f t="shared" si="11"/>
        <v>78.571428571428569</v>
      </c>
      <c r="O73" s="23">
        <v>8861.92</v>
      </c>
      <c r="P73" s="23">
        <v>8861.92</v>
      </c>
      <c r="Q73" s="29">
        <f t="shared" si="12"/>
        <v>100</v>
      </c>
      <c r="R73" s="23">
        <v>8861.92</v>
      </c>
      <c r="S73" s="29">
        <f t="shared" si="13"/>
        <v>100</v>
      </c>
      <c r="T73" s="23">
        <f t="shared" si="14"/>
        <v>0</v>
      </c>
      <c r="U73" s="29">
        <f t="shared" si="15"/>
        <v>0</v>
      </c>
      <c r="V73" s="28">
        <v>0</v>
      </c>
      <c r="W73" s="28">
        <v>0</v>
      </c>
      <c r="X73" s="28">
        <v>0</v>
      </c>
      <c r="Y73" s="29">
        <f t="shared" si="16"/>
        <v>0</v>
      </c>
      <c r="Z73" s="29">
        <v>4767.9399999999996</v>
      </c>
      <c r="AA73" s="29">
        <v>4767.9399999999996</v>
      </c>
      <c r="AB73" s="29">
        <f t="shared" si="17"/>
        <v>100</v>
      </c>
      <c r="AC73" s="29">
        <v>0</v>
      </c>
      <c r="AD73" s="29">
        <f t="shared" si="18"/>
        <v>0</v>
      </c>
      <c r="AE73" s="29">
        <f t="shared" si="19"/>
        <v>4767.9399999999996</v>
      </c>
      <c r="AF73" s="29">
        <f t="shared" si="20"/>
        <v>100</v>
      </c>
    </row>
    <row r="74" spans="1:32" ht="22.5" customHeight="1" x14ac:dyDescent="0.25">
      <c r="A74" s="18">
        <v>68</v>
      </c>
      <c r="B74" s="25"/>
      <c r="C74" s="25"/>
      <c r="D74" s="20" t="s">
        <v>94</v>
      </c>
      <c r="E74" s="18" t="s">
        <v>124</v>
      </c>
      <c r="F74" s="18" t="s">
        <v>209</v>
      </c>
      <c r="G74" s="29">
        <v>29258.73</v>
      </c>
      <c r="H74" s="29">
        <v>20</v>
      </c>
      <c r="I74" s="29">
        <v>6</v>
      </c>
      <c r="J74" s="29">
        <v>12</v>
      </c>
      <c r="K74" s="29">
        <v>14</v>
      </c>
      <c r="L74" s="29">
        <v>14</v>
      </c>
      <c r="M74" s="29">
        <v>0</v>
      </c>
      <c r="N74" s="29">
        <f t="shared" si="11"/>
        <v>70</v>
      </c>
      <c r="O74" s="23">
        <v>29258.73</v>
      </c>
      <c r="P74" s="23">
        <v>29258.73</v>
      </c>
      <c r="Q74" s="29">
        <f t="shared" si="12"/>
        <v>100</v>
      </c>
      <c r="R74" s="23">
        <v>28120.5</v>
      </c>
      <c r="S74" s="29">
        <f t="shared" si="13"/>
        <v>96.109776466716085</v>
      </c>
      <c r="T74" s="23">
        <f t="shared" si="14"/>
        <v>1138.2299999999996</v>
      </c>
      <c r="U74" s="29">
        <f t="shared" si="15"/>
        <v>3.890223533283911</v>
      </c>
      <c r="V74" s="28">
        <v>0</v>
      </c>
      <c r="W74" s="28">
        <v>0</v>
      </c>
      <c r="X74" s="28">
        <v>0</v>
      </c>
      <c r="Y74" s="29">
        <f t="shared" si="16"/>
        <v>0</v>
      </c>
      <c r="Z74" s="29">
        <v>5736.71</v>
      </c>
      <c r="AA74" s="29">
        <v>5736.71</v>
      </c>
      <c r="AB74" s="29">
        <f t="shared" si="17"/>
        <v>100</v>
      </c>
      <c r="AC74" s="29">
        <v>0</v>
      </c>
      <c r="AD74" s="29">
        <f t="shared" si="18"/>
        <v>0</v>
      </c>
      <c r="AE74" s="29">
        <f t="shared" si="19"/>
        <v>5736.71</v>
      </c>
      <c r="AF74" s="29">
        <f t="shared" si="20"/>
        <v>100</v>
      </c>
    </row>
    <row r="75" spans="1:32" ht="22.5" customHeight="1" x14ac:dyDescent="0.25">
      <c r="A75" s="18">
        <v>69</v>
      </c>
      <c r="B75" s="25"/>
      <c r="C75" s="25"/>
      <c r="D75" s="20" t="s">
        <v>95</v>
      </c>
      <c r="E75" s="18" t="s">
        <v>123</v>
      </c>
      <c r="F75" s="18" t="s">
        <v>210</v>
      </c>
      <c r="G75" s="29">
        <v>12980.09</v>
      </c>
      <c r="H75" s="29">
        <v>12</v>
      </c>
      <c r="I75" s="29">
        <v>3</v>
      </c>
      <c r="J75" s="29">
        <v>9</v>
      </c>
      <c r="K75" s="29">
        <v>8</v>
      </c>
      <c r="L75" s="29">
        <v>8</v>
      </c>
      <c r="M75" s="29">
        <v>0</v>
      </c>
      <c r="N75" s="29">
        <f t="shared" si="11"/>
        <v>66.666666666666657</v>
      </c>
      <c r="O75" s="23">
        <v>12980.09</v>
      </c>
      <c r="P75" s="23">
        <v>12980.09</v>
      </c>
      <c r="Q75" s="29">
        <f t="shared" si="12"/>
        <v>100</v>
      </c>
      <c r="R75" s="23">
        <v>12980.09</v>
      </c>
      <c r="S75" s="29">
        <f t="shared" si="13"/>
        <v>100</v>
      </c>
      <c r="T75" s="23">
        <f t="shared" si="14"/>
        <v>0</v>
      </c>
      <c r="U75" s="29">
        <f t="shared" si="15"/>
        <v>0</v>
      </c>
      <c r="V75" s="28">
        <v>0</v>
      </c>
      <c r="W75" s="28">
        <v>0</v>
      </c>
      <c r="X75" s="28">
        <v>0</v>
      </c>
      <c r="Y75" s="29">
        <f t="shared" si="16"/>
        <v>0</v>
      </c>
      <c r="Z75" s="29">
        <v>0</v>
      </c>
      <c r="AA75" s="29">
        <v>0</v>
      </c>
      <c r="AB75" s="29">
        <f t="shared" si="17"/>
        <v>0</v>
      </c>
      <c r="AC75" s="29">
        <v>0</v>
      </c>
      <c r="AD75" s="29">
        <f t="shared" si="18"/>
        <v>0</v>
      </c>
      <c r="AE75" s="29">
        <f t="shared" si="19"/>
        <v>0</v>
      </c>
      <c r="AF75" s="29">
        <f t="shared" si="20"/>
        <v>0</v>
      </c>
    </row>
    <row r="76" spans="1:32" ht="22.5" customHeight="1" x14ac:dyDescent="0.25">
      <c r="A76" s="18">
        <v>70</v>
      </c>
      <c r="B76" s="25"/>
      <c r="C76" s="25"/>
      <c r="D76" s="20" t="s">
        <v>96</v>
      </c>
      <c r="E76" s="18" t="s">
        <v>124</v>
      </c>
      <c r="F76" s="18" t="s">
        <v>211</v>
      </c>
      <c r="G76" s="29">
        <v>2227.91</v>
      </c>
      <c r="H76" s="29">
        <v>1</v>
      </c>
      <c r="I76" s="29">
        <v>0</v>
      </c>
      <c r="J76" s="29">
        <v>1</v>
      </c>
      <c r="K76" s="29">
        <v>1</v>
      </c>
      <c r="L76" s="29">
        <v>1</v>
      </c>
      <c r="M76" s="29">
        <v>0</v>
      </c>
      <c r="N76" s="29">
        <f t="shared" si="11"/>
        <v>100</v>
      </c>
      <c r="O76" s="23">
        <v>2227.91</v>
      </c>
      <c r="P76" s="23">
        <v>2227.91</v>
      </c>
      <c r="Q76" s="29">
        <f t="shared" si="12"/>
        <v>100</v>
      </c>
      <c r="R76" s="23">
        <v>2227.91</v>
      </c>
      <c r="S76" s="29">
        <f t="shared" si="13"/>
        <v>100</v>
      </c>
      <c r="T76" s="23">
        <f t="shared" si="14"/>
        <v>0</v>
      </c>
      <c r="U76" s="29">
        <f t="shared" si="15"/>
        <v>0</v>
      </c>
      <c r="V76" s="28">
        <v>0</v>
      </c>
      <c r="W76" s="28">
        <v>0</v>
      </c>
      <c r="X76" s="28">
        <v>0</v>
      </c>
      <c r="Y76" s="29">
        <f t="shared" si="16"/>
        <v>0</v>
      </c>
      <c r="Z76" s="29">
        <v>0</v>
      </c>
      <c r="AA76" s="29">
        <v>0</v>
      </c>
      <c r="AB76" s="29">
        <f t="shared" si="17"/>
        <v>0</v>
      </c>
      <c r="AC76" s="29">
        <v>0</v>
      </c>
      <c r="AD76" s="29">
        <f t="shared" si="18"/>
        <v>0</v>
      </c>
      <c r="AE76" s="29">
        <f t="shared" si="19"/>
        <v>0</v>
      </c>
      <c r="AF76" s="29">
        <f t="shared" si="20"/>
        <v>0</v>
      </c>
    </row>
    <row r="77" spans="1:32" ht="22.5" customHeight="1" x14ac:dyDescent="0.25">
      <c r="A77" s="18">
        <v>71</v>
      </c>
      <c r="B77" s="25"/>
      <c r="C77" s="25"/>
      <c r="D77" s="20" t="s">
        <v>118</v>
      </c>
      <c r="E77" s="18" t="s">
        <v>142</v>
      </c>
      <c r="F77" s="18" t="s">
        <v>233</v>
      </c>
      <c r="G77" s="29">
        <v>0</v>
      </c>
      <c r="H77" s="29">
        <v>1</v>
      </c>
      <c r="I77" s="29">
        <v>1</v>
      </c>
      <c r="J77" s="29">
        <v>0</v>
      </c>
      <c r="K77" s="29">
        <v>0</v>
      </c>
      <c r="L77" s="29">
        <v>0</v>
      </c>
      <c r="M77" s="29">
        <v>0</v>
      </c>
      <c r="N77" s="29">
        <f t="shared" si="11"/>
        <v>0</v>
      </c>
      <c r="O77" s="23">
        <v>0</v>
      </c>
      <c r="P77" s="23">
        <v>0</v>
      </c>
      <c r="Q77" s="29">
        <f t="shared" si="12"/>
        <v>0</v>
      </c>
      <c r="R77" s="23">
        <v>0</v>
      </c>
      <c r="S77" s="29">
        <f t="shared" si="13"/>
        <v>0</v>
      </c>
      <c r="T77" s="23">
        <f t="shared" si="14"/>
        <v>0</v>
      </c>
      <c r="U77" s="29">
        <f t="shared" si="15"/>
        <v>0</v>
      </c>
      <c r="V77" s="28">
        <v>0</v>
      </c>
      <c r="W77" s="28">
        <v>0</v>
      </c>
      <c r="X77" s="28">
        <v>0</v>
      </c>
      <c r="Y77" s="29">
        <f t="shared" si="16"/>
        <v>0</v>
      </c>
      <c r="Z77" s="29">
        <v>0</v>
      </c>
      <c r="AA77" s="29">
        <v>0</v>
      </c>
      <c r="AB77" s="29">
        <f t="shared" si="17"/>
        <v>0</v>
      </c>
      <c r="AC77" s="29">
        <v>0</v>
      </c>
      <c r="AD77" s="29">
        <f t="shared" si="18"/>
        <v>0</v>
      </c>
      <c r="AE77" s="29">
        <f t="shared" si="19"/>
        <v>0</v>
      </c>
      <c r="AF77" s="29">
        <f t="shared" si="20"/>
        <v>0</v>
      </c>
    </row>
    <row r="78" spans="1:32" ht="22.5" customHeight="1" x14ac:dyDescent="0.25">
      <c r="A78" s="18">
        <v>72</v>
      </c>
      <c r="B78" s="25"/>
      <c r="C78" s="25"/>
      <c r="D78" s="20" t="s">
        <v>117</v>
      </c>
      <c r="E78" s="18" t="s">
        <v>130</v>
      </c>
      <c r="F78" s="18" t="s">
        <v>232</v>
      </c>
      <c r="G78" s="29">
        <v>0</v>
      </c>
      <c r="H78" s="29">
        <v>3</v>
      </c>
      <c r="I78" s="29">
        <v>1</v>
      </c>
      <c r="J78" s="29">
        <v>2</v>
      </c>
      <c r="K78" s="29">
        <v>0</v>
      </c>
      <c r="L78" s="29">
        <v>0</v>
      </c>
      <c r="M78" s="29">
        <v>0</v>
      </c>
      <c r="N78" s="29">
        <f t="shared" si="11"/>
        <v>0</v>
      </c>
      <c r="O78" s="23">
        <v>0</v>
      </c>
      <c r="P78" s="23">
        <v>0</v>
      </c>
      <c r="Q78" s="29">
        <f t="shared" si="12"/>
        <v>0</v>
      </c>
      <c r="R78" s="23">
        <v>0</v>
      </c>
      <c r="S78" s="29">
        <f t="shared" si="13"/>
        <v>0</v>
      </c>
      <c r="T78" s="23">
        <f t="shared" si="14"/>
        <v>0</v>
      </c>
      <c r="U78" s="29">
        <f t="shared" si="15"/>
        <v>0</v>
      </c>
      <c r="V78" s="28">
        <v>0</v>
      </c>
      <c r="W78" s="28">
        <v>0</v>
      </c>
      <c r="X78" s="28">
        <v>0</v>
      </c>
      <c r="Y78" s="29">
        <f t="shared" si="16"/>
        <v>0</v>
      </c>
      <c r="Z78" s="29">
        <v>0</v>
      </c>
      <c r="AA78" s="29">
        <v>0</v>
      </c>
      <c r="AB78" s="29">
        <f t="shared" si="17"/>
        <v>0</v>
      </c>
      <c r="AC78" s="29">
        <v>0</v>
      </c>
      <c r="AD78" s="29">
        <f t="shared" si="18"/>
        <v>0</v>
      </c>
      <c r="AE78" s="29">
        <f t="shared" si="19"/>
        <v>0</v>
      </c>
      <c r="AF78" s="29">
        <f t="shared" si="20"/>
        <v>0</v>
      </c>
    </row>
    <row r="79" spans="1:32" ht="22.5" customHeight="1" x14ac:dyDescent="0.25">
      <c r="A79" s="18">
        <v>73</v>
      </c>
      <c r="B79" s="25"/>
      <c r="C79" s="25"/>
      <c r="D79" s="20" t="s">
        <v>97</v>
      </c>
      <c r="E79" s="18" t="s">
        <v>130</v>
      </c>
      <c r="F79" s="18" t="s">
        <v>212</v>
      </c>
      <c r="G79" s="29">
        <v>11847.22</v>
      </c>
      <c r="H79" s="29">
        <v>10</v>
      </c>
      <c r="I79" s="29">
        <v>2</v>
      </c>
      <c r="J79" s="29">
        <v>7</v>
      </c>
      <c r="K79" s="29">
        <v>8</v>
      </c>
      <c r="L79" s="29">
        <v>8</v>
      </c>
      <c r="M79" s="29">
        <v>0</v>
      </c>
      <c r="N79" s="29">
        <f t="shared" si="11"/>
        <v>80</v>
      </c>
      <c r="O79" s="23">
        <v>11847.22</v>
      </c>
      <c r="P79" s="23">
        <v>11847.22</v>
      </c>
      <c r="Q79" s="29">
        <f t="shared" si="12"/>
        <v>100</v>
      </c>
      <c r="R79" s="23">
        <v>11847.220000000001</v>
      </c>
      <c r="S79" s="29">
        <f t="shared" si="13"/>
        <v>100.00000000000003</v>
      </c>
      <c r="T79" s="23">
        <f t="shared" si="14"/>
        <v>0</v>
      </c>
      <c r="U79" s="29">
        <f t="shared" si="15"/>
        <v>0</v>
      </c>
      <c r="V79" s="28">
        <v>0</v>
      </c>
      <c r="W79" s="28">
        <v>0</v>
      </c>
      <c r="X79" s="28">
        <v>0</v>
      </c>
      <c r="Y79" s="29">
        <f t="shared" si="16"/>
        <v>0</v>
      </c>
      <c r="Z79" s="29">
        <v>0</v>
      </c>
      <c r="AA79" s="29">
        <v>0</v>
      </c>
      <c r="AB79" s="29">
        <f t="shared" si="17"/>
        <v>0</v>
      </c>
      <c r="AC79" s="29">
        <v>0</v>
      </c>
      <c r="AD79" s="29">
        <f t="shared" si="18"/>
        <v>0</v>
      </c>
      <c r="AE79" s="29">
        <f t="shared" si="19"/>
        <v>0</v>
      </c>
      <c r="AF79" s="29">
        <f t="shared" si="20"/>
        <v>0</v>
      </c>
    </row>
    <row r="80" spans="1:32" ht="22.5" customHeight="1" x14ac:dyDescent="0.25">
      <c r="A80" s="18">
        <v>74</v>
      </c>
      <c r="B80" s="25"/>
      <c r="C80" s="25"/>
      <c r="D80" s="20" t="s">
        <v>98</v>
      </c>
      <c r="E80" s="18" t="s">
        <v>121</v>
      </c>
      <c r="F80" s="18" t="s">
        <v>213</v>
      </c>
      <c r="G80" s="29">
        <v>5134.43</v>
      </c>
      <c r="H80" s="29">
        <v>6</v>
      </c>
      <c r="I80" s="29">
        <v>1</v>
      </c>
      <c r="J80" s="29">
        <v>5</v>
      </c>
      <c r="K80" s="29">
        <v>5</v>
      </c>
      <c r="L80" s="29">
        <v>5</v>
      </c>
      <c r="M80" s="29">
        <v>0</v>
      </c>
      <c r="N80" s="29">
        <f t="shared" si="11"/>
        <v>83.333333333333343</v>
      </c>
      <c r="O80" s="23">
        <v>5134.43</v>
      </c>
      <c r="P80" s="23">
        <v>5134.43</v>
      </c>
      <c r="Q80" s="29">
        <f t="shared" si="12"/>
        <v>100</v>
      </c>
      <c r="R80" s="23">
        <v>3195.79</v>
      </c>
      <c r="S80" s="29">
        <f t="shared" si="13"/>
        <v>62.242352120878067</v>
      </c>
      <c r="T80" s="23">
        <f t="shared" si="14"/>
        <v>1938.6400000000003</v>
      </c>
      <c r="U80" s="29">
        <f t="shared" si="15"/>
        <v>37.757647879121933</v>
      </c>
      <c r="V80" s="28">
        <v>0</v>
      </c>
      <c r="W80" s="28">
        <v>0</v>
      </c>
      <c r="X80" s="28">
        <v>0</v>
      </c>
      <c r="Y80" s="29">
        <f t="shared" si="16"/>
        <v>0</v>
      </c>
      <c r="Z80" s="29">
        <v>0</v>
      </c>
      <c r="AA80" s="29">
        <v>0</v>
      </c>
      <c r="AB80" s="29">
        <f t="shared" si="17"/>
        <v>0</v>
      </c>
      <c r="AC80" s="29">
        <v>0</v>
      </c>
      <c r="AD80" s="29">
        <f t="shared" si="18"/>
        <v>0</v>
      </c>
      <c r="AE80" s="29">
        <f t="shared" si="19"/>
        <v>0</v>
      </c>
      <c r="AF80" s="29">
        <f t="shared" si="20"/>
        <v>0</v>
      </c>
    </row>
    <row r="81" spans="1:32" ht="22.5" customHeight="1" x14ac:dyDescent="0.25">
      <c r="A81" s="18">
        <v>75</v>
      </c>
      <c r="B81" s="25"/>
      <c r="C81" s="25"/>
      <c r="D81" s="22" t="s">
        <v>119</v>
      </c>
      <c r="E81" s="18" t="s">
        <v>140</v>
      </c>
      <c r="F81" s="18" t="s">
        <v>234</v>
      </c>
      <c r="G81" s="29">
        <v>0</v>
      </c>
      <c r="H81" s="29">
        <v>1</v>
      </c>
      <c r="I81" s="29">
        <v>0</v>
      </c>
      <c r="J81" s="29">
        <v>1</v>
      </c>
      <c r="K81" s="29">
        <v>0</v>
      </c>
      <c r="L81" s="29">
        <v>0</v>
      </c>
      <c r="M81" s="29">
        <v>0</v>
      </c>
      <c r="N81" s="29">
        <f t="shared" si="11"/>
        <v>0</v>
      </c>
      <c r="O81" s="23">
        <v>0</v>
      </c>
      <c r="P81" s="23">
        <v>0</v>
      </c>
      <c r="Q81" s="29">
        <f t="shared" si="12"/>
        <v>0</v>
      </c>
      <c r="R81" s="23">
        <v>0</v>
      </c>
      <c r="S81" s="29">
        <f t="shared" si="13"/>
        <v>0</v>
      </c>
      <c r="T81" s="23">
        <f t="shared" si="14"/>
        <v>0</v>
      </c>
      <c r="U81" s="29">
        <f t="shared" si="15"/>
        <v>0</v>
      </c>
      <c r="V81" s="28">
        <v>0</v>
      </c>
      <c r="W81" s="28">
        <v>0</v>
      </c>
      <c r="X81" s="28">
        <v>0</v>
      </c>
      <c r="Y81" s="29">
        <f t="shared" si="16"/>
        <v>0</v>
      </c>
      <c r="Z81" s="29">
        <v>0</v>
      </c>
      <c r="AA81" s="29">
        <v>0</v>
      </c>
      <c r="AB81" s="29">
        <f t="shared" si="17"/>
        <v>0</v>
      </c>
      <c r="AC81" s="29">
        <v>0</v>
      </c>
      <c r="AD81" s="29">
        <f t="shared" si="18"/>
        <v>0</v>
      </c>
      <c r="AE81" s="29">
        <f t="shared" si="19"/>
        <v>0</v>
      </c>
      <c r="AF81" s="29">
        <f t="shared" si="20"/>
        <v>0</v>
      </c>
    </row>
    <row r="82" spans="1:32" ht="22.5" customHeight="1" x14ac:dyDescent="0.25">
      <c r="A82" s="18">
        <v>76</v>
      </c>
      <c r="B82" s="25"/>
      <c r="C82" s="25"/>
      <c r="D82" s="20" t="s">
        <v>99</v>
      </c>
      <c r="E82" s="18" t="s">
        <v>120</v>
      </c>
      <c r="F82" s="18" t="s">
        <v>214</v>
      </c>
      <c r="G82" s="29">
        <v>8327.77</v>
      </c>
      <c r="H82" s="29">
        <v>11</v>
      </c>
      <c r="I82" s="29">
        <v>3</v>
      </c>
      <c r="J82" s="29">
        <v>8</v>
      </c>
      <c r="K82" s="29">
        <v>9</v>
      </c>
      <c r="L82" s="29">
        <v>9</v>
      </c>
      <c r="M82" s="29">
        <v>0</v>
      </c>
      <c r="N82" s="29">
        <f t="shared" si="11"/>
        <v>81.818181818181827</v>
      </c>
      <c r="O82" s="23">
        <v>8327.77</v>
      </c>
      <c r="P82" s="23">
        <v>8327.77</v>
      </c>
      <c r="Q82" s="29">
        <f t="shared" si="12"/>
        <v>100</v>
      </c>
      <c r="R82" s="23">
        <v>8327.77</v>
      </c>
      <c r="S82" s="29">
        <f t="shared" si="13"/>
        <v>100</v>
      </c>
      <c r="T82" s="23">
        <f t="shared" si="14"/>
        <v>0</v>
      </c>
      <c r="U82" s="29">
        <f t="shared" si="15"/>
        <v>0</v>
      </c>
      <c r="V82" s="28">
        <v>0</v>
      </c>
      <c r="W82" s="28">
        <v>0</v>
      </c>
      <c r="X82" s="28">
        <v>0</v>
      </c>
      <c r="Y82" s="29">
        <f t="shared" si="16"/>
        <v>0</v>
      </c>
      <c r="Z82" s="29">
        <v>0</v>
      </c>
      <c r="AA82" s="29">
        <v>0</v>
      </c>
      <c r="AB82" s="29">
        <f t="shared" si="17"/>
        <v>0</v>
      </c>
      <c r="AC82" s="29">
        <v>0</v>
      </c>
      <c r="AD82" s="29">
        <f t="shared" si="18"/>
        <v>0</v>
      </c>
      <c r="AE82" s="29">
        <f t="shared" si="19"/>
        <v>0</v>
      </c>
      <c r="AF82" s="29">
        <f t="shared" si="20"/>
        <v>0</v>
      </c>
    </row>
    <row r="83" spans="1:32" ht="22.5" customHeight="1" x14ac:dyDescent="0.25">
      <c r="A83" s="18">
        <v>77</v>
      </c>
      <c r="B83" s="25"/>
      <c r="C83" s="25"/>
      <c r="D83" s="20" t="s">
        <v>100</v>
      </c>
      <c r="E83" s="18" t="s">
        <v>124</v>
      </c>
      <c r="F83" s="18" t="s">
        <v>215</v>
      </c>
      <c r="G83" s="29">
        <v>9950.94</v>
      </c>
      <c r="H83" s="29">
        <v>15</v>
      </c>
      <c r="I83" s="29">
        <v>5</v>
      </c>
      <c r="J83" s="29">
        <v>9</v>
      </c>
      <c r="K83" s="29">
        <v>10</v>
      </c>
      <c r="L83" s="29">
        <v>10</v>
      </c>
      <c r="M83" s="29">
        <v>0</v>
      </c>
      <c r="N83" s="29">
        <f t="shared" si="11"/>
        <v>66.666666666666657</v>
      </c>
      <c r="O83" s="23">
        <v>9950.94</v>
      </c>
      <c r="P83" s="23">
        <v>9950.94</v>
      </c>
      <c r="Q83" s="29">
        <f t="shared" si="12"/>
        <v>100</v>
      </c>
      <c r="R83" s="23">
        <v>9859.59</v>
      </c>
      <c r="S83" s="29">
        <f t="shared" si="13"/>
        <v>99.081996273718858</v>
      </c>
      <c r="T83" s="23">
        <f t="shared" si="14"/>
        <v>91.350000000000364</v>
      </c>
      <c r="U83" s="29">
        <f t="shared" si="15"/>
        <v>0.91800372628113891</v>
      </c>
      <c r="V83" s="28">
        <v>0</v>
      </c>
      <c r="W83" s="28">
        <v>0</v>
      </c>
      <c r="X83" s="28">
        <v>0</v>
      </c>
      <c r="Y83" s="29">
        <f t="shared" si="16"/>
        <v>0</v>
      </c>
      <c r="Z83" s="29">
        <v>0</v>
      </c>
      <c r="AA83" s="29">
        <v>0</v>
      </c>
      <c r="AB83" s="29">
        <f t="shared" si="17"/>
        <v>0</v>
      </c>
      <c r="AC83" s="29">
        <v>0</v>
      </c>
      <c r="AD83" s="29">
        <f t="shared" si="18"/>
        <v>0</v>
      </c>
      <c r="AE83" s="29">
        <f t="shared" si="19"/>
        <v>0</v>
      </c>
      <c r="AF83" s="29">
        <f t="shared" si="20"/>
        <v>0</v>
      </c>
    </row>
    <row r="84" spans="1:32" ht="22.5" customHeight="1" x14ac:dyDescent="0.25">
      <c r="A84" s="18">
        <v>78</v>
      </c>
      <c r="B84" s="25"/>
      <c r="C84" s="25"/>
      <c r="D84" s="20" t="s">
        <v>101</v>
      </c>
      <c r="E84" s="18" t="s">
        <v>124</v>
      </c>
      <c r="F84" s="18" t="s">
        <v>216</v>
      </c>
      <c r="G84" s="29">
        <v>26626.03</v>
      </c>
      <c r="H84" s="29">
        <v>25</v>
      </c>
      <c r="I84" s="29">
        <v>7</v>
      </c>
      <c r="J84" s="29">
        <v>16</v>
      </c>
      <c r="K84" s="29">
        <v>24</v>
      </c>
      <c r="L84" s="29">
        <v>24</v>
      </c>
      <c r="M84" s="29">
        <v>0</v>
      </c>
      <c r="N84" s="29">
        <f t="shared" si="11"/>
        <v>96</v>
      </c>
      <c r="O84" s="23">
        <v>26626.03</v>
      </c>
      <c r="P84" s="23">
        <v>26626.03</v>
      </c>
      <c r="Q84" s="29">
        <f t="shared" si="12"/>
        <v>100</v>
      </c>
      <c r="R84" s="23">
        <v>18782.61</v>
      </c>
      <c r="S84" s="29">
        <f t="shared" si="13"/>
        <v>70.542285124744481</v>
      </c>
      <c r="T84" s="23">
        <f t="shared" si="14"/>
        <v>7843.4199999999983</v>
      </c>
      <c r="U84" s="29">
        <f t="shared" si="15"/>
        <v>29.457714875255526</v>
      </c>
      <c r="V84" s="28">
        <v>0</v>
      </c>
      <c r="W84" s="28">
        <v>0</v>
      </c>
      <c r="X84" s="28">
        <v>0</v>
      </c>
      <c r="Y84" s="29">
        <f t="shared" si="16"/>
        <v>0</v>
      </c>
      <c r="Z84" s="29">
        <v>5233.2199999999993</v>
      </c>
      <c r="AA84" s="29">
        <v>5233.2199999999993</v>
      </c>
      <c r="AB84" s="29">
        <f t="shared" si="17"/>
        <v>100</v>
      </c>
      <c r="AC84" s="29">
        <v>0</v>
      </c>
      <c r="AD84" s="29">
        <f t="shared" si="18"/>
        <v>0</v>
      </c>
      <c r="AE84" s="29">
        <f t="shared" si="19"/>
        <v>5233.2199999999993</v>
      </c>
      <c r="AF84" s="29">
        <f t="shared" si="20"/>
        <v>100</v>
      </c>
    </row>
    <row r="85" spans="1:32" ht="22.5" customHeight="1" x14ac:dyDescent="0.25">
      <c r="A85" s="18">
        <v>79</v>
      </c>
      <c r="B85" s="25"/>
      <c r="C85" s="25"/>
      <c r="D85" s="20" t="s">
        <v>102</v>
      </c>
      <c r="E85" s="18" t="s">
        <v>136</v>
      </c>
      <c r="F85" s="18" t="s">
        <v>217</v>
      </c>
      <c r="G85" s="29">
        <v>18975.900000000001</v>
      </c>
      <c r="H85" s="29">
        <v>14</v>
      </c>
      <c r="I85" s="29">
        <v>6</v>
      </c>
      <c r="J85" s="29">
        <v>8</v>
      </c>
      <c r="K85" s="29">
        <v>11</v>
      </c>
      <c r="L85" s="29">
        <v>11</v>
      </c>
      <c r="M85" s="29">
        <v>0</v>
      </c>
      <c r="N85" s="29">
        <f t="shared" si="11"/>
        <v>78.571428571428569</v>
      </c>
      <c r="O85" s="23">
        <v>18975.900000000001</v>
      </c>
      <c r="P85" s="23">
        <v>18975.900000000001</v>
      </c>
      <c r="Q85" s="29">
        <f t="shared" si="12"/>
        <v>100</v>
      </c>
      <c r="R85" s="23">
        <v>18975.900000000001</v>
      </c>
      <c r="S85" s="29">
        <f t="shared" si="13"/>
        <v>100</v>
      </c>
      <c r="T85" s="23">
        <f t="shared" si="14"/>
        <v>0</v>
      </c>
      <c r="U85" s="29">
        <f t="shared" si="15"/>
        <v>0</v>
      </c>
      <c r="V85" s="28">
        <v>0</v>
      </c>
      <c r="W85" s="28">
        <v>0</v>
      </c>
      <c r="X85" s="28">
        <v>0</v>
      </c>
      <c r="Y85" s="29">
        <f t="shared" si="16"/>
        <v>0</v>
      </c>
      <c r="Z85" s="29">
        <v>0</v>
      </c>
      <c r="AA85" s="29">
        <v>0</v>
      </c>
      <c r="AB85" s="29">
        <f t="shared" si="17"/>
        <v>0</v>
      </c>
      <c r="AC85" s="29">
        <v>0</v>
      </c>
      <c r="AD85" s="29">
        <f t="shared" si="18"/>
        <v>0</v>
      </c>
      <c r="AE85" s="29">
        <f t="shared" si="19"/>
        <v>0</v>
      </c>
      <c r="AF85" s="29">
        <f t="shared" si="20"/>
        <v>0</v>
      </c>
    </row>
    <row r="86" spans="1:32" ht="22.5" customHeight="1" x14ac:dyDescent="0.25">
      <c r="A86" s="18">
        <v>80</v>
      </c>
      <c r="B86" s="25"/>
      <c r="C86" s="25"/>
      <c r="D86" s="20" t="s">
        <v>103</v>
      </c>
      <c r="E86" s="18" t="s">
        <v>136</v>
      </c>
      <c r="F86" s="18" t="s">
        <v>218</v>
      </c>
      <c r="G86" s="29">
        <v>9699.93</v>
      </c>
      <c r="H86" s="29">
        <v>12</v>
      </c>
      <c r="I86" s="29">
        <v>5</v>
      </c>
      <c r="J86" s="29">
        <v>7</v>
      </c>
      <c r="K86" s="29">
        <v>11</v>
      </c>
      <c r="L86" s="29">
        <v>11</v>
      </c>
      <c r="M86" s="29">
        <v>0</v>
      </c>
      <c r="N86" s="29">
        <f t="shared" si="11"/>
        <v>91.666666666666657</v>
      </c>
      <c r="O86" s="23">
        <v>9699.93</v>
      </c>
      <c r="P86" s="23">
        <v>9699.93</v>
      </c>
      <c r="Q86" s="29">
        <f t="shared" si="12"/>
        <v>100</v>
      </c>
      <c r="R86" s="23">
        <v>8884.84</v>
      </c>
      <c r="S86" s="29">
        <f t="shared" si="13"/>
        <v>91.596949668708945</v>
      </c>
      <c r="T86" s="23">
        <f t="shared" si="14"/>
        <v>815.09000000000015</v>
      </c>
      <c r="U86" s="29">
        <f t="shared" si="15"/>
        <v>8.4030503312910518</v>
      </c>
      <c r="V86" s="28">
        <v>0</v>
      </c>
      <c r="W86" s="28">
        <v>0</v>
      </c>
      <c r="X86" s="28">
        <v>0</v>
      </c>
      <c r="Y86" s="29">
        <f t="shared" si="16"/>
        <v>0</v>
      </c>
      <c r="Z86" s="29">
        <v>0</v>
      </c>
      <c r="AA86" s="29">
        <v>0</v>
      </c>
      <c r="AB86" s="29">
        <f t="shared" si="17"/>
        <v>0</v>
      </c>
      <c r="AC86" s="29">
        <v>0</v>
      </c>
      <c r="AD86" s="29">
        <f t="shared" si="18"/>
        <v>0</v>
      </c>
      <c r="AE86" s="29">
        <f t="shared" si="19"/>
        <v>0</v>
      </c>
      <c r="AF86" s="29">
        <f t="shared" si="20"/>
        <v>0</v>
      </c>
    </row>
    <row r="87" spans="1:32" ht="22.5" customHeight="1" x14ac:dyDescent="0.25">
      <c r="A87" s="18">
        <v>81</v>
      </c>
      <c r="B87" s="25"/>
      <c r="C87" s="25"/>
      <c r="D87" s="20" t="s">
        <v>104</v>
      </c>
      <c r="E87" s="18" t="s">
        <v>125</v>
      </c>
      <c r="F87" s="18" t="s">
        <v>219</v>
      </c>
      <c r="G87" s="29">
        <v>10040.950000000001</v>
      </c>
      <c r="H87" s="29">
        <v>12</v>
      </c>
      <c r="I87" s="29">
        <v>4</v>
      </c>
      <c r="J87" s="29">
        <v>8</v>
      </c>
      <c r="K87" s="29">
        <v>10</v>
      </c>
      <c r="L87" s="29">
        <v>10</v>
      </c>
      <c r="M87" s="29">
        <v>0</v>
      </c>
      <c r="N87" s="29">
        <f t="shared" si="11"/>
        <v>83.333333333333343</v>
      </c>
      <c r="O87" s="23">
        <v>10040.950000000001</v>
      </c>
      <c r="P87" s="23">
        <v>10040.950000000001</v>
      </c>
      <c r="Q87" s="29">
        <f t="shared" si="12"/>
        <v>100</v>
      </c>
      <c r="R87" s="23">
        <v>215.07</v>
      </c>
      <c r="S87" s="29">
        <f t="shared" si="13"/>
        <v>2.1419288015576212</v>
      </c>
      <c r="T87" s="23">
        <f t="shared" si="14"/>
        <v>9825.880000000001</v>
      </c>
      <c r="U87" s="29">
        <f t="shared" si="15"/>
        <v>97.858071198442389</v>
      </c>
      <c r="V87" s="28">
        <v>0</v>
      </c>
      <c r="W87" s="28">
        <v>0</v>
      </c>
      <c r="X87" s="28">
        <v>0</v>
      </c>
      <c r="Y87" s="29">
        <f t="shared" si="16"/>
        <v>0</v>
      </c>
      <c r="Z87" s="29">
        <v>0</v>
      </c>
      <c r="AA87" s="29">
        <v>0</v>
      </c>
      <c r="AB87" s="29">
        <f t="shared" si="17"/>
        <v>0</v>
      </c>
      <c r="AC87" s="29">
        <v>0</v>
      </c>
      <c r="AD87" s="29">
        <f t="shared" si="18"/>
        <v>0</v>
      </c>
      <c r="AE87" s="29">
        <f t="shared" si="19"/>
        <v>0</v>
      </c>
      <c r="AF87" s="29">
        <f t="shared" si="20"/>
        <v>0</v>
      </c>
    </row>
    <row r="88" spans="1:32" ht="22.5" customHeight="1" x14ac:dyDescent="0.25">
      <c r="A88" s="18">
        <v>82</v>
      </c>
      <c r="B88" s="25"/>
      <c r="C88" s="25"/>
      <c r="D88" s="20" t="s">
        <v>105</v>
      </c>
      <c r="E88" s="18" t="s">
        <v>124</v>
      </c>
      <c r="F88" s="18" t="s">
        <v>220</v>
      </c>
      <c r="G88" s="29">
        <v>25458.53</v>
      </c>
      <c r="H88" s="29">
        <v>34</v>
      </c>
      <c r="I88" s="29">
        <v>6</v>
      </c>
      <c r="J88" s="29">
        <v>28</v>
      </c>
      <c r="K88" s="29">
        <v>24</v>
      </c>
      <c r="L88" s="29">
        <v>24</v>
      </c>
      <c r="M88" s="29">
        <v>0</v>
      </c>
      <c r="N88" s="29">
        <f t="shared" si="11"/>
        <v>70.588235294117652</v>
      </c>
      <c r="O88" s="23">
        <v>25458.53</v>
      </c>
      <c r="P88" s="23">
        <v>25458.53</v>
      </c>
      <c r="Q88" s="29">
        <f t="shared" si="12"/>
        <v>100</v>
      </c>
      <c r="R88" s="23">
        <v>25458.53</v>
      </c>
      <c r="S88" s="29">
        <f t="shared" si="13"/>
        <v>100</v>
      </c>
      <c r="T88" s="23">
        <f t="shared" si="14"/>
        <v>0</v>
      </c>
      <c r="U88" s="29">
        <f t="shared" si="15"/>
        <v>0</v>
      </c>
      <c r="V88" s="28">
        <v>0</v>
      </c>
      <c r="W88" s="28">
        <v>0</v>
      </c>
      <c r="X88" s="28">
        <v>0</v>
      </c>
      <c r="Y88" s="29">
        <f t="shared" si="16"/>
        <v>0</v>
      </c>
      <c r="Z88" s="29">
        <v>0</v>
      </c>
      <c r="AA88" s="29">
        <v>0</v>
      </c>
      <c r="AB88" s="29">
        <f t="shared" si="17"/>
        <v>0</v>
      </c>
      <c r="AC88" s="29">
        <v>0</v>
      </c>
      <c r="AD88" s="29">
        <f t="shared" si="18"/>
        <v>0</v>
      </c>
      <c r="AE88" s="29">
        <f t="shared" si="19"/>
        <v>0</v>
      </c>
      <c r="AF88" s="29">
        <f t="shared" si="20"/>
        <v>0</v>
      </c>
    </row>
    <row r="89" spans="1:32" ht="22.5" customHeight="1" x14ac:dyDescent="0.25">
      <c r="A89" s="18">
        <v>83</v>
      </c>
      <c r="B89" s="25"/>
      <c r="C89" s="25"/>
      <c r="D89" s="20" t="s">
        <v>106</v>
      </c>
      <c r="E89" s="18" t="s">
        <v>125</v>
      </c>
      <c r="F89" s="18" t="s">
        <v>221</v>
      </c>
      <c r="G89" s="29">
        <v>21681.89</v>
      </c>
      <c r="H89" s="29">
        <v>22</v>
      </c>
      <c r="I89" s="29">
        <v>5</v>
      </c>
      <c r="J89" s="29">
        <v>15</v>
      </c>
      <c r="K89" s="29">
        <v>16</v>
      </c>
      <c r="L89" s="29">
        <v>16</v>
      </c>
      <c r="M89" s="29">
        <v>0</v>
      </c>
      <c r="N89" s="29">
        <f t="shared" si="11"/>
        <v>72.727272727272734</v>
      </c>
      <c r="O89" s="23">
        <v>21681.89</v>
      </c>
      <c r="P89" s="23">
        <v>21681.89</v>
      </c>
      <c r="Q89" s="29">
        <f t="shared" si="12"/>
        <v>100</v>
      </c>
      <c r="R89" s="23">
        <v>20765.34</v>
      </c>
      <c r="S89" s="29">
        <f t="shared" si="13"/>
        <v>95.772739369123272</v>
      </c>
      <c r="T89" s="23">
        <f t="shared" si="14"/>
        <v>916.54999999999927</v>
      </c>
      <c r="U89" s="29">
        <f t="shared" si="15"/>
        <v>4.2272606308767324</v>
      </c>
      <c r="V89" s="28">
        <v>0</v>
      </c>
      <c r="W89" s="28">
        <v>0</v>
      </c>
      <c r="X89" s="28">
        <v>0</v>
      </c>
      <c r="Y89" s="29">
        <f t="shared" si="16"/>
        <v>0</v>
      </c>
      <c r="Z89" s="29">
        <v>0</v>
      </c>
      <c r="AA89" s="29">
        <v>0</v>
      </c>
      <c r="AB89" s="29">
        <f t="shared" si="17"/>
        <v>0</v>
      </c>
      <c r="AC89" s="29">
        <v>0</v>
      </c>
      <c r="AD89" s="29">
        <f t="shared" si="18"/>
        <v>0</v>
      </c>
      <c r="AE89" s="29">
        <f t="shared" si="19"/>
        <v>0</v>
      </c>
      <c r="AF89" s="29">
        <f t="shared" si="20"/>
        <v>0</v>
      </c>
    </row>
    <row r="90" spans="1:32" ht="22.5" customHeight="1" x14ac:dyDescent="0.25">
      <c r="A90" s="18">
        <v>84</v>
      </c>
      <c r="B90" s="25"/>
      <c r="C90" s="25"/>
      <c r="D90" s="20" t="s">
        <v>107</v>
      </c>
      <c r="E90" s="18" t="s">
        <v>130</v>
      </c>
      <c r="F90" s="18" t="s">
        <v>222</v>
      </c>
      <c r="G90" s="29">
        <v>25734.73</v>
      </c>
      <c r="H90" s="29">
        <v>15</v>
      </c>
      <c r="I90" s="29">
        <v>0</v>
      </c>
      <c r="J90" s="29">
        <v>15</v>
      </c>
      <c r="K90" s="29">
        <v>12</v>
      </c>
      <c r="L90" s="29">
        <v>12</v>
      </c>
      <c r="M90" s="29">
        <v>0</v>
      </c>
      <c r="N90" s="29">
        <f t="shared" si="11"/>
        <v>80</v>
      </c>
      <c r="O90" s="23">
        <v>25734.73</v>
      </c>
      <c r="P90" s="23">
        <v>25734.73</v>
      </c>
      <c r="Q90" s="29">
        <f t="shared" si="12"/>
        <v>100</v>
      </c>
      <c r="R90" s="23">
        <v>25734.729999999996</v>
      </c>
      <c r="S90" s="29">
        <f t="shared" si="13"/>
        <v>99.999999999999986</v>
      </c>
      <c r="T90" s="23">
        <f t="shared" si="14"/>
        <v>0</v>
      </c>
      <c r="U90" s="29">
        <f t="shared" si="15"/>
        <v>0</v>
      </c>
      <c r="V90" s="28">
        <v>0</v>
      </c>
      <c r="W90" s="28">
        <v>0</v>
      </c>
      <c r="X90" s="28">
        <v>0</v>
      </c>
      <c r="Y90" s="29">
        <f t="shared" si="16"/>
        <v>0</v>
      </c>
      <c r="Z90" s="29">
        <v>0</v>
      </c>
      <c r="AA90" s="29">
        <v>0</v>
      </c>
      <c r="AB90" s="29">
        <f t="shared" si="17"/>
        <v>0</v>
      </c>
      <c r="AC90" s="29">
        <v>0</v>
      </c>
      <c r="AD90" s="29">
        <f t="shared" si="18"/>
        <v>0</v>
      </c>
      <c r="AE90" s="29">
        <f t="shared" si="19"/>
        <v>0</v>
      </c>
      <c r="AF90" s="29">
        <f t="shared" si="20"/>
        <v>0</v>
      </c>
    </row>
    <row r="91" spans="1:32" ht="22.5" customHeight="1" x14ac:dyDescent="0.25">
      <c r="A91" s="18">
        <v>85</v>
      </c>
      <c r="B91" s="25"/>
      <c r="C91" s="25"/>
      <c r="D91" s="20" t="s">
        <v>108</v>
      </c>
      <c r="E91" s="18" t="s">
        <v>125</v>
      </c>
      <c r="F91" s="18" t="s">
        <v>223</v>
      </c>
      <c r="G91" s="29">
        <v>9574.32</v>
      </c>
      <c r="H91" s="29">
        <v>19</v>
      </c>
      <c r="I91" s="29">
        <v>3</v>
      </c>
      <c r="J91" s="29">
        <v>16</v>
      </c>
      <c r="K91" s="29">
        <v>13</v>
      </c>
      <c r="L91" s="29">
        <v>13</v>
      </c>
      <c r="M91" s="29">
        <v>0</v>
      </c>
      <c r="N91" s="29">
        <f t="shared" si="11"/>
        <v>68.421052631578945</v>
      </c>
      <c r="O91" s="23">
        <v>9574.32</v>
      </c>
      <c r="P91" s="23">
        <v>9574.32</v>
      </c>
      <c r="Q91" s="29">
        <f t="shared" si="12"/>
        <v>100</v>
      </c>
      <c r="R91" s="23">
        <v>9574.32</v>
      </c>
      <c r="S91" s="29">
        <f t="shared" si="13"/>
        <v>100</v>
      </c>
      <c r="T91" s="23">
        <f t="shared" si="14"/>
        <v>0</v>
      </c>
      <c r="U91" s="29">
        <f t="shared" si="15"/>
        <v>0</v>
      </c>
      <c r="V91" s="28">
        <v>0</v>
      </c>
      <c r="W91" s="28">
        <v>0</v>
      </c>
      <c r="X91" s="28">
        <v>0</v>
      </c>
      <c r="Y91" s="29">
        <f t="shared" si="16"/>
        <v>0</v>
      </c>
      <c r="Z91" s="29">
        <v>0</v>
      </c>
      <c r="AA91" s="29">
        <v>0</v>
      </c>
      <c r="AB91" s="29">
        <f t="shared" si="17"/>
        <v>0</v>
      </c>
      <c r="AC91" s="29">
        <v>0</v>
      </c>
      <c r="AD91" s="29">
        <f t="shared" si="18"/>
        <v>0</v>
      </c>
      <c r="AE91" s="29">
        <f t="shared" si="19"/>
        <v>0</v>
      </c>
      <c r="AF91" s="29">
        <f t="shared" si="20"/>
        <v>0</v>
      </c>
    </row>
    <row r="92" spans="1:32" ht="22.5" customHeight="1" x14ac:dyDescent="0.25">
      <c r="A92" s="18">
        <v>86</v>
      </c>
      <c r="B92" s="25"/>
      <c r="C92" s="25"/>
      <c r="D92" s="20" t="s">
        <v>109</v>
      </c>
      <c r="E92" s="18" t="s">
        <v>124</v>
      </c>
      <c r="F92" s="18" t="s">
        <v>224</v>
      </c>
      <c r="G92" s="29">
        <v>16538.98</v>
      </c>
      <c r="H92" s="29">
        <v>19</v>
      </c>
      <c r="I92" s="29">
        <v>2</v>
      </c>
      <c r="J92" s="29">
        <v>15</v>
      </c>
      <c r="K92" s="29">
        <v>17</v>
      </c>
      <c r="L92" s="29">
        <v>17</v>
      </c>
      <c r="M92" s="29">
        <v>0</v>
      </c>
      <c r="N92" s="29">
        <f t="shared" si="11"/>
        <v>89.473684210526315</v>
      </c>
      <c r="O92" s="23">
        <v>16538.98</v>
      </c>
      <c r="P92" s="23">
        <v>16538.98</v>
      </c>
      <c r="Q92" s="29">
        <f t="shared" si="12"/>
        <v>100</v>
      </c>
      <c r="R92" s="23">
        <v>16538.98</v>
      </c>
      <c r="S92" s="29">
        <f t="shared" si="13"/>
        <v>100</v>
      </c>
      <c r="T92" s="23">
        <f t="shared" si="14"/>
        <v>0</v>
      </c>
      <c r="U92" s="29">
        <f t="shared" si="15"/>
        <v>0</v>
      </c>
      <c r="V92" s="28">
        <v>0</v>
      </c>
      <c r="W92" s="28">
        <v>0</v>
      </c>
      <c r="X92" s="28">
        <v>0</v>
      </c>
      <c r="Y92" s="29">
        <f t="shared" si="16"/>
        <v>0</v>
      </c>
      <c r="Z92" s="29">
        <v>6954.09</v>
      </c>
      <c r="AA92" s="29">
        <v>6954.09</v>
      </c>
      <c r="AB92" s="29">
        <f t="shared" si="17"/>
        <v>100</v>
      </c>
      <c r="AC92" s="29">
        <v>0</v>
      </c>
      <c r="AD92" s="29">
        <f t="shared" si="18"/>
        <v>0</v>
      </c>
      <c r="AE92" s="29">
        <f t="shared" si="19"/>
        <v>6954.09</v>
      </c>
      <c r="AF92" s="29">
        <f t="shared" si="20"/>
        <v>100</v>
      </c>
    </row>
    <row r="93" spans="1:32" ht="22.5" customHeight="1" x14ac:dyDescent="0.25">
      <c r="A93" s="18">
        <v>87</v>
      </c>
      <c r="B93" s="25"/>
      <c r="C93" s="25"/>
      <c r="D93" s="20" t="s">
        <v>110</v>
      </c>
      <c r="E93" s="18" t="s">
        <v>124</v>
      </c>
      <c r="F93" s="18" t="s">
        <v>225</v>
      </c>
      <c r="G93" s="29">
        <v>5909.3700000000008</v>
      </c>
      <c r="H93" s="29">
        <v>11</v>
      </c>
      <c r="I93" s="29">
        <v>2</v>
      </c>
      <c r="J93" s="29">
        <v>8</v>
      </c>
      <c r="K93" s="29">
        <v>8</v>
      </c>
      <c r="L93" s="29">
        <v>8</v>
      </c>
      <c r="M93" s="29">
        <v>0</v>
      </c>
      <c r="N93" s="29">
        <f t="shared" si="11"/>
        <v>72.727272727272734</v>
      </c>
      <c r="O93" s="23">
        <v>5909.3700000000008</v>
      </c>
      <c r="P93" s="23">
        <v>5909.3700000000008</v>
      </c>
      <c r="Q93" s="29">
        <f t="shared" si="12"/>
        <v>100</v>
      </c>
      <c r="R93" s="23">
        <v>5909.3700000000008</v>
      </c>
      <c r="S93" s="29">
        <f t="shared" si="13"/>
        <v>100</v>
      </c>
      <c r="T93" s="23">
        <f t="shared" si="14"/>
        <v>0</v>
      </c>
      <c r="U93" s="29">
        <f t="shared" si="15"/>
        <v>0</v>
      </c>
      <c r="V93" s="28">
        <v>0</v>
      </c>
      <c r="W93" s="28">
        <v>0</v>
      </c>
      <c r="X93" s="28">
        <v>0</v>
      </c>
      <c r="Y93" s="29">
        <f t="shared" si="16"/>
        <v>0</v>
      </c>
      <c r="Z93" s="29">
        <v>0</v>
      </c>
      <c r="AA93" s="29">
        <v>0</v>
      </c>
      <c r="AB93" s="29">
        <f t="shared" si="17"/>
        <v>0</v>
      </c>
      <c r="AC93" s="29">
        <v>0</v>
      </c>
      <c r="AD93" s="29">
        <f t="shared" si="18"/>
        <v>0</v>
      </c>
      <c r="AE93" s="29">
        <f t="shared" si="19"/>
        <v>0</v>
      </c>
      <c r="AF93" s="29">
        <f t="shared" si="20"/>
        <v>0</v>
      </c>
    </row>
    <row r="94" spans="1:32" ht="22.5" customHeight="1" x14ac:dyDescent="0.25">
      <c r="A94" s="18">
        <v>88</v>
      </c>
      <c r="B94" s="25"/>
      <c r="C94" s="25"/>
      <c r="D94" s="20" t="s">
        <v>111</v>
      </c>
      <c r="E94" s="18" t="s">
        <v>141</v>
      </c>
      <c r="F94" s="18" t="s">
        <v>226</v>
      </c>
      <c r="G94" s="29">
        <v>38782.550000000003</v>
      </c>
      <c r="H94" s="29">
        <v>34</v>
      </c>
      <c r="I94" s="29">
        <v>5</v>
      </c>
      <c r="J94" s="29">
        <v>28</v>
      </c>
      <c r="K94" s="29">
        <v>28</v>
      </c>
      <c r="L94" s="29">
        <v>28</v>
      </c>
      <c r="M94" s="29">
        <v>0</v>
      </c>
      <c r="N94" s="29">
        <f t="shared" si="11"/>
        <v>82.35294117647058</v>
      </c>
      <c r="O94" s="23">
        <v>38782.550000000003</v>
      </c>
      <c r="P94" s="23">
        <v>38782.550000000003</v>
      </c>
      <c r="Q94" s="29">
        <f t="shared" si="12"/>
        <v>100</v>
      </c>
      <c r="R94" s="23">
        <v>38782.549999999996</v>
      </c>
      <c r="S94" s="29">
        <f t="shared" si="13"/>
        <v>99.999999999999972</v>
      </c>
      <c r="T94" s="23">
        <f t="shared" si="14"/>
        <v>0</v>
      </c>
      <c r="U94" s="29">
        <f t="shared" si="15"/>
        <v>0</v>
      </c>
      <c r="V94" s="28">
        <v>0</v>
      </c>
      <c r="W94" s="28">
        <v>0</v>
      </c>
      <c r="X94" s="28">
        <v>0</v>
      </c>
      <c r="Y94" s="29">
        <f t="shared" si="16"/>
        <v>0</v>
      </c>
      <c r="Z94" s="29">
        <v>0</v>
      </c>
      <c r="AA94" s="29">
        <v>0</v>
      </c>
      <c r="AB94" s="29">
        <f t="shared" si="17"/>
        <v>0</v>
      </c>
      <c r="AC94" s="29">
        <v>0</v>
      </c>
      <c r="AD94" s="29">
        <f t="shared" si="18"/>
        <v>0</v>
      </c>
      <c r="AE94" s="29">
        <f t="shared" si="19"/>
        <v>0</v>
      </c>
      <c r="AF94" s="29">
        <f t="shared" si="20"/>
        <v>0</v>
      </c>
    </row>
    <row r="95" spans="1:32" ht="22.5" customHeight="1" x14ac:dyDescent="0.25">
      <c r="A95" s="18">
        <v>89</v>
      </c>
      <c r="B95" s="25"/>
      <c r="C95" s="25"/>
      <c r="D95" s="20" t="s">
        <v>112</v>
      </c>
      <c r="E95" s="18" t="s">
        <v>125</v>
      </c>
      <c r="F95" s="18" t="s">
        <v>227</v>
      </c>
      <c r="G95" s="29">
        <v>19710.68</v>
      </c>
      <c r="H95" s="29">
        <v>25</v>
      </c>
      <c r="I95" s="29">
        <v>6</v>
      </c>
      <c r="J95" s="29">
        <v>19</v>
      </c>
      <c r="K95" s="29">
        <v>20</v>
      </c>
      <c r="L95" s="29">
        <v>20</v>
      </c>
      <c r="M95" s="29">
        <v>0</v>
      </c>
      <c r="N95" s="29">
        <f t="shared" si="11"/>
        <v>80</v>
      </c>
      <c r="O95" s="23">
        <v>19710.68</v>
      </c>
      <c r="P95" s="23">
        <v>19710.68</v>
      </c>
      <c r="Q95" s="29">
        <f t="shared" si="12"/>
        <v>100</v>
      </c>
      <c r="R95" s="23">
        <v>18157.73</v>
      </c>
      <c r="S95" s="29">
        <f t="shared" si="13"/>
        <v>92.121276384173441</v>
      </c>
      <c r="T95" s="23">
        <f t="shared" si="14"/>
        <v>1552.9500000000007</v>
      </c>
      <c r="U95" s="29">
        <f t="shared" si="15"/>
        <v>7.8787236158265506</v>
      </c>
      <c r="V95" s="28">
        <v>0</v>
      </c>
      <c r="W95" s="28">
        <v>0</v>
      </c>
      <c r="X95" s="28">
        <v>0</v>
      </c>
      <c r="Y95" s="29">
        <f t="shared" si="16"/>
        <v>0</v>
      </c>
      <c r="Z95" s="29">
        <v>243.6</v>
      </c>
      <c r="AA95" s="29">
        <v>243.6</v>
      </c>
      <c r="AB95" s="29">
        <f t="shared" si="17"/>
        <v>100</v>
      </c>
      <c r="AC95" s="29">
        <v>0</v>
      </c>
      <c r="AD95" s="29">
        <f t="shared" si="18"/>
        <v>0</v>
      </c>
      <c r="AE95" s="29">
        <f t="shared" si="19"/>
        <v>243.6</v>
      </c>
      <c r="AF95" s="29">
        <f t="shared" si="20"/>
        <v>100</v>
      </c>
    </row>
    <row r="96" spans="1:32" ht="22.5" customHeight="1" x14ac:dyDescent="0.25">
      <c r="A96" s="18">
        <v>90</v>
      </c>
      <c r="B96" s="25"/>
      <c r="C96" s="25"/>
      <c r="D96" s="20" t="s">
        <v>113</v>
      </c>
      <c r="E96" s="18" t="s">
        <v>125</v>
      </c>
      <c r="F96" s="18" t="s">
        <v>228</v>
      </c>
      <c r="G96" s="29">
        <v>21391.43</v>
      </c>
      <c r="H96" s="29">
        <v>23</v>
      </c>
      <c r="I96" s="29">
        <v>5</v>
      </c>
      <c r="J96" s="29">
        <v>18</v>
      </c>
      <c r="K96" s="29">
        <v>18</v>
      </c>
      <c r="L96" s="29">
        <v>18</v>
      </c>
      <c r="M96" s="29">
        <v>0</v>
      </c>
      <c r="N96" s="29">
        <f t="shared" si="11"/>
        <v>78.260869565217391</v>
      </c>
      <c r="O96" s="23">
        <v>21391.43</v>
      </c>
      <c r="P96" s="23">
        <v>21391.43</v>
      </c>
      <c r="Q96" s="29">
        <f t="shared" si="12"/>
        <v>100</v>
      </c>
      <c r="R96" s="23">
        <v>21391.43</v>
      </c>
      <c r="S96" s="29">
        <f t="shared" si="13"/>
        <v>100</v>
      </c>
      <c r="T96" s="23">
        <f t="shared" si="14"/>
        <v>0</v>
      </c>
      <c r="U96" s="29">
        <f t="shared" si="15"/>
        <v>0</v>
      </c>
      <c r="V96" s="28">
        <v>0</v>
      </c>
      <c r="W96" s="28">
        <v>0</v>
      </c>
      <c r="X96" s="28">
        <v>0</v>
      </c>
      <c r="Y96" s="29">
        <f t="shared" si="16"/>
        <v>0</v>
      </c>
      <c r="Z96" s="29">
        <v>0</v>
      </c>
      <c r="AA96" s="29">
        <v>0</v>
      </c>
      <c r="AB96" s="29">
        <f t="shared" si="17"/>
        <v>0</v>
      </c>
      <c r="AC96" s="29">
        <v>0</v>
      </c>
      <c r="AD96" s="29">
        <f t="shared" si="18"/>
        <v>0</v>
      </c>
      <c r="AE96" s="29">
        <f t="shared" si="19"/>
        <v>0</v>
      </c>
      <c r="AF96" s="29">
        <f t="shared" si="20"/>
        <v>0</v>
      </c>
    </row>
    <row r="97" spans="1:32" ht="22.5" customHeight="1" x14ac:dyDescent="0.25">
      <c r="A97" s="18">
        <v>91</v>
      </c>
      <c r="B97" s="25"/>
      <c r="C97" s="25"/>
      <c r="D97" s="20" t="s">
        <v>114</v>
      </c>
      <c r="E97" s="18" t="s">
        <v>124</v>
      </c>
      <c r="F97" s="18" t="s">
        <v>229</v>
      </c>
      <c r="G97" s="29">
        <v>7105.5900000000011</v>
      </c>
      <c r="H97" s="29">
        <v>10</v>
      </c>
      <c r="I97" s="29">
        <v>0</v>
      </c>
      <c r="J97" s="29">
        <v>10</v>
      </c>
      <c r="K97" s="29">
        <v>9</v>
      </c>
      <c r="L97" s="29">
        <v>9</v>
      </c>
      <c r="M97" s="29">
        <v>0</v>
      </c>
      <c r="N97" s="29">
        <f t="shared" si="11"/>
        <v>90</v>
      </c>
      <c r="O97" s="23">
        <v>7105.5900000000011</v>
      </c>
      <c r="P97" s="23">
        <v>7105.5900000000011</v>
      </c>
      <c r="Q97" s="29">
        <f t="shared" si="12"/>
        <v>100</v>
      </c>
      <c r="R97" s="23">
        <v>7105.5900000000011</v>
      </c>
      <c r="S97" s="29">
        <f t="shared" si="13"/>
        <v>100</v>
      </c>
      <c r="T97" s="23">
        <f t="shared" si="14"/>
        <v>0</v>
      </c>
      <c r="U97" s="29">
        <f t="shared" si="15"/>
        <v>0</v>
      </c>
      <c r="V97" s="28">
        <v>0</v>
      </c>
      <c r="W97" s="28">
        <v>0</v>
      </c>
      <c r="X97" s="28">
        <v>0</v>
      </c>
      <c r="Y97" s="29">
        <f t="shared" si="16"/>
        <v>0</v>
      </c>
      <c r="Z97" s="29">
        <v>0</v>
      </c>
      <c r="AA97" s="29">
        <v>0</v>
      </c>
      <c r="AB97" s="29">
        <f t="shared" si="17"/>
        <v>0</v>
      </c>
      <c r="AC97" s="29">
        <v>0</v>
      </c>
      <c r="AD97" s="29">
        <f t="shared" si="18"/>
        <v>0</v>
      </c>
      <c r="AE97" s="29">
        <f t="shared" si="19"/>
        <v>0</v>
      </c>
      <c r="AF97" s="29">
        <f t="shared" si="20"/>
        <v>0</v>
      </c>
    </row>
    <row r="98" spans="1:32" ht="22.5" customHeight="1" x14ac:dyDescent="0.25">
      <c r="A98" s="19">
        <v>92</v>
      </c>
      <c r="B98" s="25"/>
      <c r="C98" s="25"/>
      <c r="D98" s="20" t="s">
        <v>115</v>
      </c>
      <c r="E98" s="18" t="s">
        <v>142</v>
      </c>
      <c r="F98" s="18" t="s">
        <v>230</v>
      </c>
      <c r="G98" s="29">
        <v>24019.38</v>
      </c>
      <c r="H98" s="29">
        <v>24</v>
      </c>
      <c r="I98" s="29">
        <v>4</v>
      </c>
      <c r="J98" s="29">
        <v>20</v>
      </c>
      <c r="K98" s="29">
        <v>18</v>
      </c>
      <c r="L98" s="29">
        <v>18</v>
      </c>
      <c r="M98" s="29">
        <v>0</v>
      </c>
      <c r="N98" s="29">
        <f t="shared" si="11"/>
        <v>75</v>
      </c>
      <c r="O98" s="23">
        <v>24019.38</v>
      </c>
      <c r="P98" s="23">
        <v>24019.38</v>
      </c>
      <c r="Q98" s="29">
        <f t="shared" si="12"/>
        <v>100</v>
      </c>
      <c r="R98" s="23">
        <v>24019.38</v>
      </c>
      <c r="S98" s="29">
        <f t="shared" si="13"/>
        <v>100</v>
      </c>
      <c r="T98" s="23">
        <f t="shared" si="14"/>
        <v>0</v>
      </c>
      <c r="U98" s="29">
        <f t="shared" si="15"/>
        <v>0</v>
      </c>
      <c r="V98" s="28">
        <v>0</v>
      </c>
      <c r="W98" s="28">
        <v>0</v>
      </c>
      <c r="X98" s="28">
        <v>0</v>
      </c>
      <c r="Y98" s="29">
        <f t="shared" si="16"/>
        <v>0</v>
      </c>
      <c r="Z98" s="29">
        <v>0</v>
      </c>
      <c r="AA98" s="29">
        <v>0</v>
      </c>
      <c r="AB98" s="29">
        <f t="shared" si="17"/>
        <v>0</v>
      </c>
      <c r="AC98" s="29">
        <v>0</v>
      </c>
      <c r="AD98" s="29">
        <f t="shared" si="18"/>
        <v>0</v>
      </c>
      <c r="AE98" s="29">
        <f t="shared" si="19"/>
        <v>0</v>
      </c>
      <c r="AF98" s="29">
        <f t="shared" si="20"/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f>SUM(H7:H98)</f>
        <v>1329</v>
      </c>
      <c r="I99" s="32">
        <f t="shared" ref="I99:K99" si="21">SUM(I7:I98)</f>
        <v>301</v>
      </c>
      <c r="J99" s="32">
        <f t="shared" si="21"/>
        <v>980</v>
      </c>
      <c r="K99" s="32">
        <f t="shared" si="21"/>
        <v>1078</v>
      </c>
      <c r="L99" s="32">
        <f t="shared" ref="L99:M99" si="22">SUM(L94:L98)</f>
        <v>93</v>
      </c>
      <c r="M99" s="32">
        <f t="shared" si="22"/>
        <v>0</v>
      </c>
      <c r="N99" s="29">
        <f t="shared" si="11"/>
        <v>81.113619262603464</v>
      </c>
      <c r="O99" s="33">
        <f>SUM(O7:O98)</f>
        <v>1324467.5199999996</v>
      </c>
      <c r="P99" s="33">
        <f>SUM(P7:P98)</f>
        <v>1324467.5199999996</v>
      </c>
      <c r="Q99" s="29">
        <f t="shared" si="12"/>
        <v>100</v>
      </c>
      <c r="R99" s="33">
        <f>SUM(R7:R98)</f>
        <v>1278218.78</v>
      </c>
      <c r="S99" s="29">
        <f t="shared" si="13"/>
        <v>96.508125771177873</v>
      </c>
      <c r="T99" s="33">
        <f>SUM(T7:T98)</f>
        <v>46248.74000000002</v>
      </c>
      <c r="U99" s="29">
        <f t="shared" si="15"/>
        <v>3.4918742288221636</v>
      </c>
      <c r="V99" s="32">
        <f>SUM(V7:V98)</f>
        <v>0</v>
      </c>
      <c r="W99" s="32">
        <f t="shared" ref="W99:X99" si="23">SUM(W7:W98)</f>
        <v>0</v>
      </c>
      <c r="X99" s="32">
        <f t="shared" si="23"/>
        <v>0</v>
      </c>
      <c r="Y99" s="29">
        <f t="shared" si="16"/>
        <v>0</v>
      </c>
      <c r="Z99" s="33">
        <f>SUM(Z7:Z98)</f>
        <v>55595.37</v>
      </c>
      <c r="AA99" s="33">
        <f>SUM(AA7:AA98)</f>
        <v>55595.37</v>
      </c>
      <c r="AB99" s="29">
        <f t="shared" si="17"/>
        <v>100</v>
      </c>
      <c r="AC99" s="33">
        <f>SUM(AC7:AC98)</f>
        <v>0</v>
      </c>
      <c r="AD99" s="29">
        <f t="shared" si="18"/>
        <v>0</v>
      </c>
      <c r="AE99" s="33">
        <f>SUM(AE7:AE98)</f>
        <v>55595.37</v>
      </c>
      <c r="AF99" s="29">
        <f t="shared" si="20"/>
        <v>100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zoomScale="70" zoomScaleNormal="70" workbookViewId="0">
      <selection activeCell="Z97" sqref="Z97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240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/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29">
        <v>14</v>
      </c>
      <c r="I7" s="29">
        <v>3</v>
      </c>
      <c r="J7" s="29">
        <v>6</v>
      </c>
      <c r="K7" s="29">
        <v>13</v>
      </c>
      <c r="L7" s="29">
        <v>13</v>
      </c>
      <c r="M7" s="29">
        <v>0</v>
      </c>
      <c r="N7" s="29">
        <f t="shared" ref="N7:N70" si="1">IF(H7=0,0,K7/H7)*100</f>
        <v>92.857142857142861</v>
      </c>
      <c r="O7" s="23">
        <v>17648.77</v>
      </c>
      <c r="P7" s="23">
        <v>17648.77</v>
      </c>
      <c r="Q7" s="29">
        <f t="shared" ref="Q7:Q70" si="2">IF(O7=0,0,P7/O7)*100</f>
        <v>100</v>
      </c>
      <c r="R7" s="23">
        <v>17648.77</v>
      </c>
      <c r="S7" s="29">
        <f t="shared" ref="S7:S70" si="3">IF(P7=0,0,R7/P7)*100</f>
        <v>100</v>
      </c>
      <c r="T7" s="23">
        <f t="shared" ref="T7:T70" si="4">P7-R7</f>
        <v>0</v>
      </c>
      <c r="U7" s="29">
        <f t="shared" ref="U7:U70" si="5">IF(P7=0,0,T7/P7)*100</f>
        <v>0</v>
      </c>
      <c r="V7" s="28">
        <v>0</v>
      </c>
      <c r="W7" s="28">
        <v>0</v>
      </c>
      <c r="X7" s="28">
        <v>0</v>
      </c>
      <c r="Y7" s="29">
        <f t="shared" ref="Y7:Y70" si="6">IF(H7=0,0,V7/H7)*100</f>
        <v>0</v>
      </c>
      <c r="Z7" s="29">
        <v>207.06</v>
      </c>
      <c r="AA7" s="29">
        <v>207.06</v>
      </c>
      <c r="AB7" s="29">
        <f t="shared" ref="AB7:AB70" si="7">IF(Z7=0,0,AA7/Z7)*100</f>
        <v>100</v>
      </c>
      <c r="AC7" s="29">
        <v>207.06</v>
      </c>
      <c r="AD7" s="29">
        <f t="shared" ref="AD7:AD70" si="8">IF(AA7=0,0,AC7/AA7)*100</f>
        <v>100</v>
      </c>
      <c r="AE7" s="29">
        <f t="shared" ref="AE7:AE70" si="9">AA7-AC7</f>
        <v>0</v>
      </c>
      <c r="AF7" s="29">
        <f t="shared" ref="AF7:AF70" si="10">IF(AA7=0,0,AE7/AA7)*100</f>
        <v>0</v>
      </c>
    </row>
    <row r="8" spans="1:32" ht="22.5" customHeight="1" x14ac:dyDescent="0.25">
      <c r="A8" s="18">
        <v>2</v>
      </c>
      <c r="B8" s="25"/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29">
        <v>13</v>
      </c>
      <c r="I8" s="29">
        <v>4</v>
      </c>
      <c r="J8" s="29">
        <v>9</v>
      </c>
      <c r="K8" s="29">
        <v>12</v>
      </c>
      <c r="L8" s="29">
        <v>12</v>
      </c>
      <c r="M8" s="29">
        <v>0</v>
      </c>
      <c r="N8" s="29">
        <f t="shared" si="1"/>
        <v>92.307692307692307</v>
      </c>
      <c r="O8" s="23">
        <v>17355.38</v>
      </c>
      <c r="P8" s="23">
        <v>17355.38</v>
      </c>
      <c r="Q8" s="29">
        <f t="shared" si="2"/>
        <v>100</v>
      </c>
      <c r="R8" s="23">
        <v>17355.38</v>
      </c>
      <c r="S8" s="29">
        <f t="shared" si="3"/>
        <v>100</v>
      </c>
      <c r="T8" s="23">
        <f t="shared" si="4"/>
        <v>0</v>
      </c>
      <c r="U8" s="29">
        <f t="shared" si="5"/>
        <v>0</v>
      </c>
      <c r="V8" s="28">
        <v>0</v>
      </c>
      <c r="W8" s="28">
        <v>0</v>
      </c>
      <c r="X8" s="28">
        <v>0</v>
      </c>
      <c r="Y8" s="29">
        <f t="shared" si="6"/>
        <v>0</v>
      </c>
      <c r="Z8" s="29">
        <v>3315.04</v>
      </c>
      <c r="AA8" s="29">
        <v>3315.04</v>
      </c>
      <c r="AB8" s="29">
        <f t="shared" si="7"/>
        <v>100</v>
      </c>
      <c r="AC8" s="29">
        <v>0</v>
      </c>
      <c r="AD8" s="29">
        <f t="shared" si="8"/>
        <v>0</v>
      </c>
      <c r="AE8" s="29">
        <f t="shared" si="9"/>
        <v>3315.04</v>
      </c>
      <c r="AF8" s="29">
        <f t="shared" si="10"/>
        <v>100</v>
      </c>
    </row>
    <row r="9" spans="1:32" ht="22.5" customHeight="1" x14ac:dyDescent="0.25">
      <c r="A9" s="18">
        <v>3</v>
      </c>
      <c r="B9" s="25"/>
      <c r="C9" s="25"/>
      <c r="D9" s="20" t="s">
        <v>116</v>
      </c>
      <c r="E9" s="18" t="s">
        <v>124</v>
      </c>
      <c r="F9" s="18" t="s">
        <v>231</v>
      </c>
      <c r="G9" s="29">
        <v>0</v>
      </c>
      <c r="H9" s="29">
        <v>4</v>
      </c>
      <c r="I9" s="29">
        <v>0</v>
      </c>
      <c r="J9" s="29">
        <v>4</v>
      </c>
      <c r="K9" s="29">
        <v>4</v>
      </c>
      <c r="L9" s="29">
        <v>4</v>
      </c>
      <c r="M9" s="29">
        <v>0</v>
      </c>
      <c r="N9" s="29">
        <f t="shared" si="1"/>
        <v>100</v>
      </c>
      <c r="O9" s="23">
        <v>0</v>
      </c>
      <c r="P9" s="23">
        <v>0</v>
      </c>
      <c r="Q9" s="29">
        <f t="shared" si="2"/>
        <v>0</v>
      </c>
      <c r="R9" s="23">
        <v>0</v>
      </c>
      <c r="S9" s="29">
        <f t="shared" si="3"/>
        <v>0</v>
      </c>
      <c r="T9" s="23">
        <f t="shared" si="4"/>
        <v>0</v>
      </c>
      <c r="U9" s="29">
        <f t="shared" si="5"/>
        <v>0</v>
      </c>
      <c r="V9" s="28">
        <v>0</v>
      </c>
      <c r="W9" s="28">
        <v>0</v>
      </c>
      <c r="X9" s="28">
        <v>0</v>
      </c>
      <c r="Y9" s="29">
        <f t="shared" si="6"/>
        <v>0</v>
      </c>
      <c r="Z9" s="29">
        <v>3300.84</v>
      </c>
      <c r="AA9" s="29">
        <v>3300.84</v>
      </c>
      <c r="AB9" s="29">
        <f t="shared" si="7"/>
        <v>100</v>
      </c>
      <c r="AC9" s="29">
        <v>3300.84</v>
      </c>
      <c r="AD9" s="29">
        <f t="shared" si="8"/>
        <v>100</v>
      </c>
      <c r="AE9" s="29">
        <f t="shared" si="9"/>
        <v>0</v>
      </c>
      <c r="AF9" s="29">
        <f t="shared" si="10"/>
        <v>0</v>
      </c>
    </row>
    <row r="10" spans="1:32" ht="22.5" customHeight="1" x14ac:dyDescent="0.25">
      <c r="A10" s="18">
        <v>4</v>
      </c>
      <c r="B10" s="25"/>
      <c r="C10" s="25"/>
      <c r="D10" s="20" t="s">
        <v>30</v>
      </c>
      <c r="E10" s="18" t="s">
        <v>122</v>
      </c>
      <c r="F10" s="18" t="s">
        <v>145</v>
      </c>
      <c r="G10" s="29">
        <v>32831.71</v>
      </c>
      <c r="H10" s="29">
        <v>19</v>
      </c>
      <c r="I10" s="29">
        <v>2</v>
      </c>
      <c r="J10" s="29">
        <v>17</v>
      </c>
      <c r="K10" s="29">
        <v>19</v>
      </c>
      <c r="L10" s="29">
        <v>19</v>
      </c>
      <c r="M10" s="29">
        <v>0</v>
      </c>
      <c r="N10" s="29">
        <f t="shared" si="1"/>
        <v>100</v>
      </c>
      <c r="O10" s="23">
        <v>32831.71</v>
      </c>
      <c r="P10" s="23">
        <v>32831.71</v>
      </c>
      <c r="Q10" s="29">
        <f t="shared" si="2"/>
        <v>100</v>
      </c>
      <c r="R10" s="23">
        <v>32831.71</v>
      </c>
      <c r="S10" s="29">
        <f t="shared" si="3"/>
        <v>100</v>
      </c>
      <c r="T10" s="23">
        <f t="shared" si="4"/>
        <v>0</v>
      </c>
      <c r="U10" s="29">
        <f t="shared" si="5"/>
        <v>0</v>
      </c>
      <c r="V10" s="28">
        <v>0</v>
      </c>
      <c r="W10" s="28">
        <v>0</v>
      </c>
      <c r="X10" s="28">
        <v>0</v>
      </c>
      <c r="Y10" s="29">
        <f t="shared" si="6"/>
        <v>0</v>
      </c>
      <c r="Z10" s="29">
        <v>2056.61</v>
      </c>
      <c r="AA10" s="29">
        <v>2056.61</v>
      </c>
      <c r="AB10" s="29">
        <f t="shared" si="7"/>
        <v>100</v>
      </c>
      <c r="AC10" s="29">
        <v>0</v>
      </c>
      <c r="AD10" s="29">
        <f t="shared" si="8"/>
        <v>0</v>
      </c>
      <c r="AE10" s="29">
        <f t="shared" si="9"/>
        <v>2056.61</v>
      </c>
      <c r="AF10" s="29">
        <f t="shared" si="10"/>
        <v>100</v>
      </c>
    </row>
    <row r="11" spans="1:32" ht="22.5" customHeight="1" x14ac:dyDescent="0.25">
      <c r="A11" s="18">
        <v>5</v>
      </c>
      <c r="B11" s="25"/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29">
        <v>10</v>
      </c>
      <c r="I11" s="29">
        <v>3</v>
      </c>
      <c r="J11" s="29">
        <v>6</v>
      </c>
      <c r="K11" s="29">
        <v>8</v>
      </c>
      <c r="L11" s="29">
        <v>8</v>
      </c>
      <c r="M11" s="29">
        <v>0</v>
      </c>
      <c r="N11" s="29">
        <f t="shared" si="1"/>
        <v>80</v>
      </c>
      <c r="O11" s="23">
        <v>10725.08</v>
      </c>
      <c r="P11" s="23">
        <v>10725.08</v>
      </c>
      <c r="Q11" s="29">
        <f t="shared" si="2"/>
        <v>100</v>
      </c>
      <c r="R11" s="23">
        <v>6615.71</v>
      </c>
      <c r="S11" s="29">
        <f t="shared" si="3"/>
        <v>61.684481607596396</v>
      </c>
      <c r="T11" s="23">
        <f t="shared" si="4"/>
        <v>4109.37</v>
      </c>
      <c r="U11" s="29">
        <f t="shared" si="5"/>
        <v>38.315518392403597</v>
      </c>
      <c r="V11" s="28">
        <v>0</v>
      </c>
      <c r="W11" s="28">
        <v>0</v>
      </c>
      <c r="X11" s="28">
        <v>0</v>
      </c>
      <c r="Y11" s="29">
        <f t="shared" si="6"/>
        <v>0</v>
      </c>
      <c r="Z11" s="29">
        <v>0</v>
      </c>
      <c r="AA11" s="29">
        <v>0</v>
      </c>
      <c r="AB11" s="29">
        <f t="shared" si="7"/>
        <v>0</v>
      </c>
      <c r="AC11" s="29">
        <v>4109.37</v>
      </c>
      <c r="AD11" s="29">
        <f t="shared" si="8"/>
        <v>0</v>
      </c>
      <c r="AE11" s="29">
        <f t="shared" si="9"/>
        <v>-4109.37</v>
      </c>
      <c r="AF11" s="29">
        <f t="shared" si="10"/>
        <v>0</v>
      </c>
    </row>
    <row r="12" spans="1:32" ht="22.5" customHeight="1" x14ac:dyDescent="0.25">
      <c r="A12" s="18">
        <v>6</v>
      </c>
      <c r="B12" s="25"/>
      <c r="C12" s="25"/>
      <c r="D12" s="20" t="s">
        <v>31</v>
      </c>
      <c r="E12" s="18" t="s">
        <v>123</v>
      </c>
      <c r="F12" s="18" t="s">
        <v>146</v>
      </c>
      <c r="G12" s="29">
        <v>683.3</v>
      </c>
      <c r="H12" s="29">
        <v>3</v>
      </c>
      <c r="I12" s="29">
        <v>0</v>
      </c>
      <c r="J12" s="29">
        <v>3</v>
      </c>
      <c r="K12" s="29">
        <v>2</v>
      </c>
      <c r="L12" s="29">
        <v>2</v>
      </c>
      <c r="M12" s="29">
        <v>0</v>
      </c>
      <c r="N12" s="29">
        <f t="shared" si="1"/>
        <v>66.666666666666657</v>
      </c>
      <c r="O12" s="23">
        <v>683.3</v>
      </c>
      <c r="P12" s="23">
        <v>683.3</v>
      </c>
      <c r="Q12" s="29">
        <f t="shared" si="2"/>
        <v>100</v>
      </c>
      <c r="R12" s="23">
        <v>683.3</v>
      </c>
      <c r="S12" s="29">
        <f t="shared" si="3"/>
        <v>100</v>
      </c>
      <c r="T12" s="23">
        <f t="shared" si="4"/>
        <v>0</v>
      </c>
      <c r="U12" s="29">
        <f t="shared" si="5"/>
        <v>0</v>
      </c>
      <c r="V12" s="28">
        <v>0</v>
      </c>
      <c r="W12" s="28">
        <v>0</v>
      </c>
      <c r="X12" s="28">
        <v>0</v>
      </c>
      <c r="Y12" s="29">
        <f t="shared" si="6"/>
        <v>0</v>
      </c>
      <c r="Z12" s="29">
        <v>0</v>
      </c>
      <c r="AA12" s="29">
        <v>0</v>
      </c>
      <c r="AB12" s="29">
        <f t="shared" si="7"/>
        <v>0</v>
      </c>
      <c r="AC12" s="29">
        <v>0</v>
      </c>
      <c r="AD12" s="29">
        <f t="shared" si="8"/>
        <v>0</v>
      </c>
      <c r="AE12" s="29">
        <f t="shared" si="9"/>
        <v>0</v>
      </c>
      <c r="AF12" s="29">
        <f t="shared" si="10"/>
        <v>0</v>
      </c>
    </row>
    <row r="13" spans="1:32" ht="22.5" customHeight="1" x14ac:dyDescent="0.25">
      <c r="A13" s="18">
        <v>7</v>
      </c>
      <c r="B13" s="25"/>
      <c r="C13" s="25"/>
      <c r="D13" s="20" t="s">
        <v>33</v>
      </c>
      <c r="E13" s="18" t="s">
        <v>124</v>
      </c>
      <c r="F13" s="18" t="s">
        <v>148</v>
      </c>
      <c r="G13" s="29">
        <v>26690.21</v>
      </c>
      <c r="H13" s="29">
        <v>20</v>
      </c>
      <c r="I13" s="29">
        <v>9</v>
      </c>
      <c r="J13" s="29">
        <v>10</v>
      </c>
      <c r="K13" s="29">
        <v>17</v>
      </c>
      <c r="L13" s="29">
        <v>17</v>
      </c>
      <c r="M13" s="29">
        <v>0</v>
      </c>
      <c r="N13" s="29">
        <f t="shared" si="1"/>
        <v>85</v>
      </c>
      <c r="O13" s="23">
        <v>26690.21</v>
      </c>
      <c r="P13" s="23">
        <v>26690.21</v>
      </c>
      <c r="Q13" s="29">
        <f t="shared" si="2"/>
        <v>100</v>
      </c>
      <c r="R13" s="23">
        <v>26690.21</v>
      </c>
      <c r="S13" s="29">
        <f t="shared" si="3"/>
        <v>100</v>
      </c>
      <c r="T13" s="23">
        <f t="shared" si="4"/>
        <v>0</v>
      </c>
      <c r="U13" s="29">
        <f t="shared" si="5"/>
        <v>0</v>
      </c>
      <c r="V13" s="28">
        <v>0</v>
      </c>
      <c r="W13" s="28">
        <v>0</v>
      </c>
      <c r="X13" s="28">
        <v>0</v>
      </c>
      <c r="Y13" s="29">
        <f t="shared" si="6"/>
        <v>0</v>
      </c>
      <c r="Z13" s="29">
        <v>1688.85</v>
      </c>
      <c r="AA13" s="29">
        <v>1688.85</v>
      </c>
      <c r="AB13" s="29">
        <f t="shared" si="7"/>
        <v>100</v>
      </c>
      <c r="AC13" s="29">
        <v>0</v>
      </c>
      <c r="AD13" s="29">
        <f t="shared" si="8"/>
        <v>0</v>
      </c>
      <c r="AE13" s="29">
        <f t="shared" si="9"/>
        <v>1688.85</v>
      </c>
      <c r="AF13" s="29">
        <f t="shared" si="10"/>
        <v>100</v>
      </c>
    </row>
    <row r="14" spans="1:32" ht="22.5" customHeight="1" x14ac:dyDescent="0.25">
      <c r="A14" s="18">
        <v>8</v>
      </c>
      <c r="B14" s="25"/>
      <c r="C14" s="25"/>
      <c r="D14" s="20" t="s">
        <v>34</v>
      </c>
      <c r="E14" s="18" t="s">
        <v>125</v>
      </c>
      <c r="F14" s="18" t="s">
        <v>149</v>
      </c>
      <c r="G14" s="29">
        <v>40428.949999999997</v>
      </c>
      <c r="H14" s="29">
        <v>30</v>
      </c>
      <c r="I14" s="29">
        <v>14</v>
      </c>
      <c r="J14" s="29">
        <v>16</v>
      </c>
      <c r="K14" s="29">
        <v>27</v>
      </c>
      <c r="L14" s="29">
        <v>27</v>
      </c>
      <c r="M14" s="29">
        <v>0</v>
      </c>
      <c r="N14" s="29">
        <f t="shared" si="1"/>
        <v>90</v>
      </c>
      <c r="O14" s="23">
        <v>40428.949999999997</v>
      </c>
      <c r="P14" s="23">
        <v>40428.949999999997</v>
      </c>
      <c r="Q14" s="29">
        <f t="shared" si="2"/>
        <v>100</v>
      </c>
      <c r="R14" s="23">
        <v>40428.949999999997</v>
      </c>
      <c r="S14" s="29">
        <f t="shared" si="3"/>
        <v>100</v>
      </c>
      <c r="T14" s="23">
        <f t="shared" si="4"/>
        <v>0</v>
      </c>
      <c r="U14" s="29">
        <f t="shared" si="5"/>
        <v>0</v>
      </c>
      <c r="V14" s="28">
        <v>0</v>
      </c>
      <c r="W14" s="28">
        <v>0</v>
      </c>
      <c r="X14" s="28">
        <v>0</v>
      </c>
      <c r="Y14" s="29">
        <f t="shared" si="6"/>
        <v>0</v>
      </c>
      <c r="Z14" s="29">
        <v>0</v>
      </c>
      <c r="AA14" s="29">
        <v>0</v>
      </c>
      <c r="AB14" s="29">
        <f t="shared" si="7"/>
        <v>0</v>
      </c>
      <c r="AC14" s="29">
        <v>0</v>
      </c>
      <c r="AD14" s="29">
        <f t="shared" si="8"/>
        <v>0</v>
      </c>
      <c r="AE14" s="29">
        <f t="shared" si="9"/>
        <v>0</v>
      </c>
      <c r="AF14" s="29">
        <f t="shared" si="10"/>
        <v>0</v>
      </c>
    </row>
    <row r="15" spans="1:32" ht="22.5" customHeight="1" x14ac:dyDescent="0.25">
      <c r="A15" s="18">
        <v>9</v>
      </c>
      <c r="B15" s="25"/>
      <c r="C15" s="25"/>
      <c r="D15" s="20" t="s">
        <v>35</v>
      </c>
      <c r="E15" s="18" t="s">
        <v>125</v>
      </c>
      <c r="F15" s="18" t="s">
        <v>150</v>
      </c>
      <c r="G15" s="29">
        <v>4659.66</v>
      </c>
      <c r="H15" s="29">
        <v>6</v>
      </c>
      <c r="I15" s="29">
        <v>0</v>
      </c>
      <c r="J15" s="29">
        <v>6</v>
      </c>
      <c r="K15" s="29">
        <v>4</v>
      </c>
      <c r="L15" s="29">
        <v>4</v>
      </c>
      <c r="M15" s="29">
        <v>0</v>
      </c>
      <c r="N15" s="29">
        <f t="shared" si="1"/>
        <v>66.666666666666657</v>
      </c>
      <c r="O15" s="23">
        <v>4659.66</v>
      </c>
      <c r="P15" s="23">
        <v>4659.66</v>
      </c>
      <c r="Q15" s="29">
        <f t="shared" si="2"/>
        <v>100</v>
      </c>
      <c r="R15" s="23">
        <v>4659.66</v>
      </c>
      <c r="S15" s="29">
        <f t="shared" si="3"/>
        <v>100</v>
      </c>
      <c r="T15" s="23">
        <f t="shared" si="4"/>
        <v>0</v>
      </c>
      <c r="U15" s="29">
        <f t="shared" si="5"/>
        <v>0</v>
      </c>
      <c r="V15" s="28">
        <v>0</v>
      </c>
      <c r="W15" s="28">
        <v>0</v>
      </c>
      <c r="X15" s="28">
        <v>0</v>
      </c>
      <c r="Y15" s="29">
        <f t="shared" si="6"/>
        <v>0</v>
      </c>
      <c r="Z15" s="29">
        <v>0</v>
      </c>
      <c r="AA15" s="29">
        <v>0</v>
      </c>
      <c r="AB15" s="29">
        <f t="shared" si="7"/>
        <v>0</v>
      </c>
      <c r="AC15" s="29">
        <v>0</v>
      </c>
      <c r="AD15" s="29">
        <f t="shared" si="8"/>
        <v>0</v>
      </c>
      <c r="AE15" s="29">
        <f t="shared" si="9"/>
        <v>0</v>
      </c>
      <c r="AF15" s="29">
        <f t="shared" si="10"/>
        <v>0</v>
      </c>
    </row>
    <row r="16" spans="1:32" ht="22.5" customHeight="1" x14ac:dyDescent="0.25">
      <c r="A16" s="18">
        <v>10</v>
      </c>
      <c r="B16" s="25"/>
      <c r="C16" s="25"/>
      <c r="D16" s="20" t="s">
        <v>36</v>
      </c>
      <c r="E16" s="18" t="s">
        <v>124</v>
      </c>
      <c r="F16" s="18" t="s">
        <v>151</v>
      </c>
      <c r="G16" s="29">
        <v>35464.200000000004</v>
      </c>
      <c r="H16" s="29">
        <v>35</v>
      </c>
      <c r="I16" s="29">
        <v>14</v>
      </c>
      <c r="J16" s="29">
        <v>19</v>
      </c>
      <c r="K16" s="29">
        <v>34</v>
      </c>
      <c r="L16" s="29">
        <v>34</v>
      </c>
      <c r="M16" s="29">
        <v>0</v>
      </c>
      <c r="N16" s="29">
        <f t="shared" si="1"/>
        <v>97.142857142857139</v>
      </c>
      <c r="O16" s="23">
        <v>35464.200000000004</v>
      </c>
      <c r="P16" s="23">
        <v>35464.200000000004</v>
      </c>
      <c r="Q16" s="29">
        <f t="shared" si="2"/>
        <v>100</v>
      </c>
      <c r="R16" s="23">
        <v>35464.200000000004</v>
      </c>
      <c r="S16" s="29">
        <f t="shared" si="3"/>
        <v>100</v>
      </c>
      <c r="T16" s="23">
        <f t="shared" si="4"/>
        <v>0</v>
      </c>
      <c r="U16" s="29">
        <f t="shared" si="5"/>
        <v>0</v>
      </c>
      <c r="V16" s="28">
        <v>0</v>
      </c>
      <c r="W16" s="28">
        <v>0</v>
      </c>
      <c r="X16" s="28">
        <v>0</v>
      </c>
      <c r="Y16" s="29">
        <f t="shared" si="6"/>
        <v>0</v>
      </c>
      <c r="Z16" s="29">
        <v>0</v>
      </c>
      <c r="AA16" s="29">
        <v>0</v>
      </c>
      <c r="AB16" s="29">
        <f t="shared" si="7"/>
        <v>0</v>
      </c>
      <c r="AC16" s="29">
        <v>0</v>
      </c>
      <c r="AD16" s="29">
        <f t="shared" si="8"/>
        <v>0</v>
      </c>
      <c r="AE16" s="29">
        <f t="shared" si="9"/>
        <v>0</v>
      </c>
      <c r="AF16" s="29">
        <f t="shared" si="10"/>
        <v>0</v>
      </c>
    </row>
    <row r="17" spans="1:32" ht="22.5" customHeight="1" x14ac:dyDescent="0.25">
      <c r="A17" s="18">
        <v>11</v>
      </c>
      <c r="B17" s="25"/>
      <c r="C17" s="25"/>
      <c r="D17" s="20" t="s">
        <v>37</v>
      </c>
      <c r="E17" s="18" t="s">
        <v>121</v>
      </c>
      <c r="F17" s="18" t="s">
        <v>152</v>
      </c>
      <c r="G17" s="29">
        <v>14981.960000000001</v>
      </c>
      <c r="H17" s="29">
        <v>11</v>
      </c>
      <c r="I17" s="29">
        <v>2</v>
      </c>
      <c r="J17" s="29">
        <v>9</v>
      </c>
      <c r="K17" s="29">
        <v>5</v>
      </c>
      <c r="L17" s="29">
        <v>5</v>
      </c>
      <c r="M17" s="29">
        <v>0</v>
      </c>
      <c r="N17" s="29">
        <f t="shared" si="1"/>
        <v>45.454545454545453</v>
      </c>
      <c r="O17" s="23">
        <v>14981.960000000001</v>
      </c>
      <c r="P17" s="23">
        <v>14981.960000000001</v>
      </c>
      <c r="Q17" s="29">
        <f t="shared" si="2"/>
        <v>100</v>
      </c>
      <c r="R17" s="23">
        <v>14981.960000000001</v>
      </c>
      <c r="S17" s="29">
        <f t="shared" si="3"/>
        <v>100</v>
      </c>
      <c r="T17" s="23">
        <f t="shared" si="4"/>
        <v>0</v>
      </c>
      <c r="U17" s="29">
        <f t="shared" si="5"/>
        <v>0</v>
      </c>
      <c r="V17" s="28">
        <v>0</v>
      </c>
      <c r="W17" s="28">
        <v>0</v>
      </c>
      <c r="X17" s="28">
        <v>0</v>
      </c>
      <c r="Y17" s="29">
        <f t="shared" si="6"/>
        <v>0</v>
      </c>
      <c r="Z17" s="29">
        <v>0</v>
      </c>
      <c r="AA17" s="29">
        <v>0</v>
      </c>
      <c r="AB17" s="29">
        <f t="shared" si="7"/>
        <v>0</v>
      </c>
      <c r="AC17" s="29">
        <v>0</v>
      </c>
      <c r="AD17" s="29">
        <f t="shared" si="8"/>
        <v>0</v>
      </c>
      <c r="AE17" s="29">
        <f t="shared" si="9"/>
        <v>0</v>
      </c>
      <c r="AF17" s="29">
        <f t="shared" si="10"/>
        <v>0</v>
      </c>
    </row>
    <row r="18" spans="1:32" ht="22.5" customHeight="1" x14ac:dyDescent="0.25">
      <c r="A18" s="18">
        <v>12</v>
      </c>
      <c r="B18" s="25"/>
      <c r="C18" s="25"/>
      <c r="D18" s="20" t="s">
        <v>38</v>
      </c>
      <c r="E18" s="18" t="s">
        <v>125</v>
      </c>
      <c r="F18" s="18" t="s">
        <v>153</v>
      </c>
      <c r="G18" s="29">
        <v>8384.7800000000007</v>
      </c>
      <c r="H18" s="29">
        <v>9</v>
      </c>
      <c r="I18" s="29">
        <v>0</v>
      </c>
      <c r="J18" s="29">
        <v>9</v>
      </c>
      <c r="K18" s="29">
        <v>7</v>
      </c>
      <c r="L18" s="29">
        <v>7</v>
      </c>
      <c r="M18" s="29">
        <v>0</v>
      </c>
      <c r="N18" s="29">
        <f t="shared" si="1"/>
        <v>77.777777777777786</v>
      </c>
      <c r="O18" s="23">
        <v>8384.7800000000007</v>
      </c>
      <c r="P18" s="23">
        <v>8384.7800000000007</v>
      </c>
      <c r="Q18" s="29">
        <f t="shared" si="2"/>
        <v>100</v>
      </c>
      <c r="R18" s="23">
        <v>7650.33</v>
      </c>
      <c r="S18" s="29">
        <f t="shared" si="3"/>
        <v>91.240676559194156</v>
      </c>
      <c r="T18" s="23">
        <f t="shared" si="4"/>
        <v>734.45000000000073</v>
      </c>
      <c r="U18" s="29">
        <f t="shared" si="5"/>
        <v>8.7593234408058489</v>
      </c>
      <c r="V18" s="28">
        <v>0</v>
      </c>
      <c r="W18" s="28">
        <v>0</v>
      </c>
      <c r="X18" s="28">
        <v>0</v>
      </c>
      <c r="Y18" s="29">
        <f t="shared" si="6"/>
        <v>0</v>
      </c>
      <c r="Z18" s="29">
        <v>0</v>
      </c>
      <c r="AA18" s="29">
        <v>0</v>
      </c>
      <c r="AB18" s="29">
        <f t="shared" si="7"/>
        <v>0</v>
      </c>
      <c r="AC18" s="29">
        <v>734.45</v>
      </c>
      <c r="AD18" s="29">
        <f t="shared" si="8"/>
        <v>0</v>
      </c>
      <c r="AE18" s="29">
        <f t="shared" si="9"/>
        <v>-734.45</v>
      </c>
      <c r="AF18" s="29">
        <f t="shared" si="10"/>
        <v>0</v>
      </c>
    </row>
    <row r="19" spans="1:32" ht="22.5" customHeight="1" x14ac:dyDescent="0.25">
      <c r="A19" s="18">
        <v>13</v>
      </c>
      <c r="B19" s="25"/>
      <c r="C19" s="25"/>
      <c r="D19" s="20" t="s">
        <v>39</v>
      </c>
      <c r="E19" s="18" t="s">
        <v>126</v>
      </c>
      <c r="F19" s="18" t="s">
        <v>154</v>
      </c>
      <c r="G19" s="29">
        <v>7748.75</v>
      </c>
      <c r="H19" s="29">
        <v>7</v>
      </c>
      <c r="I19" s="29">
        <v>0</v>
      </c>
      <c r="J19" s="29">
        <v>7</v>
      </c>
      <c r="K19" s="29">
        <v>7</v>
      </c>
      <c r="L19" s="29">
        <v>7</v>
      </c>
      <c r="M19" s="29">
        <v>0</v>
      </c>
      <c r="N19" s="29">
        <f t="shared" si="1"/>
        <v>100</v>
      </c>
      <c r="O19" s="23">
        <v>7748.75</v>
      </c>
      <c r="P19" s="23">
        <v>7748.75</v>
      </c>
      <c r="Q19" s="29">
        <f t="shared" si="2"/>
        <v>100</v>
      </c>
      <c r="R19" s="23">
        <v>7060.58</v>
      </c>
      <c r="S19" s="29">
        <f t="shared" si="3"/>
        <v>91.118954670108081</v>
      </c>
      <c r="T19" s="23">
        <f t="shared" si="4"/>
        <v>688.17000000000007</v>
      </c>
      <c r="U19" s="29">
        <f t="shared" si="5"/>
        <v>8.8810453298919185</v>
      </c>
      <c r="V19" s="28">
        <v>0</v>
      </c>
      <c r="W19" s="28">
        <v>0</v>
      </c>
      <c r="X19" s="28">
        <v>0</v>
      </c>
      <c r="Y19" s="29">
        <f t="shared" si="6"/>
        <v>0</v>
      </c>
      <c r="Z19" s="29">
        <v>0</v>
      </c>
      <c r="AA19" s="29">
        <v>0</v>
      </c>
      <c r="AB19" s="29">
        <f t="shared" si="7"/>
        <v>0</v>
      </c>
      <c r="AC19" s="29">
        <v>688.17</v>
      </c>
      <c r="AD19" s="29">
        <f t="shared" si="8"/>
        <v>0</v>
      </c>
      <c r="AE19" s="29">
        <f t="shared" si="9"/>
        <v>-688.17</v>
      </c>
      <c r="AF19" s="29">
        <f t="shared" si="10"/>
        <v>0</v>
      </c>
    </row>
    <row r="20" spans="1:32" ht="22.5" customHeight="1" x14ac:dyDescent="0.25">
      <c r="A20" s="18">
        <v>14</v>
      </c>
      <c r="B20" s="25"/>
      <c r="C20" s="25"/>
      <c r="D20" s="20" t="s">
        <v>40</v>
      </c>
      <c r="E20" s="18" t="s">
        <v>124</v>
      </c>
      <c r="F20" s="18" t="s">
        <v>155</v>
      </c>
      <c r="G20" s="29">
        <v>44618.01</v>
      </c>
      <c r="H20" s="29">
        <v>36</v>
      </c>
      <c r="I20" s="29">
        <v>8</v>
      </c>
      <c r="J20" s="29">
        <v>27</v>
      </c>
      <c r="K20" s="29">
        <v>37</v>
      </c>
      <c r="L20" s="29">
        <v>37</v>
      </c>
      <c r="M20" s="29">
        <v>0</v>
      </c>
      <c r="N20" s="29">
        <f t="shared" si="1"/>
        <v>102.77777777777777</v>
      </c>
      <c r="O20" s="23">
        <v>44618.01</v>
      </c>
      <c r="P20" s="23">
        <v>44618.01</v>
      </c>
      <c r="Q20" s="29">
        <f t="shared" si="2"/>
        <v>100</v>
      </c>
      <c r="R20" s="23">
        <v>44618.01</v>
      </c>
      <c r="S20" s="29">
        <f t="shared" si="3"/>
        <v>100</v>
      </c>
      <c r="T20" s="23">
        <f t="shared" si="4"/>
        <v>0</v>
      </c>
      <c r="U20" s="29">
        <f t="shared" si="5"/>
        <v>0</v>
      </c>
      <c r="V20" s="28">
        <v>0</v>
      </c>
      <c r="W20" s="28">
        <v>0</v>
      </c>
      <c r="X20" s="28">
        <v>0</v>
      </c>
      <c r="Y20" s="29">
        <f t="shared" si="6"/>
        <v>0</v>
      </c>
      <c r="Z20" s="29">
        <v>3482.3399999999997</v>
      </c>
      <c r="AA20" s="29">
        <v>3482.34</v>
      </c>
      <c r="AB20" s="29">
        <f t="shared" si="7"/>
        <v>100.00000000000003</v>
      </c>
      <c r="AC20" s="29">
        <v>3482.34</v>
      </c>
      <c r="AD20" s="29">
        <f t="shared" si="8"/>
        <v>100</v>
      </c>
      <c r="AE20" s="29">
        <f t="shared" si="9"/>
        <v>0</v>
      </c>
      <c r="AF20" s="29">
        <f t="shared" si="10"/>
        <v>0</v>
      </c>
    </row>
    <row r="21" spans="1:32" ht="22.5" customHeight="1" x14ac:dyDescent="0.25">
      <c r="A21" s="18">
        <v>15</v>
      </c>
      <c r="B21" s="25"/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29">
        <v>21</v>
      </c>
      <c r="I21" s="29">
        <v>1</v>
      </c>
      <c r="J21" s="29">
        <v>20</v>
      </c>
      <c r="K21" s="29">
        <v>15</v>
      </c>
      <c r="L21" s="29">
        <v>15</v>
      </c>
      <c r="M21" s="29">
        <v>0</v>
      </c>
      <c r="N21" s="29">
        <f t="shared" si="1"/>
        <v>71.428571428571431</v>
      </c>
      <c r="O21" s="23">
        <v>13314.79</v>
      </c>
      <c r="P21" s="23">
        <v>13314.79</v>
      </c>
      <c r="Q21" s="29">
        <f t="shared" si="2"/>
        <v>100</v>
      </c>
      <c r="R21" s="23">
        <v>12760.369999999999</v>
      </c>
      <c r="S21" s="29">
        <f t="shared" si="3"/>
        <v>95.836058999052923</v>
      </c>
      <c r="T21" s="23">
        <f t="shared" si="4"/>
        <v>554.42000000000189</v>
      </c>
      <c r="U21" s="29">
        <f t="shared" si="5"/>
        <v>4.163941000947081</v>
      </c>
      <c r="V21" s="28">
        <v>0</v>
      </c>
      <c r="W21" s="28">
        <v>0</v>
      </c>
      <c r="X21" s="28">
        <v>0</v>
      </c>
      <c r="Y21" s="29">
        <f t="shared" si="6"/>
        <v>0</v>
      </c>
      <c r="Z21" s="29">
        <v>3598.26</v>
      </c>
      <c r="AA21" s="29">
        <v>3598.26</v>
      </c>
      <c r="AB21" s="29">
        <f t="shared" si="7"/>
        <v>100</v>
      </c>
      <c r="AC21" s="29">
        <v>554.41999999999996</v>
      </c>
      <c r="AD21" s="29">
        <f t="shared" si="8"/>
        <v>15.408002756888051</v>
      </c>
      <c r="AE21" s="29">
        <f t="shared" si="9"/>
        <v>3043.84</v>
      </c>
      <c r="AF21" s="29">
        <f t="shared" si="10"/>
        <v>84.591997243111948</v>
      </c>
    </row>
    <row r="22" spans="1:32" ht="22.5" customHeight="1" x14ac:dyDescent="0.25">
      <c r="A22" s="18">
        <v>16</v>
      </c>
      <c r="B22" s="25"/>
      <c r="C22" s="25"/>
      <c r="D22" s="20" t="s">
        <v>41</v>
      </c>
      <c r="E22" s="18" t="s">
        <v>127</v>
      </c>
      <c r="F22" s="18" t="s">
        <v>156</v>
      </c>
      <c r="G22" s="29">
        <v>2748.38</v>
      </c>
      <c r="H22" s="29">
        <v>4</v>
      </c>
      <c r="I22" s="29">
        <v>0</v>
      </c>
      <c r="J22" s="29">
        <v>4</v>
      </c>
      <c r="K22" s="29">
        <v>2</v>
      </c>
      <c r="L22" s="29">
        <v>2</v>
      </c>
      <c r="M22" s="29">
        <v>0</v>
      </c>
      <c r="N22" s="29">
        <f t="shared" si="1"/>
        <v>50</v>
      </c>
      <c r="O22" s="23">
        <v>2748.38</v>
      </c>
      <c r="P22" s="23">
        <v>2748.38</v>
      </c>
      <c r="Q22" s="29">
        <f t="shared" si="2"/>
        <v>100</v>
      </c>
      <c r="R22" s="23">
        <v>2748.38</v>
      </c>
      <c r="S22" s="29">
        <f t="shared" si="3"/>
        <v>100</v>
      </c>
      <c r="T22" s="23">
        <f t="shared" si="4"/>
        <v>0</v>
      </c>
      <c r="U22" s="29">
        <f t="shared" si="5"/>
        <v>0</v>
      </c>
      <c r="V22" s="28">
        <v>0</v>
      </c>
      <c r="W22" s="28">
        <v>0</v>
      </c>
      <c r="X22" s="28">
        <v>0</v>
      </c>
      <c r="Y22" s="29">
        <f t="shared" si="6"/>
        <v>0</v>
      </c>
      <c r="Z22" s="29">
        <v>0</v>
      </c>
      <c r="AA22" s="29">
        <v>0</v>
      </c>
      <c r="AB22" s="29">
        <f t="shared" si="7"/>
        <v>0</v>
      </c>
      <c r="AC22" s="29">
        <v>0</v>
      </c>
      <c r="AD22" s="29">
        <f t="shared" si="8"/>
        <v>0</v>
      </c>
      <c r="AE22" s="29">
        <f t="shared" si="9"/>
        <v>0</v>
      </c>
      <c r="AF22" s="29">
        <f t="shared" si="10"/>
        <v>0</v>
      </c>
    </row>
    <row r="23" spans="1:32" ht="22.5" customHeight="1" x14ac:dyDescent="0.25">
      <c r="A23" s="18">
        <v>17</v>
      </c>
      <c r="B23" s="25"/>
      <c r="C23" s="25"/>
      <c r="D23" s="20" t="s">
        <v>43</v>
      </c>
      <c r="E23" s="18" t="s">
        <v>124</v>
      </c>
      <c r="F23" s="18" t="s">
        <v>158</v>
      </c>
      <c r="G23" s="29">
        <v>2821.83</v>
      </c>
      <c r="H23" s="29">
        <v>10</v>
      </c>
      <c r="I23" s="29">
        <v>2</v>
      </c>
      <c r="J23" s="29">
        <v>8</v>
      </c>
      <c r="K23" s="29">
        <v>5</v>
      </c>
      <c r="L23" s="29">
        <v>5</v>
      </c>
      <c r="M23" s="29">
        <v>0</v>
      </c>
      <c r="N23" s="29">
        <f t="shared" si="1"/>
        <v>50</v>
      </c>
      <c r="O23" s="23">
        <v>2821.83</v>
      </c>
      <c r="P23" s="23">
        <v>2821.83</v>
      </c>
      <c r="Q23" s="29">
        <f t="shared" si="2"/>
        <v>100</v>
      </c>
      <c r="R23" s="23">
        <v>2821.83</v>
      </c>
      <c r="S23" s="29">
        <f t="shared" si="3"/>
        <v>100</v>
      </c>
      <c r="T23" s="23">
        <f t="shared" si="4"/>
        <v>0</v>
      </c>
      <c r="U23" s="29">
        <f t="shared" si="5"/>
        <v>0</v>
      </c>
      <c r="V23" s="28">
        <v>0</v>
      </c>
      <c r="W23" s="28">
        <v>0</v>
      </c>
      <c r="X23" s="28">
        <v>0</v>
      </c>
      <c r="Y23" s="29">
        <f t="shared" si="6"/>
        <v>0</v>
      </c>
      <c r="Z23" s="29">
        <v>0</v>
      </c>
      <c r="AA23" s="29">
        <v>0</v>
      </c>
      <c r="AB23" s="29">
        <f t="shared" si="7"/>
        <v>0</v>
      </c>
      <c r="AC23" s="29">
        <v>0</v>
      </c>
      <c r="AD23" s="29">
        <f t="shared" si="8"/>
        <v>0</v>
      </c>
      <c r="AE23" s="29">
        <f t="shared" si="9"/>
        <v>0</v>
      </c>
      <c r="AF23" s="29">
        <f t="shared" si="10"/>
        <v>0</v>
      </c>
    </row>
    <row r="24" spans="1:32" ht="22.5" customHeight="1" x14ac:dyDescent="0.25">
      <c r="A24" s="18">
        <v>18</v>
      </c>
      <c r="B24" s="25"/>
      <c r="C24" s="25"/>
      <c r="D24" s="20" t="s">
        <v>44</v>
      </c>
      <c r="E24" s="18" t="s">
        <v>124</v>
      </c>
      <c r="F24" s="18" t="s">
        <v>159</v>
      </c>
      <c r="G24" s="29">
        <v>4470.47</v>
      </c>
      <c r="H24" s="29">
        <v>8</v>
      </c>
      <c r="I24" s="29">
        <v>2</v>
      </c>
      <c r="J24" s="29">
        <v>6</v>
      </c>
      <c r="K24" s="29">
        <v>5</v>
      </c>
      <c r="L24" s="29">
        <v>5</v>
      </c>
      <c r="M24" s="29">
        <v>0</v>
      </c>
      <c r="N24" s="29">
        <f t="shared" si="1"/>
        <v>62.5</v>
      </c>
      <c r="O24" s="23">
        <v>4470.47</v>
      </c>
      <c r="P24" s="23">
        <v>4470.47</v>
      </c>
      <c r="Q24" s="29">
        <f t="shared" si="2"/>
        <v>100</v>
      </c>
      <c r="R24" s="23">
        <v>4470.47</v>
      </c>
      <c r="S24" s="29">
        <f t="shared" si="3"/>
        <v>100</v>
      </c>
      <c r="T24" s="23">
        <f t="shared" si="4"/>
        <v>0</v>
      </c>
      <c r="U24" s="29">
        <f t="shared" si="5"/>
        <v>0</v>
      </c>
      <c r="V24" s="28">
        <v>0</v>
      </c>
      <c r="W24" s="28">
        <v>0</v>
      </c>
      <c r="X24" s="28">
        <v>0</v>
      </c>
      <c r="Y24" s="29">
        <f t="shared" si="6"/>
        <v>0</v>
      </c>
      <c r="Z24" s="29">
        <v>1642.49</v>
      </c>
      <c r="AA24" s="29">
        <v>1642.49</v>
      </c>
      <c r="AB24" s="29">
        <f t="shared" si="7"/>
        <v>100</v>
      </c>
      <c r="AC24" s="29">
        <v>0</v>
      </c>
      <c r="AD24" s="29">
        <f t="shared" si="8"/>
        <v>0</v>
      </c>
      <c r="AE24" s="29">
        <f t="shared" si="9"/>
        <v>1642.49</v>
      </c>
      <c r="AF24" s="29">
        <f t="shared" si="10"/>
        <v>100</v>
      </c>
    </row>
    <row r="25" spans="1:32" ht="22.5" customHeight="1" x14ac:dyDescent="0.25">
      <c r="A25" s="18">
        <v>19</v>
      </c>
      <c r="B25" s="25"/>
      <c r="C25" s="25"/>
      <c r="D25" s="20" t="s">
        <v>45</v>
      </c>
      <c r="E25" s="18" t="s">
        <v>124</v>
      </c>
      <c r="F25" s="18" t="s">
        <v>160</v>
      </c>
      <c r="G25" s="29">
        <v>6572.83</v>
      </c>
      <c r="H25" s="29">
        <v>9</v>
      </c>
      <c r="I25" s="29">
        <v>2</v>
      </c>
      <c r="J25" s="29">
        <v>7</v>
      </c>
      <c r="K25" s="29">
        <v>7</v>
      </c>
      <c r="L25" s="29">
        <v>7</v>
      </c>
      <c r="M25" s="29">
        <v>0</v>
      </c>
      <c r="N25" s="29">
        <f t="shared" si="1"/>
        <v>77.777777777777786</v>
      </c>
      <c r="O25" s="23">
        <v>6572.83</v>
      </c>
      <c r="P25" s="23">
        <v>6572.83</v>
      </c>
      <c r="Q25" s="29">
        <f t="shared" si="2"/>
        <v>100</v>
      </c>
      <c r="R25" s="23">
        <v>6572.83</v>
      </c>
      <c r="S25" s="29">
        <f t="shared" si="3"/>
        <v>100</v>
      </c>
      <c r="T25" s="23">
        <f t="shared" si="4"/>
        <v>0</v>
      </c>
      <c r="U25" s="29">
        <f t="shared" si="5"/>
        <v>0</v>
      </c>
      <c r="V25" s="28">
        <v>0</v>
      </c>
      <c r="W25" s="28">
        <v>0</v>
      </c>
      <c r="X25" s="28">
        <v>0</v>
      </c>
      <c r="Y25" s="29">
        <f t="shared" si="6"/>
        <v>0</v>
      </c>
      <c r="Z25" s="29">
        <v>0</v>
      </c>
      <c r="AA25" s="29">
        <v>0</v>
      </c>
      <c r="AB25" s="29">
        <f t="shared" si="7"/>
        <v>0</v>
      </c>
      <c r="AC25" s="29">
        <v>0</v>
      </c>
      <c r="AD25" s="29">
        <f t="shared" si="8"/>
        <v>0</v>
      </c>
      <c r="AE25" s="29">
        <f t="shared" si="9"/>
        <v>0</v>
      </c>
      <c r="AF25" s="29">
        <f t="shared" si="10"/>
        <v>0</v>
      </c>
    </row>
    <row r="26" spans="1:32" ht="22.5" customHeight="1" x14ac:dyDescent="0.25">
      <c r="A26" s="18">
        <v>20</v>
      </c>
      <c r="B26" s="25"/>
      <c r="C26" s="25"/>
      <c r="D26" s="20" t="s">
        <v>46</v>
      </c>
      <c r="E26" s="18" t="s">
        <v>128</v>
      </c>
      <c r="F26" s="18" t="s">
        <v>161</v>
      </c>
      <c r="G26" s="29">
        <v>21296.61</v>
      </c>
      <c r="H26" s="29">
        <v>17</v>
      </c>
      <c r="I26" s="29">
        <v>0</v>
      </c>
      <c r="J26" s="29">
        <v>17</v>
      </c>
      <c r="K26" s="29">
        <v>15</v>
      </c>
      <c r="L26" s="29">
        <v>15</v>
      </c>
      <c r="M26" s="29">
        <v>0</v>
      </c>
      <c r="N26" s="29">
        <f t="shared" si="1"/>
        <v>88.235294117647058</v>
      </c>
      <c r="O26" s="23">
        <v>21296.61</v>
      </c>
      <c r="P26" s="23">
        <v>21296.61</v>
      </c>
      <c r="Q26" s="29">
        <f t="shared" si="2"/>
        <v>100</v>
      </c>
      <c r="R26" s="23">
        <v>17319.839999999997</v>
      </c>
      <c r="S26" s="29">
        <f t="shared" si="3"/>
        <v>81.326746369492582</v>
      </c>
      <c r="T26" s="23">
        <f t="shared" si="4"/>
        <v>3976.7700000000041</v>
      </c>
      <c r="U26" s="29">
        <f t="shared" si="5"/>
        <v>18.673253630507407</v>
      </c>
      <c r="V26" s="28">
        <v>0</v>
      </c>
      <c r="W26" s="28">
        <v>0</v>
      </c>
      <c r="X26" s="28">
        <v>0</v>
      </c>
      <c r="Y26" s="29">
        <f t="shared" si="6"/>
        <v>0</v>
      </c>
      <c r="Z26" s="29">
        <v>3256.08</v>
      </c>
      <c r="AA26" s="29">
        <v>3256.08</v>
      </c>
      <c r="AB26" s="29">
        <f t="shared" si="7"/>
        <v>100</v>
      </c>
      <c r="AC26" s="29">
        <v>7232.85</v>
      </c>
      <c r="AD26" s="29">
        <f t="shared" si="8"/>
        <v>222.13366993439965</v>
      </c>
      <c r="AE26" s="29">
        <f t="shared" si="9"/>
        <v>-3976.7700000000004</v>
      </c>
      <c r="AF26" s="29">
        <f t="shared" si="10"/>
        <v>-122.13366993439966</v>
      </c>
    </row>
    <row r="27" spans="1:32" ht="22.5" customHeight="1" x14ac:dyDescent="0.25">
      <c r="A27" s="18">
        <v>21</v>
      </c>
      <c r="B27" s="25"/>
      <c r="C27" s="25"/>
      <c r="D27" s="20" t="s">
        <v>47</v>
      </c>
      <c r="E27" s="18" t="s">
        <v>124</v>
      </c>
      <c r="F27" s="18" t="s">
        <v>162</v>
      </c>
      <c r="G27" s="29">
        <v>13793.66</v>
      </c>
      <c r="H27" s="29">
        <v>9</v>
      </c>
      <c r="I27" s="29">
        <v>2</v>
      </c>
      <c r="J27" s="29">
        <v>7</v>
      </c>
      <c r="K27" s="29">
        <v>9</v>
      </c>
      <c r="L27" s="29">
        <v>9</v>
      </c>
      <c r="M27" s="29">
        <v>0</v>
      </c>
      <c r="N27" s="29">
        <f t="shared" si="1"/>
        <v>100</v>
      </c>
      <c r="O27" s="23">
        <v>13793.66</v>
      </c>
      <c r="P27" s="23">
        <v>13793.66</v>
      </c>
      <c r="Q27" s="29">
        <f t="shared" si="2"/>
        <v>100</v>
      </c>
      <c r="R27" s="23">
        <v>13793.66</v>
      </c>
      <c r="S27" s="29">
        <f t="shared" si="3"/>
        <v>100</v>
      </c>
      <c r="T27" s="23">
        <f t="shared" si="4"/>
        <v>0</v>
      </c>
      <c r="U27" s="29">
        <f t="shared" si="5"/>
        <v>0</v>
      </c>
      <c r="V27" s="28">
        <v>0</v>
      </c>
      <c r="W27" s="28">
        <v>0</v>
      </c>
      <c r="X27" s="28">
        <v>0</v>
      </c>
      <c r="Y27" s="29">
        <f t="shared" si="6"/>
        <v>0</v>
      </c>
      <c r="Z27" s="29">
        <v>0</v>
      </c>
      <c r="AA27" s="29">
        <v>0</v>
      </c>
      <c r="AB27" s="29">
        <f t="shared" si="7"/>
        <v>0</v>
      </c>
      <c r="AC27" s="29">
        <v>0</v>
      </c>
      <c r="AD27" s="29">
        <f t="shared" si="8"/>
        <v>0</v>
      </c>
      <c r="AE27" s="29">
        <f t="shared" si="9"/>
        <v>0</v>
      </c>
      <c r="AF27" s="29">
        <f t="shared" si="10"/>
        <v>0</v>
      </c>
    </row>
    <row r="28" spans="1:32" ht="22.5" customHeight="1" x14ac:dyDescent="0.25">
      <c r="A28" s="18">
        <v>22</v>
      </c>
      <c r="B28" s="25"/>
      <c r="C28" s="25"/>
      <c r="D28" s="20" t="s">
        <v>48</v>
      </c>
      <c r="E28" s="18" t="s">
        <v>129</v>
      </c>
      <c r="F28" s="18" t="s">
        <v>163</v>
      </c>
      <c r="G28" s="29">
        <v>18139.88</v>
      </c>
      <c r="H28" s="29">
        <v>21</v>
      </c>
      <c r="I28" s="29">
        <v>3</v>
      </c>
      <c r="J28" s="29">
        <v>18</v>
      </c>
      <c r="K28" s="29">
        <v>20</v>
      </c>
      <c r="L28" s="29">
        <v>20</v>
      </c>
      <c r="M28" s="29">
        <v>0</v>
      </c>
      <c r="N28" s="29">
        <f t="shared" si="1"/>
        <v>95.238095238095227</v>
      </c>
      <c r="O28" s="23">
        <v>18139.88</v>
      </c>
      <c r="P28" s="23">
        <v>18139.88</v>
      </c>
      <c r="Q28" s="29">
        <f t="shared" si="2"/>
        <v>100</v>
      </c>
      <c r="R28" s="23">
        <v>16884.419999999998</v>
      </c>
      <c r="S28" s="29">
        <f t="shared" si="3"/>
        <v>93.079006035321058</v>
      </c>
      <c r="T28" s="23">
        <f t="shared" si="4"/>
        <v>1255.4600000000028</v>
      </c>
      <c r="U28" s="29">
        <f t="shared" si="5"/>
        <v>6.920993964678944</v>
      </c>
      <c r="V28" s="28">
        <v>0</v>
      </c>
      <c r="W28" s="28">
        <v>0</v>
      </c>
      <c r="X28" s="28">
        <v>0</v>
      </c>
      <c r="Y28" s="29">
        <f t="shared" si="6"/>
        <v>0</v>
      </c>
      <c r="Z28" s="29">
        <v>0</v>
      </c>
      <c r="AA28" s="29">
        <v>0</v>
      </c>
      <c r="AB28" s="29">
        <f t="shared" si="7"/>
        <v>0</v>
      </c>
      <c r="AC28" s="29">
        <v>1255.46</v>
      </c>
      <c r="AD28" s="29">
        <f t="shared" si="8"/>
        <v>0</v>
      </c>
      <c r="AE28" s="29">
        <f t="shared" si="9"/>
        <v>-1255.46</v>
      </c>
      <c r="AF28" s="29">
        <f t="shared" si="10"/>
        <v>0</v>
      </c>
    </row>
    <row r="29" spans="1:32" ht="22.5" customHeight="1" x14ac:dyDescent="0.25">
      <c r="A29" s="18">
        <v>23</v>
      </c>
      <c r="B29" s="25"/>
      <c r="C29" s="25"/>
      <c r="D29" s="20" t="s">
        <v>49</v>
      </c>
      <c r="E29" s="18" t="s">
        <v>120</v>
      </c>
      <c r="F29" s="18" t="s">
        <v>164</v>
      </c>
      <c r="G29" s="29">
        <v>9620.1899999999987</v>
      </c>
      <c r="H29" s="29">
        <v>11</v>
      </c>
      <c r="I29" s="29">
        <v>6</v>
      </c>
      <c r="J29" s="29">
        <v>5</v>
      </c>
      <c r="K29" s="29">
        <v>10</v>
      </c>
      <c r="L29" s="29">
        <v>10</v>
      </c>
      <c r="M29" s="29">
        <v>0</v>
      </c>
      <c r="N29" s="29">
        <f t="shared" si="1"/>
        <v>90.909090909090907</v>
      </c>
      <c r="O29" s="23">
        <v>9620.1899999999987</v>
      </c>
      <c r="P29" s="23">
        <v>9620.1899999999987</v>
      </c>
      <c r="Q29" s="29">
        <f t="shared" si="2"/>
        <v>100</v>
      </c>
      <c r="R29" s="23">
        <v>9620.1899999999987</v>
      </c>
      <c r="S29" s="29">
        <f t="shared" si="3"/>
        <v>100</v>
      </c>
      <c r="T29" s="23">
        <f t="shared" si="4"/>
        <v>0</v>
      </c>
      <c r="U29" s="29">
        <f t="shared" si="5"/>
        <v>0</v>
      </c>
      <c r="V29" s="28">
        <v>0</v>
      </c>
      <c r="W29" s="28">
        <v>0</v>
      </c>
      <c r="X29" s="28">
        <v>0</v>
      </c>
      <c r="Y29" s="29">
        <f t="shared" si="6"/>
        <v>0</v>
      </c>
      <c r="Z29" s="29">
        <v>0</v>
      </c>
      <c r="AA29" s="29">
        <v>0</v>
      </c>
      <c r="AB29" s="29">
        <f t="shared" si="7"/>
        <v>0</v>
      </c>
      <c r="AC29" s="29">
        <v>0</v>
      </c>
      <c r="AD29" s="29">
        <f t="shared" si="8"/>
        <v>0</v>
      </c>
      <c r="AE29" s="29">
        <f t="shared" si="9"/>
        <v>0</v>
      </c>
      <c r="AF29" s="29">
        <f t="shared" si="10"/>
        <v>0</v>
      </c>
    </row>
    <row r="30" spans="1:32" ht="22.5" customHeight="1" x14ac:dyDescent="0.25">
      <c r="A30" s="18">
        <v>24</v>
      </c>
      <c r="B30" s="25"/>
      <c r="C30" s="25"/>
      <c r="D30" s="20" t="s">
        <v>50</v>
      </c>
      <c r="E30" s="18" t="s">
        <v>122</v>
      </c>
      <c r="F30" s="18" t="s">
        <v>165</v>
      </c>
      <c r="G30" s="29">
        <v>12457.580000000002</v>
      </c>
      <c r="H30" s="29">
        <v>11</v>
      </c>
      <c r="I30" s="29">
        <v>2</v>
      </c>
      <c r="J30" s="29">
        <v>8</v>
      </c>
      <c r="K30" s="29">
        <v>10</v>
      </c>
      <c r="L30" s="29">
        <v>10</v>
      </c>
      <c r="M30" s="29">
        <v>0</v>
      </c>
      <c r="N30" s="29">
        <f t="shared" si="1"/>
        <v>90.909090909090907</v>
      </c>
      <c r="O30" s="23">
        <v>12457.580000000002</v>
      </c>
      <c r="P30" s="23">
        <v>12457.580000000002</v>
      </c>
      <c r="Q30" s="29">
        <f t="shared" si="2"/>
        <v>100</v>
      </c>
      <c r="R30" s="23">
        <v>12457.580000000002</v>
      </c>
      <c r="S30" s="29">
        <f t="shared" si="3"/>
        <v>100</v>
      </c>
      <c r="T30" s="23">
        <f t="shared" si="4"/>
        <v>0</v>
      </c>
      <c r="U30" s="29">
        <f t="shared" si="5"/>
        <v>0</v>
      </c>
      <c r="V30" s="28">
        <v>0</v>
      </c>
      <c r="W30" s="28">
        <v>0</v>
      </c>
      <c r="X30" s="28">
        <v>0</v>
      </c>
      <c r="Y30" s="29">
        <f t="shared" si="6"/>
        <v>0</v>
      </c>
      <c r="Z30" s="29">
        <v>0</v>
      </c>
      <c r="AA30" s="29">
        <v>0</v>
      </c>
      <c r="AB30" s="29">
        <f t="shared" si="7"/>
        <v>0</v>
      </c>
      <c r="AC30" s="29">
        <v>0</v>
      </c>
      <c r="AD30" s="29">
        <f t="shared" si="8"/>
        <v>0</v>
      </c>
      <c r="AE30" s="29">
        <f t="shared" si="9"/>
        <v>0</v>
      </c>
      <c r="AF30" s="29">
        <f t="shared" si="10"/>
        <v>0</v>
      </c>
    </row>
    <row r="31" spans="1:32" ht="22.5" customHeight="1" x14ac:dyDescent="0.25">
      <c r="A31" s="18">
        <v>25</v>
      </c>
      <c r="B31" s="25"/>
      <c r="C31" s="25"/>
      <c r="D31" s="20" t="s">
        <v>51</v>
      </c>
      <c r="E31" s="18" t="s">
        <v>125</v>
      </c>
      <c r="F31" s="18" t="s">
        <v>166</v>
      </c>
      <c r="G31" s="29">
        <v>0</v>
      </c>
      <c r="H31" s="29">
        <v>3</v>
      </c>
      <c r="I31" s="29">
        <v>0</v>
      </c>
      <c r="J31" s="29">
        <v>3</v>
      </c>
      <c r="K31" s="29">
        <v>0</v>
      </c>
      <c r="L31" s="29">
        <v>0</v>
      </c>
      <c r="M31" s="29">
        <v>0</v>
      </c>
      <c r="N31" s="29">
        <f t="shared" si="1"/>
        <v>0</v>
      </c>
      <c r="O31" s="23">
        <v>0</v>
      </c>
      <c r="P31" s="23">
        <v>0</v>
      </c>
      <c r="Q31" s="29">
        <f t="shared" si="2"/>
        <v>0</v>
      </c>
      <c r="R31" s="23">
        <v>0</v>
      </c>
      <c r="S31" s="29">
        <f t="shared" si="3"/>
        <v>0</v>
      </c>
      <c r="T31" s="23">
        <f t="shared" si="4"/>
        <v>0</v>
      </c>
      <c r="U31" s="29">
        <f t="shared" si="5"/>
        <v>0</v>
      </c>
      <c r="V31" s="28">
        <v>0</v>
      </c>
      <c r="W31" s="28">
        <v>0</v>
      </c>
      <c r="X31" s="28">
        <v>0</v>
      </c>
      <c r="Y31" s="29">
        <f t="shared" si="6"/>
        <v>0</v>
      </c>
      <c r="Z31" s="29">
        <v>0</v>
      </c>
      <c r="AA31" s="29">
        <v>0</v>
      </c>
      <c r="AB31" s="29">
        <f t="shared" si="7"/>
        <v>0</v>
      </c>
      <c r="AC31" s="29">
        <v>0</v>
      </c>
      <c r="AD31" s="29">
        <f t="shared" si="8"/>
        <v>0</v>
      </c>
      <c r="AE31" s="29">
        <f t="shared" si="9"/>
        <v>0</v>
      </c>
      <c r="AF31" s="29">
        <f t="shared" si="10"/>
        <v>0</v>
      </c>
    </row>
    <row r="32" spans="1:32" ht="22.5" customHeight="1" x14ac:dyDescent="0.25">
      <c r="A32" s="18">
        <v>26</v>
      </c>
      <c r="B32" s="25"/>
      <c r="C32" s="25"/>
      <c r="D32" s="20" t="s">
        <v>52</v>
      </c>
      <c r="E32" s="18" t="s">
        <v>124</v>
      </c>
      <c r="F32" s="18" t="s">
        <v>167</v>
      </c>
      <c r="G32" s="29">
        <v>2981.6600000000003</v>
      </c>
      <c r="H32" s="29">
        <v>8</v>
      </c>
      <c r="I32" s="29">
        <v>1</v>
      </c>
      <c r="J32" s="29">
        <v>6</v>
      </c>
      <c r="K32" s="29">
        <v>4</v>
      </c>
      <c r="L32" s="29">
        <v>4</v>
      </c>
      <c r="M32" s="29">
        <v>0</v>
      </c>
      <c r="N32" s="29">
        <f t="shared" si="1"/>
        <v>50</v>
      </c>
      <c r="O32" s="23">
        <v>2981.6600000000003</v>
      </c>
      <c r="P32" s="23">
        <v>2981.6600000000003</v>
      </c>
      <c r="Q32" s="29">
        <f t="shared" si="2"/>
        <v>100</v>
      </c>
      <c r="R32" s="23">
        <v>2981.6600000000003</v>
      </c>
      <c r="S32" s="29">
        <f t="shared" si="3"/>
        <v>100</v>
      </c>
      <c r="T32" s="23">
        <f t="shared" si="4"/>
        <v>0</v>
      </c>
      <c r="U32" s="29">
        <f t="shared" si="5"/>
        <v>0</v>
      </c>
      <c r="V32" s="28">
        <v>0</v>
      </c>
      <c r="W32" s="28">
        <v>0</v>
      </c>
      <c r="X32" s="28">
        <v>0</v>
      </c>
      <c r="Y32" s="29">
        <f t="shared" si="6"/>
        <v>0</v>
      </c>
      <c r="Z32" s="29">
        <v>0</v>
      </c>
      <c r="AA32" s="29">
        <v>0</v>
      </c>
      <c r="AB32" s="29">
        <f t="shared" si="7"/>
        <v>0</v>
      </c>
      <c r="AC32" s="29">
        <v>0</v>
      </c>
      <c r="AD32" s="29">
        <f t="shared" si="8"/>
        <v>0</v>
      </c>
      <c r="AE32" s="29">
        <f t="shared" si="9"/>
        <v>0</v>
      </c>
      <c r="AF32" s="29">
        <f t="shared" si="10"/>
        <v>0</v>
      </c>
    </row>
    <row r="33" spans="1:32" ht="22.5" customHeight="1" x14ac:dyDescent="0.25">
      <c r="A33" s="18">
        <v>27</v>
      </c>
      <c r="B33" s="25"/>
      <c r="C33" s="25"/>
      <c r="D33" s="20" t="s">
        <v>53</v>
      </c>
      <c r="E33" s="18" t="s">
        <v>130</v>
      </c>
      <c r="F33" s="18" t="s">
        <v>168</v>
      </c>
      <c r="G33" s="29">
        <v>7486.82</v>
      </c>
      <c r="H33" s="29">
        <v>11</v>
      </c>
      <c r="I33" s="29">
        <v>1</v>
      </c>
      <c r="J33" s="29">
        <v>10</v>
      </c>
      <c r="K33" s="29">
        <v>7</v>
      </c>
      <c r="L33" s="29">
        <v>7</v>
      </c>
      <c r="M33" s="29">
        <v>0</v>
      </c>
      <c r="N33" s="29">
        <f t="shared" si="1"/>
        <v>63.636363636363633</v>
      </c>
      <c r="O33" s="23">
        <v>7486.82</v>
      </c>
      <c r="P33" s="23">
        <v>7486.82</v>
      </c>
      <c r="Q33" s="29">
        <f t="shared" si="2"/>
        <v>100</v>
      </c>
      <c r="R33" s="23">
        <v>7486.82</v>
      </c>
      <c r="S33" s="29">
        <f t="shared" si="3"/>
        <v>100</v>
      </c>
      <c r="T33" s="23">
        <f t="shared" si="4"/>
        <v>0</v>
      </c>
      <c r="U33" s="29">
        <f t="shared" si="5"/>
        <v>0</v>
      </c>
      <c r="V33" s="28">
        <v>0</v>
      </c>
      <c r="W33" s="28">
        <v>0</v>
      </c>
      <c r="X33" s="28">
        <v>0</v>
      </c>
      <c r="Y33" s="29">
        <f t="shared" si="6"/>
        <v>0</v>
      </c>
      <c r="Z33" s="29">
        <v>0</v>
      </c>
      <c r="AA33" s="29">
        <v>0</v>
      </c>
      <c r="AB33" s="29">
        <f t="shared" si="7"/>
        <v>0</v>
      </c>
      <c r="AC33" s="29">
        <v>0</v>
      </c>
      <c r="AD33" s="29">
        <f t="shared" si="8"/>
        <v>0</v>
      </c>
      <c r="AE33" s="29">
        <f t="shared" si="9"/>
        <v>0</v>
      </c>
      <c r="AF33" s="29">
        <f t="shared" si="10"/>
        <v>0</v>
      </c>
    </row>
    <row r="34" spans="1:32" ht="22.5" customHeight="1" x14ac:dyDescent="0.25">
      <c r="A34" s="18">
        <v>28</v>
      </c>
      <c r="B34" s="25"/>
      <c r="C34" s="25"/>
      <c r="D34" s="20" t="s">
        <v>54</v>
      </c>
      <c r="E34" s="18" t="s">
        <v>128</v>
      </c>
      <c r="F34" s="18" t="s">
        <v>169</v>
      </c>
      <c r="G34" s="29">
        <v>25268.97</v>
      </c>
      <c r="H34" s="29">
        <v>15</v>
      </c>
      <c r="I34" s="29">
        <v>3</v>
      </c>
      <c r="J34" s="29">
        <v>12</v>
      </c>
      <c r="K34" s="29">
        <v>13</v>
      </c>
      <c r="L34" s="29">
        <v>13</v>
      </c>
      <c r="M34" s="29">
        <v>0</v>
      </c>
      <c r="N34" s="29">
        <f t="shared" si="1"/>
        <v>86.666666666666671</v>
      </c>
      <c r="O34" s="23">
        <v>25268.97</v>
      </c>
      <c r="P34" s="23">
        <v>25268.969999999998</v>
      </c>
      <c r="Q34" s="29">
        <f t="shared" si="2"/>
        <v>99.999999999999986</v>
      </c>
      <c r="R34" s="23">
        <v>25268.97</v>
      </c>
      <c r="S34" s="29">
        <f t="shared" si="3"/>
        <v>100.00000000000003</v>
      </c>
      <c r="T34" s="23">
        <f t="shared" si="4"/>
        <v>0</v>
      </c>
      <c r="U34" s="29">
        <f t="shared" si="5"/>
        <v>0</v>
      </c>
      <c r="V34" s="28">
        <v>0</v>
      </c>
      <c r="W34" s="28">
        <v>0</v>
      </c>
      <c r="X34" s="28">
        <v>0</v>
      </c>
      <c r="Y34" s="29">
        <f t="shared" si="6"/>
        <v>0</v>
      </c>
      <c r="Z34" s="29">
        <v>0</v>
      </c>
      <c r="AA34" s="29">
        <v>0</v>
      </c>
      <c r="AB34" s="29">
        <f t="shared" si="7"/>
        <v>0</v>
      </c>
      <c r="AC34" s="29">
        <v>0</v>
      </c>
      <c r="AD34" s="29">
        <f t="shared" si="8"/>
        <v>0</v>
      </c>
      <c r="AE34" s="29">
        <f t="shared" si="9"/>
        <v>0</v>
      </c>
      <c r="AF34" s="29">
        <f t="shared" si="10"/>
        <v>0</v>
      </c>
    </row>
    <row r="35" spans="1:32" ht="22.5" customHeight="1" x14ac:dyDescent="0.25">
      <c r="A35" s="18">
        <v>29</v>
      </c>
      <c r="B35" s="25"/>
      <c r="C35" s="25"/>
      <c r="D35" s="20" t="s">
        <v>55</v>
      </c>
      <c r="E35" s="18" t="s">
        <v>127</v>
      </c>
      <c r="F35" s="18" t="s">
        <v>170</v>
      </c>
      <c r="G35" s="29">
        <v>13844.35</v>
      </c>
      <c r="H35" s="29">
        <v>12</v>
      </c>
      <c r="I35" s="29">
        <v>1</v>
      </c>
      <c r="J35" s="29">
        <v>11</v>
      </c>
      <c r="K35" s="29">
        <v>9</v>
      </c>
      <c r="L35" s="29">
        <v>9</v>
      </c>
      <c r="M35" s="29">
        <v>0</v>
      </c>
      <c r="N35" s="29">
        <f t="shared" si="1"/>
        <v>75</v>
      </c>
      <c r="O35" s="23">
        <v>13844.35</v>
      </c>
      <c r="P35" s="23">
        <v>13844.35</v>
      </c>
      <c r="Q35" s="29">
        <f t="shared" si="2"/>
        <v>100</v>
      </c>
      <c r="R35" s="23">
        <v>13844.35</v>
      </c>
      <c r="S35" s="29">
        <f t="shared" si="3"/>
        <v>100</v>
      </c>
      <c r="T35" s="23">
        <f t="shared" si="4"/>
        <v>0</v>
      </c>
      <c r="U35" s="29">
        <f t="shared" si="5"/>
        <v>0</v>
      </c>
      <c r="V35" s="28">
        <v>0</v>
      </c>
      <c r="W35" s="28">
        <v>0</v>
      </c>
      <c r="X35" s="28">
        <v>0</v>
      </c>
      <c r="Y35" s="29">
        <f t="shared" si="6"/>
        <v>0</v>
      </c>
      <c r="Z35" s="29">
        <v>0</v>
      </c>
      <c r="AA35" s="29">
        <v>0</v>
      </c>
      <c r="AB35" s="29">
        <f t="shared" si="7"/>
        <v>0</v>
      </c>
      <c r="AC35" s="29">
        <v>0</v>
      </c>
      <c r="AD35" s="29">
        <f t="shared" si="8"/>
        <v>0</v>
      </c>
      <c r="AE35" s="29">
        <f t="shared" si="9"/>
        <v>0</v>
      </c>
      <c r="AF35" s="29">
        <f t="shared" si="10"/>
        <v>0</v>
      </c>
    </row>
    <row r="36" spans="1:32" ht="22.5" customHeight="1" x14ac:dyDescent="0.25">
      <c r="A36" s="18">
        <v>30</v>
      </c>
      <c r="B36" s="25"/>
      <c r="C36" s="25"/>
      <c r="D36" s="20" t="s">
        <v>56</v>
      </c>
      <c r="E36" s="18" t="s">
        <v>131</v>
      </c>
      <c r="F36" s="18" t="s">
        <v>171</v>
      </c>
      <c r="G36" s="29">
        <v>2492.34</v>
      </c>
      <c r="H36" s="29">
        <v>7</v>
      </c>
      <c r="I36" s="29">
        <v>3</v>
      </c>
      <c r="J36" s="29">
        <v>3</v>
      </c>
      <c r="K36" s="29">
        <v>0</v>
      </c>
      <c r="L36" s="29">
        <v>0</v>
      </c>
      <c r="M36" s="29">
        <v>0</v>
      </c>
      <c r="N36" s="29">
        <f t="shared" si="1"/>
        <v>0</v>
      </c>
      <c r="O36" s="23">
        <v>2492.34</v>
      </c>
      <c r="P36" s="23">
        <v>2492.34</v>
      </c>
      <c r="Q36" s="29">
        <f t="shared" si="2"/>
        <v>100</v>
      </c>
      <c r="R36" s="23">
        <v>2492.34</v>
      </c>
      <c r="S36" s="29">
        <f t="shared" si="3"/>
        <v>100</v>
      </c>
      <c r="T36" s="23">
        <f t="shared" si="4"/>
        <v>0</v>
      </c>
      <c r="U36" s="29">
        <f t="shared" si="5"/>
        <v>0</v>
      </c>
      <c r="V36" s="28">
        <v>0</v>
      </c>
      <c r="W36" s="28">
        <v>0</v>
      </c>
      <c r="X36" s="28">
        <v>0</v>
      </c>
      <c r="Y36" s="29">
        <f t="shared" si="6"/>
        <v>0</v>
      </c>
      <c r="Z36" s="29">
        <v>0</v>
      </c>
      <c r="AA36" s="29">
        <v>0</v>
      </c>
      <c r="AB36" s="29">
        <f t="shared" si="7"/>
        <v>0</v>
      </c>
      <c r="AC36" s="29">
        <v>0</v>
      </c>
      <c r="AD36" s="29">
        <f t="shared" si="8"/>
        <v>0</v>
      </c>
      <c r="AE36" s="29">
        <f t="shared" si="9"/>
        <v>0</v>
      </c>
      <c r="AF36" s="29">
        <f t="shared" si="10"/>
        <v>0</v>
      </c>
    </row>
    <row r="37" spans="1:32" ht="22.5" customHeight="1" x14ac:dyDescent="0.25">
      <c r="A37" s="18">
        <v>31</v>
      </c>
      <c r="B37" s="25"/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29">
        <v>9</v>
      </c>
      <c r="I37" s="29">
        <v>3</v>
      </c>
      <c r="J37" s="29">
        <v>6</v>
      </c>
      <c r="K37" s="29">
        <v>5</v>
      </c>
      <c r="L37" s="29">
        <v>5</v>
      </c>
      <c r="M37" s="29">
        <v>0</v>
      </c>
      <c r="N37" s="29">
        <f t="shared" si="1"/>
        <v>55.555555555555557</v>
      </c>
      <c r="O37" s="23">
        <v>3019.75</v>
      </c>
      <c r="P37" s="23">
        <v>3019.75</v>
      </c>
      <c r="Q37" s="29">
        <f t="shared" si="2"/>
        <v>100</v>
      </c>
      <c r="R37" s="23">
        <v>3019.75</v>
      </c>
      <c r="S37" s="29">
        <f t="shared" si="3"/>
        <v>100</v>
      </c>
      <c r="T37" s="23">
        <f t="shared" si="4"/>
        <v>0</v>
      </c>
      <c r="U37" s="29">
        <f t="shared" si="5"/>
        <v>0</v>
      </c>
      <c r="V37" s="28">
        <v>0</v>
      </c>
      <c r="W37" s="28">
        <v>0</v>
      </c>
      <c r="X37" s="28">
        <v>0</v>
      </c>
      <c r="Y37" s="29">
        <f t="shared" si="6"/>
        <v>0</v>
      </c>
      <c r="Z37" s="29">
        <v>0</v>
      </c>
      <c r="AA37" s="29">
        <v>0</v>
      </c>
      <c r="AB37" s="29">
        <f t="shared" si="7"/>
        <v>0</v>
      </c>
      <c r="AC37" s="29">
        <v>0</v>
      </c>
      <c r="AD37" s="29">
        <f t="shared" si="8"/>
        <v>0</v>
      </c>
      <c r="AE37" s="29">
        <f t="shared" si="9"/>
        <v>0</v>
      </c>
      <c r="AF37" s="29">
        <f t="shared" si="10"/>
        <v>0</v>
      </c>
    </row>
    <row r="38" spans="1:32" ht="22.5" customHeight="1" x14ac:dyDescent="0.25">
      <c r="A38" s="18">
        <v>32</v>
      </c>
      <c r="B38" s="25"/>
      <c r="C38" s="25"/>
      <c r="D38" s="20" t="s">
        <v>57</v>
      </c>
      <c r="E38" s="18" t="s">
        <v>124</v>
      </c>
      <c r="F38" s="18" t="s">
        <v>172</v>
      </c>
      <c r="G38" s="29">
        <v>0</v>
      </c>
      <c r="H38" s="29">
        <v>2</v>
      </c>
      <c r="I38" s="29">
        <v>1</v>
      </c>
      <c r="J38" s="29">
        <v>1</v>
      </c>
      <c r="K38" s="29">
        <v>0</v>
      </c>
      <c r="L38" s="29">
        <v>0</v>
      </c>
      <c r="M38" s="29">
        <v>0</v>
      </c>
      <c r="N38" s="29">
        <f t="shared" si="1"/>
        <v>0</v>
      </c>
      <c r="O38" s="23">
        <v>0</v>
      </c>
      <c r="P38" s="23">
        <v>0</v>
      </c>
      <c r="Q38" s="29">
        <f t="shared" si="2"/>
        <v>0</v>
      </c>
      <c r="R38" s="23">
        <v>0</v>
      </c>
      <c r="S38" s="29">
        <f t="shared" si="3"/>
        <v>0</v>
      </c>
      <c r="T38" s="23">
        <f t="shared" si="4"/>
        <v>0</v>
      </c>
      <c r="U38" s="29">
        <f t="shared" si="5"/>
        <v>0</v>
      </c>
      <c r="V38" s="28">
        <v>0</v>
      </c>
      <c r="W38" s="28">
        <v>0</v>
      </c>
      <c r="X38" s="28">
        <v>0</v>
      </c>
      <c r="Y38" s="29">
        <f t="shared" si="6"/>
        <v>0</v>
      </c>
      <c r="Z38" s="29">
        <v>0</v>
      </c>
      <c r="AA38" s="29">
        <v>0</v>
      </c>
      <c r="AB38" s="29">
        <f t="shared" si="7"/>
        <v>0</v>
      </c>
      <c r="AC38" s="29">
        <v>0</v>
      </c>
      <c r="AD38" s="29">
        <f t="shared" si="8"/>
        <v>0</v>
      </c>
      <c r="AE38" s="29">
        <f t="shared" si="9"/>
        <v>0</v>
      </c>
      <c r="AF38" s="29">
        <f t="shared" si="10"/>
        <v>0</v>
      </c>
    </row>
    <row r="39" spans="1:32" ht="22.5" customHeight="1" x14ac:dyDescent="0.25">
      <c r="A39" s="18">
        <v>33</v>
      </c>
      <c r="B39" s="25"/>
      <c r="C39" s="25"/>
      <c r="D39" s="20" t="s">
        <v>59</v>
      </c>
      <c r="E39" s="18" t="s">
        <v>127</v>
      </c>
      <c r="F39" s="18" t="s">
        <v>174</v>
      </c>
      <c r="G39" s="29">
        <v>17383.59</v>
      </c>
      <c r="H39" s="29">
        <v>20</v>
      </c>
      <c r="I39" s="29">
        <v>2</v>
      </c>
      <c r="J39" s="29">
        <v>18</v>
      </c>
      <c r="K39" s="29">
        <v>17</v>
      </c>
      <c r="L39" s="29">
        <v>17</v>
      </c>
      <c r="M39" s="29">
        <v>0</v>
      </c>
      <c r="N39" s="29">
        <f t="shared" si="1"/>
        <v>85</v>
      </c>
      <c r="O39" s="23">
        <v>17383.59</v>
      </c>
      <c r="P39" s="23">
        <v>17383.59</v>
      </c>
      <c r="Q39" s="29">
        <f t="shared" si="2"/>
        <v>100</v>
      </c>
      <c r="R39" s="23">
        <v>17383.59</v>
      </c>
      <c r="S39" s="29">
        <f t="shared" si="3"/>
        <v>100</v>
      </c>
      <c r="T39" s="23">
        <f t="shared" si="4"/>
        <v>0</v>
      </c>
      <c r="U39" s="29">
        <f t="shared" si="5"/>
        <v>0</v>
      </c>
      <c r="V39" s="28">
        <v>0</v>
      </c>
      <c r="W39" s="28">
        <v>0</v>
      </c>
      <c r="X39" s="28">
        <v>0</v>
      </c>
      <c r="Y39" s="29">
        <f t="shared" si="6"/>
        <v>0</v>
      </c>
      <c r="Z39" s="29">
        <v>786.01</v>
      </c>
      <c r="AA39" s="29">
        <v>786.01</v>
      </c>
      <c r="AB39" s="29">
        <f t="shared" si="7"/>
        <v>100</v>
      </c>
      <c r="AC39" s="29">
        <v>275.88</v>
      </c>
      <c r="AD39" s="29">
        <f t="shared" si="8"/>
        <v>35.098790091729114</v>
      </c>
      <c r="AE39" s="29">
        <f t="shared" si="9"/>
        <v>510.13</v>
      </c>
      <c r="AF39" s="29">
        <f t="shared" si="10"/>
        <v>64.901209908270886</v>
      </c>
    </row>
    <row r="40" spans="1:32" ht="22.5" customHeight="1" x14ac:dyDescent="0.25">
      <c r="A40" s="18">
        <v>34</v>
      </c>
      <c r="B40" s="25"/>
      <c r="C40" s="25"/>
      <c r="D40" s="20" t="s">
        <v>60</v>
      </c>
      <c r="E40" s="18" t="s">
        <v>124</v>
      </c>
      <c r="F40" s="18" t="s">
        <v>175</v>
      </c>
      <c r="G40" s="29">
        <v>15098.460000000001</v>
      </c>
      <c r="H40" s="29">
        <v>17</v>
      </c>
      <c r="I40" s="29">
        <v>6</v>
      </c>
      <c r="J40" s="29">
        <v>9</v>
      </c>
      <c r="K40" s="29">
        <v>17</v>
      </c>
      <c r="L40" s="29">
        <v>17</v>
      </c>
      <c r="M40" s="29">
        <v>0</v>
      </c>
      <c r="N40" s="29">
        <f t="shared" si="1"/>
        <v>100</v>
      </c>
      <c r="O40" s="23">
        <v>15098.460000000001</v>
      </c>
      <c r="P40" s="23">
        <v>15098.460000000001</v>
      </c>
      <c r="Q40" s="29">
        <f t="shared" si="2"/>
        <v>100</v>
      </c>
      <c r="R40" s="23">
        <v>14854.859999999999</v>
      </c>
      <c r="S40" s="29">
        <f t="shared" si="3"/>
        <v>98.386590420479962</v>
      </c>
      <c r="T40" s="23">
        <f t="shared" si="4"/>
        <v>243.60000000000218</v>
      </c>
      <c r="U40" s="29">
        <f t="shared" si="5"/>
        <v>1.6134095795200447</v>
      </c>
      <c r="V40" s="28">
        <v>0</v>
      </c>
      <c r="W40" s="28">
        <v>0</v>
      </c>
      <c r="X40" s="28">
        <v>0</v>
      </c>
      <c r="Y40" s="29">
        <f t="shared" si="6"/>
        <v>0</v>
      </c>
      <c r="Z40" s="29">
        <v>0</v>
      </c>
      <c r="AA40" s="29">
        <v>0</v>
      </c>
      <c r="AB40" s="29">
        <f t="shared" si="7"/>
        <v>0</v>
      </c>
      <c r="AC40" s="29">
        <v>243.6</v>
      </c>
      <c r="AD40" s="29">
        <f t="shared" si="8"/>
        <v>0</v>
      </c>
      <c r="AE40" s="29">
        <f t="shared" si="9"/>
        <v>-243.6</v>
      </c>
      <c r="AF40" s="29">
        <f t="shared" si="10"/>
        <v>0</v>
      </c>
    </row>
    <row r="41" spans="1:32" ht="22.5" customHeight="1" x14ac:dyDescent="0.25">
      <c r="A41" s="18">
        <v>35</v>
      </c>
      <c r="B41" s="25"/>
      <c r="C41" s="25"/>
      <c r="D41" s="20" t="s">
        <v>61</v>
      </c>
      <c r="E41" s="18" t="s">
        <v>124</v>
      </c>
      <c r="F41" s="18" t="s">
        <v>176</v>
      </c>
      <c r="G41" s="29">
        <v>27168.720000000001</v>
      </c>
      <c r="H41" s="29">
        <v>26</v>
      </c>
      <c r="I41" s="29">
        <v>8</v>
      </c>
      <c r="J41" s="29">
        <v>15</v>
      </c>
      <c r="K41" s="29">
        <v>24</v>
      </c>
      <c r="L41" s="29">
        <v>24</v>
      </c>
      <c r="M41" s="29">
        <v>0</v>
      </c>
      <c r="N41" s="29">
        <f t="shared" si="1"/>
        <v>92.307692307692307</v>
      </c>
      <c r="O41" s="23">
        <v>27168.720000000001</v>
      </c>
      <c r="P41" s="23">
        <v>27168.720000000001</v>
      </c>
      <c r="Q41" s="29">
        <f t="shared" si="2"/>
        <v>100</v>
      </c>
      <c r="R41" s="23">
        <v>27168.720000000001</v>
      </c>
      <c r="S41" s="29">
        <f t="shared" si="3"/>
        <v>100</v>
      </c>
      <c r="T41" s="23">
        <f t="shared" si="4"/>
        <v>0</v>
      </c>
      <c r="U41" s="29">
        <f t="shared" si="5"/>
        <v>0</v>
      </c>
      <c r="V41" s="28">
        <v>0</v>
      </c>
      <c r="W41" s="28">
        <v>0</v>
      </c>
      <c r="X41" s="28">
        <v>0</v>
      </c>
      <c r="Y41" s="29">
        <f t="shared" si="6"/>
        <v>0</v>
      </c>
      <c r="Z41" s="29">
        <v>3348.24</v>
      </c>
      <c r="AA41" s="29">
        <v>3348.24</v>
      </c>
      <c r="AB41" s="29">
        <f t="shared" si="7"/>
        <v>100</v>
      </c>
      <c r="AC41" s="29">
        <v>3348.24</v>
      </c>
      <c r="AD41" s="29">
        <f t="shared" si="8"/>
        <v>100</v>
      </c>
      <c r="AE41" s="29">
        <f t="shared" si="9"/>
        <v>0</v>
      </c>
      <c r="AF41" s="29">
        <f t="shared" si="10"/>
        <v>0</v>
      </c>
    </row>
    <row r="42" spans="1:32" ht="22.5" customHeight="1" x14ac:dyDescent="0.25">
      <c r="A42" s="18">
        <v>36</v>
      </c>
      <c r="B42" s="25"/>
      <c r="C42" s="25"/>
      <c r="D42" s="20" t="s">
        <v>62</v>
      </c>
      <c r="E42" s="18" t="s">
        <v>132</v>
      </c>
      <c r="F42" s="18" t="s">
        <v>177</v>
      </c>
      <c r="G42" s="29">
        <v>9538.17</v>
      </c>
      <c r="H42" s="29">
        <v>10</v>
      </c>
      <c r="I42" s="29">
        <v>4</v>
      </c>
      <c r="J42" s="29">
        <v>6</v>
      </c>
      <c r="K42" s="29">
        <v>10</v>
      </c>
      <c r="L42" s="29">
        <v>10</v>
      </c>
      <c r="M42" s="29">
        <v>0</v>
      </c>
      <c r="N42" s="29">
        <f t="shared" si="1"/>
        <v>100</v>
      </c>
      <c r="O42" s="23">
        <v>9538.17</v>
      </c>
      <c r="P42" s="23">
        <v>9538.17</v>
      </c>
      <c r="Q42" s="29">
        <f t="shared" si="2"/>
        <v>100</v>
      </c>
      <c r="R42" s="23">
        <v>8030.89</v>
      </c>
      <c r="S42" s="29">
        <f t="shared" si="3"/>
        <v>84.197387968551624</v>
      </c>
      <c r="T42" s="23">
        <f t="shared" si="4"/>
        <v>1507.2799999999997</v>
      </c>
      <c r="U42" s="29">
        <f t="shared" si="5"/>
        <v>15.802612031448376</v>
      </c>
      <c r="V42" s="28">
        <v>0</v>
      </c>
      <c r="W42" s="28">
        <v>0</v>
      </c>
      <c r="X42" s="28">
        <v>0</v>
      </c>
      <c r="Y42" s="29">
        <f t="shared" si="6"/>
        <v>0</v>
      </c>
      <c r="Z42" s="29">
        <v>0</v>
      </c>
      <c r="AA42" s="29">
        <v>0</v>
      </c>
      <c r="AB42" s="29">
        <f t="shared" si="7"/>
        <v>0</v>
      </c>
      <c r="AC42" s="29">
        <v>1507.28</v>
      </c>
      <c r="AD42" s="29">
        <f t="shared" si="8"/>
        <v>0</v>
      </c>
      <c r="AE42" s="29">
        <f t="shared" si="9"/>
        <v>-1507.28</v>
      </c>
      <c r="AF42" s="29">
        <f t="shared" si="10"/>
        <v>0</v>
      </c>
    </row>
    <row r="43" spans="1:32" ht="22.5" customHeight="1" x14ac:dyDescent="0.25">
      <c r="A43" s="18">
        <v>37</v>
      </c>
      <c r="B43" s="25"/>
      <c r="C43" s="25"/>
      <c r="D43" s="20" t="s">
        <v>63</v>
      </c>
      <c r="E43" s="18" t="s">
        <v>124</v>
      </c>
      <c r="F43" s="18" t="s">
        <v>178</v>
      </c>
      <c r="G43" s="29">
        <v>15784.42</v>
      </c>
      <c r="H43" s="29">
        <v>15</v>
      </c>
      <c r="I43" s="29">
        <v>3</v>
      </c>
      <c r="J43" s="29">
        <v>12</v>
      </c>
      <c r="K43" s="29">
        <v>13</v>
      </c>
      <c r="L43" s="29">
        <v>13</v>
      </c>
      <c r="M43" s="29">
        <v>0</v>
      </c>
      <c r="N43" s="29">
        <f t="shared" si="1"/>
        <v>86.666666666666671</v>
      </c>
      <c r="O43" s="23">
        <v>15784.42</v>
      </c>
      <c r="P43" s="23">
        <v>15784.42</v>
      </c>
      <c r="Q43" s="29">
        <f t="shared" si="2"/>
        <v>100</v>
      </c>
      <c r="R43" s="23">
        <v>15784.419999999998</v>
      </c>
      <c r="S43" s="29">
        <f t="shared" si="3"/>
        <v>99.999999999999986</v>
      </c>
      <c r="T43" s="23">
        <f t="shared" si="4"/>
        <v>0</v>
      </c>
      <c r="U43" s="29">
        <f t="shared" si="5"/>
        <v>0</v>
      </c>
      <c r="V43" s="28">
        <v>0</v>
      </c>
      <c r="W43" s="28">
        <v>0</v>
      </c>
      <c r="X43" s="28">
        <v>0</v>
      </c>
      <c r="Y43" s="29">
        <f t="shared" si="6"/>
        <v>0</v>
      </c>
      <c r="Z43" s="29">
        <v>1182.1300000000001</v>
      </c>
      <c r="AA43" s="29">
        <v>1182.1300000000001</v>
      </c>
      <c r="AB43" s="29">
        <f t="shared" si="7"/>
        <v>100</v>
      </c>
      <c r="AC43" s="29">
        <v>0</v>
      </c>
      <c r="AD43" s="29">
        <f t="shared" si="8"/>
        <v>0</v>
      </c>
      <c r="AE43" s="29">
        <f t="shared" si="9"/>
        <v>1182.1300000000001</v>
      </c>
      <c r="AF43" s="29">
        <f t="shared" si="10"/>
        <v>100</v>
      </c>
    </row>
    <row r="44" spans="1:32" ht="22.5" customHeight="1" x14ac:dyDescent="0.25">
      <c r="A44" s="18">
        <v>38</v>
      </c>
      <c r="B44" s="25"/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29">
        <v>2</v>
      </c>
      <c r="I44" s="29">
        <v>0</v>
      </c>
      <c r="J44" s="29">
        <v>2</v>
      </c>
      <c r="K44" s="29">
        <v>0</v>
      </c>
      <c r="L44" s="29">
        <v>0</v>
      </c>
      <c r="M44" s="29">
        <v>0</v>
      </c>
      <c r="N44" s="29">
        <f t="shared" si="1"/>
        <v>0</v>
      </c>
      <c r="O44" s="23">
        <v>0</v>
      </c>
      <c r="P44" s="23">
        <v>0</v>
      </c>
      <c r="Q44" s="29">
        <f t="shared" si="2"/>
        <v>0</v>
      </c>
      <c r="R44" s="23">
        <v>0</v>
      </c>
      <c r="S44" s="29">
        <f t="shared" si="3"/>
        <v>0</v>
      </c>
      <c r="T44" s="23">
        <f t="shared" si="4"/>
        <v>0</v>
      </c>
      <c r="U44" s="29">
        <f t="shared" si="5"/>
        <v>0</v>
      </c>
      <c r="V44" s="28">
        <v>0</v>
      </c>
      <c r="W44" s="28">
        <v>0</v>
      </c>
      <c r="X44" s="28">
        <v>0</v>
      </c>
      <c r="Y44" s="29">
        <f t="shared" si="6"/>
        <v>0</v>
      </c>
      <c r="Z44" s="29">
        <v>0</v>
      </c>
      <c r="AA44" s="29">
        <v>0</v>
      </c>
      <c r="AB44" s="29">
        <f t="shared" si="7"/>
        <v>0</v>
      </c>
      <c r="AC44" s="29">
        <v>0</v>
      </c>
      <c r="AD44" s="29">
        <f t="shared" si="8"/>
        <v>0</v>
      </c>
      <c r="AE44" s="29">
        <f t="shared" si="9"/>
        <v>0</v>
      </c>
      <c r="AF44" s="29">
        <f t="shared" si="10"/>
        <v>0</v>
      </c>
    </row>
    <row r="45" spans="1:32" ht="22.5" customHeight="1" x14ac:dyDescent="0.25">
      <c r="A45" s="18">
        <v>39</v>
      </c>
      <c r="B45" s="25"/>
      <c r="C45" s="25"/>
      <c r="D45" s="20" t="s">
        <v>64</v>
      </c>
      <c r="E45" s="18" t="s">
        <v>124</v>
      </c>
      <c r="F45" s="18" t="s">
        <v>179</v>
      </c>
      <c r="G45" s="29">
        <v>624.23</v>
      </c>
      <c r="H45" s="29">
        <v>2</v>
      </c>
      <c r="I45" s="29">
        <v>1</v>
      </c>
      <c r="J45" s="29">
        <v>1</v>
      </c>
      <c r="K45" s="29">
        <v>2</v>
      </c>
      <c r="L45" s="29">
        <v>2</v>
      </c>
      <c r="M45" s="29">
        <v>0</v>
      </c>
      <c r="N45" s="29">
        <f t="shared" si="1"/>
        <v>100</v>
      </c>
      <c r="O45" s="23">
        <v>624.23</v>
      </c>
      <c r="P45" s="23">
        <v>624.23</v>
      </c>
      <c r="Q45" s="29">
        <f t="shared" si="2"/>
        <v>100</v>
      </c>
      <c r="R45" s="23">
        <v>624.23</v>
      </c>
      <c r="S45" s="29">
        <f t="shared" si="3"/>
        <v>100</v>
      </c>
      <c r="T45" s="23">
        <f t="shared" si="4"/>
        <v>0</v>
      </c>
      <c r="U45" s="29">
        <f t="shared" si="5"/>
        <v>0</v>
      </c>
      <c r="V45" s="28">
        <v>0</v>
      </c>
      <c r="W45" s="28">
        <v>0</v>
      </c>
      <c r="X45" s="28">
        <v>0</v>
      </c>
      <c r="Y45" s="29">
        <f t="shared" si="6"/>
        <v>0</v>
      </c>
      <c r="Z45" s="29">
        <v>0</v>
      </c>
      <c r="AA45" s="29">
        <v>0</v>
      </c>
      <c r="AB45" s="29">
        <f t="shared" si="7"/>
        <v>0</v>
      </c>
      <c r="AC45" s="29">
        <v>0</v>
      </c>
      <c r="AD45" s="29">
        <f t="shared" si="8"/>
        <v>0</v>
      </c>
      <c r="AE45" s="29">
        <f t="shared" si="9"/>
        <v>0</v>
      </c>
      <c r="AF45" s="29">
        <f t="shared" si="10"/>
        <v>0</v>
      </c>
    </row>
    <row r="46" spans="1:32" ht="22.5" customHeight="1" x14ac:dyDescent="0.25">
      <c r="A46" s="18">
        <v>40</v>
      </c>
      <c r="B46" s="25"/>
      <c r="C46" s="25"/>
      <c r="D46" s="20" t="s">
        <v>66</v>
      </c>
      <c r="E46" s="18" t="s">
        <v>126</v>
      </c>
      <c r="F46" s="18" t="s">
        <v>181</v>
      </c>
      <c r="G46" s="29">
        <v>9181.1</v>
      </c>
      <c r="H46" s="29">
        <v>14</v>
      </c>
      <c r="I46" s="29">
        <v>2</v>
      </c>
      <c r="J46" s="29">
        <v>12</v>
      </c>
      <c r="K46" s="29">
        <v>13</v>
      </c>
      <c r="L46" s="29">
        <v>13</v>
      </c>
      <c r="M46" s="29">
        <v>0</v>
      </c>
      <c r="N46" s="29">
        <f t="shared" si="1"/>
        <v>92.857142857142861</v>
      </c>
      <c r="O46" s="23">
        <v>9181.1</v>
      </c>
      <c r="P46" s="23">
        <v>9181.1</v>
      </c>
      <c r="Q46" s="29">
        <f t="shared" si="2"/>
        <v>100</v>
      </c>
      <c r="R46" s="23">
        <v>9181.1</v>
      </c>
      <c r="S46" s="29">
        <f t="shared" si="3"/>
        <v>100</v>
      </c>
      <c r="T46" s="23">
        <f t="shared" si="4"/>
        <v>0</v>
      </c>
      <c r="U46" s="29">
        <f t="shared" si="5"/>
        <v>0</v>
      </c>
      <c r="V46" s="28">
        <v>0</v>
      </c>
      <c r="W46" s="28">
        <v>0</v>
      </c>
      <c r="X46" s="28">
        <v>0</v>
      </c>
      <c r="Y46" s="29">
        <f t="shared" si="6"/>
        <v>0</v>
      </c>
      <c r="Z46" s="29">
        <v>0</v>
      </c>
      <c r="AA46" s="29">
        <v>0</v>
      </c>
      <c r="AB46" s="29">
        <f t="shared" si="7"/>
        <v>0</v>
      </c>
      <c r="AC46" s="29">
        <v>0</v>
      </c>
      <c r="AD46" s="29">
        <f t="shared" si="8"/>
        <v>0</v>
      </c>
      <c r="AE46" s="29">
        <f t="shared" si="9"/>
        <v>0</v>
      </c>
      <c r="AF46" s="29">
        <f t="shared" si="10"/>
        <v>0</v>
      </c>
    </row>
    <row r="47" spans="1:32" ht="22.5" customHeight="1" x14ac:dyDescent="0.25">
      <c r="A47" s="18">
        <v>41</v>
      </c>
      <c r="B47" s="25"/>
      <c r="C47" s="25"/>
      <c r="D47" s="20" t="s">
        <v>67</v>
      </c>
      <c r="E47" s="18" t="s">
        <v>133</v>
      </c>
      <c r="F47" s="18" t="s">
        <v>182</v>
      </c>
      <c r="G47" s="29">
        <v>57185.21</v>
      </c>
      <c r="H47" s="29">
        <v>34</v>
      </c>
      <c r="I47" s="29">
        <v>11</v>
      </c>
      <c r="J47" s="29">
        <v>23</v>
      </c>
      <c r="K47" s="29">
        <v>30</v>
      </c>
      <c r="L47" s="29">
        <v>30</v>
      </c>
      <c r="M47" s="29">
        <v>0</v>
      </c>
      <c r="N47" s="29">
        <f t="shared" si="1"/>
        <v>88.235294117647058</v>
      </c>
      <c r="O47" s="23">
        <v>57185.21</v>
      </c>
      <c r="P47" s="23">
        <v>57185.21</v>
      </c>
      <c r="Q47" s="29">
        <f t="shared" si="2"/>
        <v>100</v>
      </c>
      <c r="R47" s="23">
        <v>56055.509999999995</v>
      </c>
      <c r="S47" s="29">
        <f t="shared" si="3"/>
        <v>98.024489199217754</v>
      </c>
      <c r="T47" s="23">
        <f t="shared" si="4"/>
        <v>1129.7000000000044</v>
      </c>
      <c r="U47" s="29">
        <f t="shared" si="5"/>
        <v>1.975510800782238</v>
      </c>
      <c r="V47" s="28">
        <v>0</v>
      </c>
      <c r="W47" s="28">
        <v>0</v>
      </c>
      <c r="X47" s="28">
        <v>0</v>
      </c>
      <c r="Y47" s="29">
        <f t="shared" si="6"/>
        <v>0</v>
      </c>
      <c r="Z47" s="29">
        <v>0</v>
      </c>
      <c r="AA47" s="29">
        <v>0</v>
      </c>
      <c r="AB47" s="29">
        <f t="shared" si="7"/>
        <v>0</v>
      </c>
      <c r="AC47" s="29">
        <v>1129.7</v>
      </c>
      <c r="AD47" s="29">
        <f t="shared" si="8"/>
        <v>0</v>
      </c>
      <c r="AE47" s="29">
        <f t="shared" si="9"/>
        <v>-1129.7</v>
      </c>
      <c r="AF47" s="29">
        <f t="shared" si="10"/>
        <v>0</v>
      </c>
    </row>
    <row r="48" spans="1:32" ht="22.5" customHeight="1" x14ac:dyDescent="0.25">
      <c r="A48" s="18">
        <v>42</v>
      </c>
      <c r="B48" s="25"/>
      <c r="C48" s="25"/>
      <c r="D48" s="20" t="s">
        <v>68</v>
      </c>
      <c r="E48" s="18" t="s">
        <v>125</v>
      </c>
      <c r="F48" s="18" t="s">
        <v>183</v>
      </c>
      <c r="G48" s="29">
        <v>13438.82</v>
      </c>
      <c r="H48" s="29">
        <v>16</v>
      </c>
      <c r="I48" s="29">
        <v>6</v>
      </c>
      <c r="J48" s="29">
        <v>9</v>
      </c>
      <c r="K48" s="29">
        <v>11</v>
      </c>
      <c r="L48" s="29">
        <v>11</v>
      </c>
      <c r="M48" s="29">
        <v>0</v>
      </c>
      <c r="N48" s="29">
        <f t="shared" si="1"/>
        <v>68.75</v>
      </c>
      <c r="O48" s="23">
        <v>13438.82</v>
      </c>
      <c r="P48" s="23">
        <v>13438.82</v>
      </c>
      <c r="Q48" s="29">
        <f t="shared" si="2"/>
        <v>100</v>
      </c>
      <c r="R48" s="23">
        <v>13438.82</v>
      </c>
      <c r="S48" s="29">
        <f t="shared" si="3"/>
        <v>100</v>
      </c>
      <c r="T48" s="23">
        <f t="shared" si="4"/>
        <v>0</v>
      </c>
      <c r="U48" s="29">
        <f t="shared" si="5"/>
        <v>0</v>
      </c>
      <c r="V48" s="28">
        <v>0</v>
      </c>
      <c r="W48" s="28">
        <v>0</v>
      </c>
      <c r="X48" s="28">
        <v>0</v>
      </c>
      <c r="Y48" s="29">
        <f t="shared" si="6"/>
        <v>0</v>
      </c>
      <c r="Z48" s="29">
        <v>0</v>
      </c>
      <c r="AA48" s="29">
        <v>0</v>
      </c>
      <c r="AB48" s="29">
        <f t="shared" si="7"/>
        <v>0</v>
      </c>
      <c r="AC48" s="29">
        <v>0</v>
      </c>
      <c r="AD48" s="29">
        <f t="shared" si="8"/>
        <v>0</v>
      </c>
      <c r="AE48" s="29">
        <f t="shared" si="9"/>
        <v>0</v>
      </c>
      <c r="AF48" s="29">
        <f t="shared" si="10"/>
        <v>0</v>
      </c>
    </row>
    <row r="49" spans="1:32" ht="22.5" customHeight="1" x14ac:dyDescent="0.25">
      <c r="A49" s="18">
        <v>43</v>
      </c>
      <c r="B49" s="25"/>
      <c r="C49" s="25"/>
      <c r="D49" s="20" t="s">
        <v>69</v>
      </c>
      <c r="E49" s="18" t="s">
        <v>128</v>
      </c>
      <c r="F49" s="18" t="s">
        <v>184</v>
      </c>
      <c r="G49" s="29">
        <v>20641.310000000001</v>
      </c>
      <c r="H49" s="29">
        <v>16</v>
      </c>
      <c r="I49" s="29">
        <v>2</v>
      </c>
      <c r="J49" s="29">
        <v>14</v>
      </c>
      <c r="K49" s="29">
        <v>11</v>
      </c>
      <c r="L49" s="29">
        <v>11</v>
      </c>
      <c r="M49" s="29">
        <v>0</v>
      </c>
      <c r="N49" s="29">
        <f t="shared" si="1"/>
        <v>68.75</v>
      </c>
      <c r="O49" s="23">
        <v>20641.310000000001</v>
      </c>
      <c r="P49" s="23">
        <v>20641.310000000001</v>
      </c>
      <c r="Q49" s="29">
        <f t="shared" si="2"/>
        <v>100</v>
      </c>
      <c r="R49" s="23">
        <v>20641.309999999998</v>
      </c>
      <c r="S49" s="29">
        <f t="shared" si="3"/>
        <v>99.999999999999972</v>
      </c>
      <c r="T49" s="23">
        <f t="shared" si="4"/>
        <v>0</v>
      </c>
      <c r="U49" s="29">
        <f t="shared" si="5"/>
        <v>0</v>
      </c>
      <c r="V49" s="28">
        <v>0</v>
      </c>
      <c r="W49" s="28">
        <v>0</v>
      </c>
      <c r="X49" s="28">
        <v>0</v>
      </c>
      <c r="Y49" s="29">
        <f t="shared" si="6"/>
        <v>0</v>
      </c>
      <c r="Z49" s="29">
        <v>0</v>
      </c>
      <c r="AA49" s="29">
        <v>0</v>
      </c>
      <c r="AB49" s="29">
        <f t="shared" si="7"/>
        <v>0</v>
      </c>
      <c r="AC49" s="29">
        <v>0</v>
      </c>
      <c r="AD49" s="29">
        <f t="shared" si="8"/>
        <v>0</v>
      </c>
      <c r="AE49" s="29">
        <f t="shared" si="9"/>
        <v>0</v>
      </c>
      <c r="AF49" s="29">
        <f t="shared" si="10"/>
        <v>0</v>
      </c>
    </row>
    <row r="50" spans="1:32" ht="22.5" customHeight="1" x14ac:dyDescent="0.25">
      <c r="A50" s="18">
        <v>44</v>
      </c>
      <c r="B50" s="25"/>
      <c r="C50" s="25"/>
      <c r="D50" s="20" t="s">
        <v>70</v>
      </c>
      <c r="E50" s="18" t="s">
        <v>134</v>
      </c>
      <c r="F50" s="18" t="s">
        <v>185</v>
      </c>
      <c r="G50" s="29">
        <v>15207.210000000001</v>
      </c>
      <c r="H50" s="29">
        <v>12</v>
      </c>
      <c r="I50" s="29">
        <v>2</v>
      </c>
      <c r="J50" s="29">
        <v>10</v>
      </c>
      <c r="K50" s="29">
        <v>9</v>
      </c>
      <c r="L50" s="29">
        <v>9</v>
      </c>
      <c r="M50" s="29">
        <v>0</v>
      </c>
      <c r="N50" s="29">
        <f t="shared" si="1"/>
        <v>75</v>
      </c>
      <c r="O50" s="23">
        <v>15207.210000000001</v>
      </c>
      <c r="P50" s="23">
        <v>15207.210000000001</v>
      </c>
      <c r="Q50" s="29">
        <f t="shared" si="2"/>
        <v>100</v>
      </c>
      <c r="R50" s="23">
        <v>15207.210000000001</v>
      </c>
      <c r="S50" s="29">
        <f t="shared" si="3"/>
        <v>100</v>
      </c>
      <c r="T50" s="23">
        <f t="shared" si="4"/>
        <v>0</v>
      </c>
      <c r="U50" s="29">
        <f t="shared" si="5"/>
        <v>0</v>
      </c>
      <c r="V50" s="28">
        <v>0</v>
      </c>
      <c r="W50" s="28">
        <v>0</v>
      </c>
      <c r="X50" s="28">
        <v>0</v>
      </c>
      <c r="Y50" s="29">
        <f t="shared" si="6"/>
        <v>0</v>
      </c>
      <c r="Z50" s="29">
        <v>2914.08</v>
      </c>
      <c r="AA50" s="29">
        <v>2914.08</v>
      </c>
      <c r="AB50" s="29">
        <f t="shared" si="7"/>
        <v>100</v>
      </c>
      <c r="AC50" s="29">
        <v>2914.08</v>
      </c>
      <c r="AD50" s="29">
        <f t="shared" si="8"/>
        <v>100</v>
      </c>
      <c r="AE50" s="29">
        <f t="shared" si="9"/>
        <v>0</v>
      </c>
      <c r="AF50" s="29">
        <f t="shared" si="10"/>
        <v>0</v>
      </c>
    </row>
    <row r="51" spans="1:32" ht="22.5" customHeight="1" x14ac:dyDescent="0.25">
      <c r="A51" s="18">
        <v>45</v>
      </c>
      <c r="B51" s="25"/>
      <c r="C51" s="25"/>
      <c r="D51" s="20" t="s">
        <v>71</v>
      </c>
      <c r="E51" s="18" t="s">
        <v>121</v>
      </c>
      <c r="F51" s="18" t="s">
        <v>186</v>
      </c>
      <c r="G51" s="29">
        <v>9576.4699999999993</v>
      </c>
      <c r="H51" s="29">
        <v>10</v>
      </c>
      <c r="I51" s="29">
        <v>2</v>
      </c>
      <c r="J51" s="29">
        <v>8</v>
      </c>
      <c r="K51" s="29">
        <v>7</v>
      </c>
      <c r="L51" s="29">
        <v>7</v>
      </c>
      <c r="M51" s="29">
        <v>0</v>
      </c>
      <c r="N51" s="29">
        <f t="shared" si="1"/>
        <v>70</v>
      </c>
      <c r="O51" s="23">
        <v>9576.4699999999993</v>
      </c>
      <c r="P51" s="23">
        <v>9576.4699999999993</v>
      </c>
      <c r="Q51" s="29">
        <f t="shared" si="2"/>
        <v>100</v>
      </c>
      <c r="R51" s="23">
        <v>9576.4699999999993</v>
      </c>
      <c r="S51" s="29">
        <f t="shared" si="3"/>
        <v>100</v>
      </c>
      <c r="T51" s="23">
        <f t="shared" si="4"/>
        <v>0</v>
      </c>
      <c r="U51" s="29">
        <f t="shared" si="5"/>
        <v>0</v>
      </c>
      <c r="V51" s="28">
        <v>0</v>
      </c>
      <c r="W51" s="28">
        <v>0</v>
      </c>
      <c r="X51" s="28">
        <v>0</v>
      </c>
      <c r="Y51" s="29">
        <f t="shared" si="6"/>
        <v>0</v>
      </c>
      <c r="Z51" s="29">
        <v>0</v>
      </c>
      <c r="AA51" s="29">
        <v>0</v>
      </c>
      <c r="AB51" s="29">
        <f t="shared" si="7"/>
        <v>0</v>
      </c>
      <c r="AC51" s="29">
        <v>0</v>
      </c>
      <c r="AD51" s="29">
        <f t="shared" si="8"/>
        <v>0</v>
      </c>
      <c r="AE51" s="29">
        <f t="shared" si="9"/>
        <v>0</v>
      </c>
      <c r="AF51" s="29">
        <f t="shared" si="10"/>
        <v>0</v>
      </c>
    </row>
    <row r="52" spans="1:32" ht="22.5" customHeight="1" x14ac:dyDescent="0.25">
      <c r="A52" s="18">
        <v>46</v>
      </c>
      <c r="B52" s="25"/>
      <c r="C52" s="25"/>
      <c r="D52" s="20" t="s">
        <v>72</v>
      </c>
      <c r="E52" s="18" t="s">
        <v>124</v>
      </c>
      <c r="F52" s="18" t="s">
        <v>187</v>
      </c>
      <c r="G52" s="29">
        <v>20743.91</v>
      </c>
      <c r="H52" s="29">
        <v>24</v>
      </c>
      <c r="I52" s="29">
        <v>10</v>
      </c>
      <c r="J52" s="29">
        <v>12</v>
      </c>
      <c r="K52" s="29">
        <v>25</v>
      </c>
      <c r="L52" s="29">
        <v>25</v>
      </c>
      <c r="M52" s="29">
        <v>0</v>
      </c>
      <c r="N52" s="29">
        <f t="shared" si="1"/>
        <v>104.16666666666667</v>
      </c>
      <c r="O52" s="23">
        <v>20743.91</v>
      </c>
      <c r="P52" s="23">
        <v>20743.91</v>
      </c>
      <c r="Q52" s="29">
        <f t="shared" si="2"/>
        <v>100</v>
      </c>
      <c r="R52" s="23">
        <v>20743.91</v>
      </c>
      <c r="S52" s="29">
        <f t="shared" si="3"/>
        <v>100</v>
      </c>
      <c r="T52" s="23">
        <f t="shared" si="4"/>
        <v>0</v>
      </c>
      <c r="U52" s="29">
        <f t="shared" si="5"/>
        <v>0</v>
      </c>
      <c r="V52" s="28">
        <v>0</v>
      </c>
      <c r="W52" s="28">
        <v>0</v>
      </c>
      <c r="X52" s="28">
        <v>0</v>
      </c>
      <c r="Y52" s="29">
        <f t="shared" si="6"/>
        <v>0</v>
      </c>
      <c r="Z52" s="29">
        <v>2435.46</v>
      </c>
      <c r="AA52" s="29">
        <v>2435.46</v>
      </c>
      <c r="AB52" s="29">
        <f t="shared" si="7"/>
        <v>100</v>
      </c>
      <c r="AC52" s="29">
        <v>0</v>
      </c>
      <c r="AD52" s="29">
        <f t="shared" si="8"/>
        <v>0</v>
      </c>
      <c r="AE52" s="29">
        <f t="shared" si="9"/>
        <v>2435.46</v>
      </c>
      <c r="AF52" s="29">
        <f t="shared" si="10"/>
        <v>100</v>
      </c>
    </row>
    <row r="53" spans="1:32" ht="22.5" customHeight="1" x14ac:dyDescent="0.25">
      <c r="A53" s="18">
        <v>47</v>
      </c>
      <c r="B53" s="25"/>
      <c r="C53" s="25"/>
      <c r="D53" s="20" t="s">
        <v>73</v>
      </c>
      <c r="E53" s="18" t="s">
        <v>125</v>
      </c>
      <c r="F53" s="18" t="s">
        <v>188</v>
      </c>
      <c r="G53" s="29">
        <v>14149.42</v>
      </c>
      <c r="H53" s="29">
        <v>16</v>
      </c>
      <c r="I53" s="29">
        <v>0</v>
      </c>
      <c r="J53" s="29">
        <v>16</v>
      </c>
      <c r="K53" s="29">
        <v>13</v>
      </c>
      <c r="L53" s="29">
        <v>13</v>
      </c>
      <c r="M53" s="29">
        <v>0</v>
      </c>
      <c r="N53" s="29">
        <f t="shared" si="1"/>
        <v>81.25</v>
      </c>
      <c r="O53" s="23">
        <v>14149.42</v>
      </c>
      <c r="P53" s="23">
        <v>14149.42</v>
      </c>
      <c r="Q53" s="29">
        <f t="shared" si="2"/>
        <v>100</v>
      </c>
      <c r="R53" s="23">
        <v>14149.42</v>
      </c>
      <c r="S53" s="29">
        <f t="shared" si="3"/>
        <v>100</v>
      </c>
      <c r="T53" s="23">
        <f t="shared" si="4"/>
        <v>0</v>
      </c>
      <c r="U53" s="29">
        <f t="shared" si="5"/>
        <v>0</v>
      </c>
      <c r="V53" s="28">
        <v>0</v>
      </c>
      <c r="W53" s="28">
        <v>0</v>
      </c>
      <c r="X53" s="28">
        <v>0</v>
      </c>
      <c r="Y53" s="29">
        <f t="shared" si="6"/>
        <v>0</v>
      </c>
      <c r="Z53" s="29">
        <v>0</v>
      </c>
      <c r="AA53" s="29">
        <v>0</v>
      </c>
      <c r="AB53" s="29">
        <f t="shared" si="7"/>
        <v>0</v>
      </c>
      <c r="AC53" s="29">
        <v>0</v>
      </c>
      <c r="AD53" s="29">
        <f t="shared" si="8"/>
        <v>0</v>
      </c>
      <c r="AE53" s="29">
        <f t="shared" si="9"/>
        <v>0</v>
      </c>
      <c r="AF53" s="29">
        <f t="shared" si="10"/>
        <v>0</v>
      </c>
    </row>
    <row r="54" spans="1:32" ht="22.5" customHeight="1" x14ac:dyDescent="0.25">
      <c r="A54" s="18">
        <v>48</v>
      </c>
      <c r="B54" s="25"/>
      <c r="C54" s="25"/>
      <c r="D54" s="20" t="s">
        <v>74</v>
      </c>
      <c r="E54" s="18" t="s">
        <v>124</v>
      </c>
      <c r="F54" s="18" t="s">
        <v>189</v>
      </c>
      <c r="G54" s="29">
        <v>19513.129999999997</v>
      </c>
      <c r="H54" s="29">
        <v>15</v>
      </c>
      <c r="I54" s="29">
        <v>2</v>
      </c>
      <c r="J54" s="29">
        <v>12</v>
      </c>
      <c r="K54" s="29">
        <v>11</v>
      </c>
      <c r="L54" s="29">
        <v>11</v>
      </c>
      <c r="M54" s="29">
        <v>0</v>
      </c>
      <c r="N54" s="29">
        <f t="shared" si="1"/>
        <v>73.333333333333329</v>
      </c>
      <c r="O54" s="23">
        <v>19513.129999999997</v>
      </c>
      <c r="P54" s="23">
        <v>19513.129999999997</v>
      </c>
      <c r="Q54" s="29">
        <f t="shared" si="2"/>
        <v>100</v>
      </c>
      <c r="R54" s="23">
        <v>19513.129999999997</v>
      </c>
      <c r="S54" s="29">
        <f t="shared" si="3"/>
        <v>100</v>
      </c>
      <c r="T54" s="23">
        <f t="shared" si="4"/>
        <v>0</v>
      </c>
      <c r="U54" s="29">
        <f t="shared" si="5"/>
        <v>0</v>
      </c>
      <c r="V54" s="28">
        <v>0</v>
      </c>
      <c r="W54" s="28">
        <v>0</v>
      </c>
      <c r="X54" s="28">
        <v>0</v>
      </c>
      <c r="Y54" s="29">
        <f t="shared" si="6"/>
        <v>0</v>
      </c>
      <c r="Z54" s="29">
        <v>0</v>
      </c>
      <c r="AA54" s="29">
        <v>0</v>
      </c>
      <c r="AB54" s="29">
        <f t="shared" si="7"/>
        <v>0</v>
      </c>
      <c r="AC54" s="29">
        <v>0</v>
      </c>
      <c r="AD54" s="29">
        <f t="shared" si="8"/>
        <v>0</v>
      </c>
      <c r="AE54" s="29">
        <f t="shared" si="9"/>
        <v>0</v>
      </c>
      <c r="AF54" s="29">
        <f t="shared" si="10"/>
        <v>0</v>
      </c>
    </row>
    <row r="55" spans="1:32" ht="22.5" customHeight="1" x14ac:dyDescent="0.25">
      <c r="A55" s="18">
        <v>49</v>
      </c>
      <c r="B55" s="25"/>
      <c r="C55" s="25"/>
      <c r="D55" s="20" t="s">
        <v>75</v>
      </c>
      <c r="E55" s="18" t="s">
        <v>125</v>
      </c>
      <c r="F55" s="18" t="s">
        <v>190</v>
      </c>
      <c r="G55" s="29">
        <v>7872.8899999999994</v>
      </c>
      <c r="H55" s="29">
        <v>18</v>
      </c>
      <c r="I55" s="29">
        <v>5</v>
      </c>
      <c r="J55" s="29">
        <v>13</v>
      </c>
      <c r="K55" s="29">
        <v>14</v>
      </c>
      <c r="L55" s="29">
        <v>14</v>
      </c>
      <c r="M55" s="29">
        <v>0</v>
      </c>
      <c r="N55" s="29">
        <f t="shared" si="1"/>
        <v>77.777777777777786</v>
      </c>
      <c r="O55" s="23">
        <v>7872.8899999999994</v>
      </c>
      <c r="P55" s="23">
        <v>7872.8899999999994</v>
      </c>
      <c r="Q55" s="29">
        <f t="shared" si="2"/>
        <v>100</v>
      </c>
      <c r="R55" s="23">
        <v>7872.8899999999994</v>
      </c>
      <c r="S55" s="29">
        <f t="shared" si="3"/>
        <v>100</v>
      </c>
      <c r="T55" s="23">
        <f t="shared" si="4"/>
        <v>0</v>
      </c>
      <c r="U55" s="29">
        <f t="shared" si="5"/>
        <v>0</v>
      </c>
      <c r="V55" s="28">
        <v>0</v>
      </c>
      <c r="W55" s="28">
        <v>0</v>
      </c>
      <c r="X55" s="28">
        <v>0</v>
      </c>
      <c r="Y55" s="29">
        <f t="shared" si="6"/>
        <v>0</v>
      </c>
      <c r="Z55" s="29">
        <v>0</v>
      </c>
      <c r="AA55" s="29">
        <v>0</v>
      </c>
      <c r="AB55" s="29">
        <f t="shared" si="7"/>
        <v>0</v>
      </c>
      <c r="AC55" s="29">
        <v>0</v>
      </c>
      <c r="AD55" s="29">
        <f t="shared" si="8"/>
        <v>0</v>
      </c>
      <c r="AE55" s="29">
        <f t="shared" si="9"/>
        <v>0</v>
      </c>
      <c r="AF55" s="29">
        <f t="shared" si="10"/>
        <v>0</v>
      </c>
    </row>
    <row r="56" spans="1:32" ht="22.5" customHeight="1" x14ac:dyDescent="0.25">
      <c r="A56" s="18">
        <v>50</v>
      </c>
      <c r="B56" s="25"/>
      <c r="C56" s="25"/>
      <c r="D56" s="20" t="s">
        <v>76</v>
      </c>
      <c r="E56" s="18" t="s">
        <v>135</v>
      </c>
      <c r="F56" s="18" t="s">
        <v>191</v>
      </c>
      <c r="G56" s="29">
        <v>901.85</v>
      </c>
      <c r="H56" s="29">
        <v>9</v>
      </c>
      <c r="I56" s="29">
        <v>3</v>
      </c>
      <c r="J56" s="29">
        <v>5</v>
      </c>
      <c r="K56" s="29">
        <v>2</v>
      </c>
      <c r="L56" s="29">
        <v>2</v>
      </c>
      <c r="M56" s="29">
        <v>0</v>
      </c>
      <c r="N56" s="29">
        <f t="shared" si="1"/>
        <v>22.222222222222221</v>
      </c>
      <c r="O56" s="23">
        <v>901.85</v>
      </c>
      <c r="P56" s="23">
        <v>901.85</v>
      </c>
      <c r="Q56" s="29">
        <f t="shared" si="2"/>
        <v>100</v>
      </c>
      <c r="R56" s="23">
        <v>901.85</v>
      </c>
      <c r="S56" s="29">
        <f t="shared" si="3"/>
        <v>100</v>
      </c>
      <c r="T56" s="23">
        <f t="shared" si="4"/>
        <v>0</v>
      </c>
      <c r="U56" s="29">
        <f t="shared" si="5"/>
        <v>0</v>
      </c>
      <c r="V56" s="28">
        <v>0</v>
      </c>
      <c r="W56" s="28">
        <v>0</v>
      </c>
      <c r="X56" s="28">
        <v>0</v>
      </c>
      <c r="Y56" s="29">
        <f t="shared" si="6"/>
        <v>0</v>
      </c>
      <c r="Z56" s="29">
        <v>0</v>
      </c>
      <c r="AA56" s="29">
        <v>0</v>
      </c>
      <c r="AB56" s="29">
        <f t="shared" si="7"/>
        <v>0</v>
      </c>
      <c r="AC56" s="29">
        <v>0</v>
      </c>
      <c r="AD56" s="29">
        <f t="shared" si="8"/>
        <v>0</v>
      </c>
      <c r="AE56" s="29">
        <f t="shared" si="9"/>
        <v>0</v>
      </c>
      <c r="AF56" s="29">
        <f t="shared" si="10"/>
        <v>0</v>
      </c>
    </row>
    <row r="57" spans="1:32" ht="22.5" customHeight="1" x14ac:dyDescent="0.25">
      <c r="A57" s="18">
        <v>51</v>
      </c>
      <c r="B57" s="25"/>
      <c r="C57" s="25"/>
      <c r="D57" s="20" t="s">
        <v>77</v>
      </c>
      <c r="E57" s="18" t="s">
        <v>136</v>
      </c>
      <c r="F57" s="18" t="s">
        <v>192</v>
      </c>
      <c r="G57" s="29">
        <v>22560.63</v>
      </c>
      <c r="H57" s="29">
        <v>17</v>
      </c>
      <c r="I57" s="29">
        <v>1</v>
      </c>
      <c r="J57" s="29">
        <v>16</v>
      </c>
      <c r="K57" s="29">
        <v>15</v>
      </c>
      <c r="L57" s="29">
        <v>15</v>
      </c>
      <c r="M57" s="29">
        <v>0</v>
      </c>
      <c r="N57" s="29">
        <f t="shared" si="1"/>
        <v>88.235294117647058</v>
      </c>
      <c r="O57" s="23">
        <v>22560.63</v>
      </c>
      <c r="P57" s="23">
        <v>22560.63</v>
      </c>
      <c r="Q57" s="29">
        <f t="shared" si="2"/>
        <v>100</v>
      </c>
      <c r="R57" s="23">
        <v>22560.63</v>
      </c>
      <c r="S57" s="29">
        <f t="shared" si="3"/>
        <v>100</v>
      </c>
      <c r="T57" s="23">
        <f t="shared" si="4"/>
        <v>0</v>
      </c>
      <c r="U57" s="29">
        <f t="shared" si="5"/>
        <v>0</v>
      </c>
      <c r="V57" s="28">
        <v>0</v>
      </c>
      <c r="W57" s="28">
        <v>0</v>
      </c>
      <c r="X57" s="28">
        <v>0</v>
      </c>
      <c r="Y57" s="29">
        <f t="shared" si="6"/>
        <v>0</v>
      </c>
      <c r="Z57" s="29">
        <v>2572.42</v>
      </c>
      <c r="AA57" s="29">
        <v>2572.42</v>
      </c>
      <c r="AB57" s="29">
        <f t="shared" si="7"/>
        <v>100</v>
      </c>
      <c r="AC57" s="29">
        <v>2572.42</v>
      </c>
      <c r="AD57" s="29">
        <f t="shared" si="8"/>
        <v>100</v>
      </c>
      <c r="AE57" s="29">
        <f t="shared" si="9"/>
        <v>0</v>
      </c>
      <c r="AF57" s="29">
        <f t="shared" si="10"/>
        <v>0</v>
      </c>
    </row>
    <row r="58" spans="1:32" ht="22.5" customHeight="1" x14ac:dyDescent="0.25">
      <c r="A58" s="18">
        <v>52</v>
      </c>
      <c r="B58" s="25"/>
      <c r="C58" s="25"/>
      <c r="D58" s="20" t="s">
        <v>78</v>
      </c>
      <c r="E58" s="18" t="s">
        <v>124</v>
      </c>
      <c r="F58" s="18" t="s">
        <v>193</v>
      </c>
      <c r="G58" s="29">
        <v>5829.1</v>
      </c>
      <c r="H58" s="29">
        <v>9</v>
      </c>
      <c r="I58" s="29">
        <v>3</v>
      </c>
      <c r="J58" s="29">
        <v>6</v>
      </c>
      <c r="K58" s="29">
        <v>8</v>
      </c>
      <c r="L58" s="29">
        <v>8</v>
      </c>
      <c r="M58" s="29">
        <v>0</v>
      </c>
      <c r="N58" s="29">
        <f t="shared" si="1"/>
        <v>88.888888888888886</v>
      </c>
      <c r="O58" s="23">
        <v>5829.1</v>
      </c>
      <c r="P58" s="23">
        <v>5829.1</v>
      </c>
      <c r="Q58" s="29">
        <f t="shared" si="2"/>
        <v>100</v>
      </c>
      <c r="R58" s="23">
        <v>5829.1</v>
      </c>
      <c r="S58" s="29">
        <f t="shared" si="3"/>
        <v>100</v>
      </c>
      <c r="T58" s="23">
        <f t="shared" si="4"/>
        <v>0</v>
      </c>
      <c r="U58" s="29">
        <f t="shared" si="5"/>
        <v>0</v>
      </c>
      <c r="V58" s="28">
        <v>0</v>
      </c>
      <c r="W58" s="28">
        <v>0</v>
      </c>
      <c r="X58" s="28">
        <v>0</v>
      </c>
      <c r="Y58" s="29">
        <f t="shared" si="6"/>
        <v>0</v>
      </c>
      <c r="Z58" s="29">
        <v>0</v>
      </c>
      <c r="AA58" s="29">
        <v>0</v>
      </c>
      <c r="AB58" s="29">
        <f t="shared" si="7"/>
        <v>0</v>
      </c>
      <c r="AC58" s="29">
        <v>0</v>
      </c>
      <c r="AD58" s="29">
        <f t="shared" si="8"/>
        <v>0</v>
      </c>
      <c r="AE58" s="29">
        <f t="shared" si="9"/>
        <v>0</v>
      </c>
      <c r="AF58" s="29">
        <f t="shared" si="10"/>
        <v>0</v>
      </c>
    </row>
    <row r="59" spans="1:32" ht="22.5" customHeight="1" x14ac:dyDescent="0.25">
      <c r="A59" s="18">
        <v>53</v>
      </c>
      <c r="B59" s="25"/>
      <c r="C59" s="25"/>
      <c r="D59" s="20" t="s">
        <v>79</v>
      </c>
      <c r="E59" s="18" t="s">
        <v>137</v>
      </c>
      <c r="F59" s="18" t="s">
        <v>194</v>
      </c>
      <c r="G59" s="29">
        <v>20164.23</v>
      </c>
      <c r="H59" s="29">
        <v>19</v>
      </c>
      <c r="I59" s="29">
        <v>5</v>
      </c>
      <c r="J59" s="29">
        <v>14</v>
      </c>
      <c r="K59" s="29">
        <v>16</v>
      </c>
      <c r="L59" s="29">
        <v>16</v>
      </c>
      <c r="M59" s="29">
        <v>0</v>
      </c>
      <c r="N59" s="29">
        <f t="shared" si="1"/>
        <v>84.210526315789465</v>
      </c>
      <c r="O59" s="23">
        <v>20164.23</v>
      </c>
      <c r="P59" s="23">
        <v>20164.23</v>
      </c>
      <c r="Q59" s="29">
        <f t="shared" si="2"/>
        <v>100</v>
      </c>
      <c r="R59" s="23">
        <v>19473.62</v>
      </c>
      <c r="S59" s="29">
        <f t="shared" si="3"/>
        <v>96.575073781642047</v>
      </c>
      <c r="T59" s="23">
        <f t="shared" si="4"/>
        <v>690.61000000000058</v>
      </c>
      <c r="U59" s="29">
        <f t="shared" si="5"/>
        <v>3.4249262183579563</v>
      </c>
      <c r="V59" s="28">
        <v>0</v>
      </c>
      <c r="W59" s="28">
        <v>0</v>
      </c>
      <c r="X59" s="28">
        <v>0</v>
      </c>
      <c r="Y59" s="29">
        <f t="shared" si="6"/>
        <v>0</v>
      </c>
      <c r="Z59" s="29">
        <v>0</v>
      </c>
      <c r="AA59" s="29">
        <v>0</v>
      </c>
      <c r="AB59" s="29">
        <f t="shared" si="7"/>
        <v>0</v>
      </c>
      <c r="AC59" s="29">
        <v>690.61</v>
      </c>
      <c r="AD59" s="29">
        <f t="shared" si="8"/>
        <v>0</v>
      </c>
      <c r="AE59" s="29">
        <f t="shared" si="9"/>
        <v>-690.61</v>
      </c>
      <c r="AF59" s="29">
        <f t="shared" si="10"/>
        <v>0</v>
      </c>
    </row>
    <row r="60" spans="1:32" ht="22.5" customHeight="1" x14ac:dyDescent="0.25">
      <c r="A60" s="18">
        <v>54</v>
      </c>
      <c r="B60" s="25"/>
      <c r="C60" s="25"/>
      <c r="D60" s="20" t="s">
        <v>80</v>
      </c>
      <c r="E60" s="18" t="s">
        <v>124</v>
      </c>
      <c r="F60" s="18" t="s">
        <v>195</v>
      </c>
      <c r="G60" s="29">
        <v>21266.880000000001</v>
      </c>
      <c r="H60" s="29">
        <v>16</v>
      </c>
      <c r="I60" s="29">
        <v>3</v>
      </c>
      <c r="J60" s="29">
        <v>12</v>
      </c>
      <c r="K60" s="29">
        <v>16</v>
      </c>
      <c r="L60" s="29">
        <v>16</v>
      </c>
      <c r="M60" s="29">
        <v>0</v>
      </c>
      <c r="N60" s="29">
        <f t="shared" si="1"/>
        <v>100</v>
      </c>
      <c r="O60" s="23">
        <v>21266.880000000001</v>
      </c>
      <c r="P60" s="23">
        <v>21266.880000000001</v>
      </c>
      <c r="Q60" s="29">
        <f t="shared" si="2"/>
        <v>100</v>
      </c>
      <c r="R60" s="23">
        <v>21266.880000000001</v>
      </c>
      <c r="S60" s="29">
        <f t="shared" si="3"/>
        <v>100</v>
      </c>
      <c r="T60" s="23">
        <f t="shared" si="4"/>
        <v>0</v>
      </c>
      <c r="U60" s="29">
        <f t="shared" si="5"/>
        <v>0</v>
      </c>
      <c r="V60" s="28">
        <v>0</v>
      </c>
      <c r="W60" s="28">
        <v>0</v>
      </c>
      <c r="X60" s="28">
        <v>0</v>
      </c>
      <c r="Y60" s="29">
        <f t="shared" si="6"/>
        <v>0</v>
      </c>
      <c r="Z60" s="29">
        <v>8701.2800000000007</v>
      </c>
      <c r="AA60" s="29">
        <v>8701.2800000000007</v>
      </c>
      <c r="AB60" s="29">
        <f t="shared" si="7"/>
        <v>100</v>
      </c>
      <c r="AC60" s="29">
        <v>5286.54</v>
      </c>
      <c r="AD60" s="29">
        <f t="shared" si="8"/>
        <v>60.755888788775906</v>
      </c>
      <c r="AE60" s="29">
        <f t="shared" si="9"/>
        <v>3414.7400000000007</v>
      </c>
      <c r="AF60" s="29">
        <f t="shared" si="10"/>
        <v>39.244111211224102</v>
      </c>
    </row>
    <row r="61" spans="1:32" ht="22.5" customHeight="1" x14ac:dyDescent="0.25">
      <c r="A61" s="18">
        <v>55</v>
      </c>
      <c r="B61" s="25"/>
      <c r="C61" s="25"/>
      <c r="D61" s="20" t="s">
        <v>81</v>
      </c>
      <c r="E61" s="18" t="s">
        <v>130</v>
      </c>
      <c r="F61" s="18" t="s">
        <v>196</v>
      </c>
      <c r="G61" s="29">
        <v>13311.29</v>
      </c>
      <c r="H61" s="29">
        <v>16</v>
      </c>
      <c r="I61" s="29">
        <v>0</v>
      </c>
      <c r="J61" s="29">
        <v>16</v>
      </c>
      <c r="K61" s="29">
        <v>14</v>
      </c>
      <c r="L61" s="29">
        <v>14</v>
      </c>
      <c r="M61" s="29">
        <v>0</v>
      </c>
      <c r="N61" s="29">
        <f t="shared" si="1"/>
        <v>87.5</v>
      </c>
      <c r="O61" s="23">
        <v>13311.29</v>
      </c>
      <c r="P61" s="23">
        <v>13311.29</v>
      </c>
      <c r="Q61" s="29">
        <f t="shared" si="2"/>
        <v>100</v>
      </c>
      <c r="R61" s="23">
        <v>11290.26</v>
      </c>
      <c r="S61" s="29">
        <f t="shared" si="3"/>
        <v>84.817173992903761</v>
      </c>
      <c r="T61" s="23">
        <f t="shared" si="4"/>
        <v>2021.0300000000007</v>
      </c>
      <c r="U61" s="29">
        <f t="shared" si="5"/>
        <v>15.182826007096237</v>
      </c>
      <c r="V61" s="28">
        <v>0</v>
      </c>
      <c r="W61" s="28">
        <v>0</v>
      </c>
      <c r="X61" s="28">
        <v>0</v>
      </c>
      <c r="Y61" s="29">
        <f t="shared" si="6"/>
        <v>0</v>
      </c>
      <c r="Z61" s="29">
        <v>0</v>
      </c>
      <c r="AA61" s="29">
        <v>0</v>
      </c>
      <c r="AB61" s="29">
        <f t="shared" si="7"/>
        <v>0</v>
      </c>
      <c r="AC61" s="29">
        <v>2021.03</v>
      </c>
      <c r="AD61" s="29">
        <f t="shared" si="8"/>
        <v>0</v>
      </c>
      <c r="AE61" s="29">
        <f t="shared" si="9"/>
        <v>-2021.03</v>
      </c>
      <c r="AF61" s="29">
        <f t="shared" si="10"/>
        <v>0</v>
      </c>
    </row>
    <row r="62" spans="1:32" ht="22.5" customHeight="1" x14ac:dyDescent="0.25">
      <c r="A62" s="18">
        <v>56</v>
      </c>
      <c r="B62" s="25"/>
      <c r="C62" s="25"/>
      <c r="D62" s="20" t="s">
        <v>82</v>
      </c>
      <c r="E62" s="18" t="s">
        <v>124</v>
      </c>
      <c r="F62" s="18" t="s">
        <v>197</v>
      </c>
      <c r="G62" s="29">
        <v>4865.3099999999995</v>
      </c>
      <c r="H62" s="29">
        <v>5</v>
      </c>
      <c r="I62" s="29">
        <v>0</v>
      </c>
      <c r="J62" s="29">
        <v>5</v>
      </c>
      <c r="K62" s="29">
        <v>5</v>
      </c>
      <c r="L62" s="29">
        <v>5</v>
      </c>
      <c r="M62" s="29">
        <v>0</v>
      </c>
      <c r="N62" s="29">
        <f t="shared" si="1"/>
        <v>100</v>
      </c>
      <c r="O62" s="23">
        <v>4865.3099999999995</v>
      </c>
      <c r="P62" s="23">
        <v>4865.3099999999995</v>
      </c>
      <c r="Q62" s="29">
        <f t="shared" si="2"/>
        <v>100</v>
      </c>
      <c r="R62" s="23">
        <v>4865.3099999999995</v>
      </c>
      <c r="S62" s="29">
        <f t="shared" si="3"/>
        <v>100</v>
      </c>
      <c r="T62" s="23">
        <f t="shared" si="4"/>
        <v>0</v>
      </c>
      <c r="U62" s="29">
        <f t="shared" si="5"/>
        <v>0</v>
      </c>
      <c r="V62" s="28">
        <v>0</v>
      </c>
      <c r="W62" s="28">
        <v>0</v>
      </c>
      <c r="X62" s="28">
        <v>0</v>
      </c>
      <c r="Y62" s="29">
        <f t="shared" si="6"/>
        <v>0</v>
      </c>
      <c r="Z62" s="29">
        <v>0</v>
      </c>
      <c r="AA62" s="29">
        <v>0</v>
      </c>
      <c r="AB62" s="29">
        <f t="shared" si="7"/>
        <v>0</v>
      </c>
      <c r="AC62" s="29">
        <v>0</v>
      </c>
      <c r="AD62" s="29">
        <f t="shared" si="8"/>
        <v>0</v>
      </c>
      <c r="AE62" s="29">
        <f t="shared" si="9"/>
        <v>0</v>
      </c>
      <c r="AF62" s="29">
        <f t="shared" si="10"/>
        <v>0</v>
      </c>
    </row>
    <row r="63" spans="1:32" ht="22.5" customHeight="1" x14ac:dyDescent="0.25">
      <c r="A63" s="18">
        <v>57</v>
      </c>
      <c r="B63" s="25"/>
      <c r="C63" s="25"/>
      <c r="D63" s="20" t="s">
        <v>83</v>
      </c>
      <c r="E63" s="18" t="s">
        <v>124</v>
      </c>
      <c r="F63" s="18" t="s">
        <v>198</v>
      </c>
      <c r="G63" s="29">
        <v>15259.9</v>
      </c>
      <c r="H63" s="29">
        <v>14</v>
      </c>
      <c r="I63" s="29">
        <v>1</v>
      </c>
      <c r="J63" s="29">
        <v>12</v>
      </c>
      <c r="K63" s="29">
        <v>12</v>
      </c>
      <c r="L63" s="29">
        <v>12</v>
      </c>
      <c r="M63" s="29">
        <v>0</v>
      </c>
      <c r="N63" s="29">
        <f t="shared" si="1"/>
        <v>85.714285714285708</v>
      </c>
      <c r="O63" s="23">
        <v>15259.9</v>
      </c>
      <c r="P63" s="23">
        <v>15259.9</v>
      </c>
      <c r="Q63" s="29">
        <f t="shared" si="2"/>
        <v>100</v>
      </c>
      <c r="R63" s="23">
        <v>15259.900000000001</v>
      </c>
      <c r="S63" s="29">
        <f t="shared" si="3"/>
        <v>100.00000000000003</v>
      </c>
      <c r="T63" s="23">
        <f t="shared" si="4"/>
        <v>0</v>
      </c>
      <c r="U63" s="29">
        <f t="shared" si="5"/>
        <v>0</v>
      </c>
      <c r="V63" s="28">
        <v>0</v>
      </c>
      <c r="W63" s="28">
        <v>0</v>
      </c>
      <c r="X63" s="28">
        <v>0</v>
      </c>
      <c r="Y63" s="29">
        <f t="shared" si="6"/>
        <v>0</v>
      </c>
      <c r="Z63" s="29">
        <v>0</v>
      </c>
      <c r="AA63" s="29">
        <v>0</v>
      </c>
      <c r="AB63" s="29">
        <f t="shared" si="7"/>
        <v>0</v>
      </c>
      <c r="AC63" s="29">
        <v>0</v>
      </c>
      <c r="AD63" s="29">
        <f t="shared" si="8"/>
        <v>0</v>
      </c>
      <c r="AE63" s="29">
        <f t="shared" si="9"/>
        <v>0</v>
      </c>
      <c r="AF63" s="29">
        <f t="shared" si="10"/>
        <v>0</v>
      </c>
    </row>
    <row r="64" spans="1:32" ht="22.5" customHeight="1" x14ac:dyDescent="0.25">
      <c r="A64" s="18">
        <v>58</v>
      </c>
      <c r="B64" s="25"/>
      <c r="C64" s="25"/>
      <c r="D64" s="20" t="s">
        <v>84</v>
      </c>
      <c r="E64" s="18" t="s">
        <v>125</v>
      </c>
      <c r="F64" s="18" t="s">
        <v>199</v>
      </c>
      <c r="G64" s="29">
        <v>9876.69</v>
      </c>
      <c r="H64" s="29">
        <v>15</v>
      </c>
      <c r="I64" s="29">
        <v>4</v>
      </c>
      <c r="J64" s="29">
        <v>10</v>
      </c>
      <c r="K64" s="29">
        <v>15</v>
      </c>
      <c r="L64" s="29">
        <v>15</v>
      </c>
      <c r="M64" s="29">
        <v>0</v>
      </c>
      <c r="N64" s="29">
        <f t="shared" si="1"/>
        <v>100</v>
      </c>
      <c r="O64" s="23">
        <v>9876.69</v>
      </c>
      <c r="P64" s="23">
        <v>9876.69</v>
      </c>
      <c r="Q64" s="29">
        <f t="shared" si="2"/>
        <v>100</v>
      </c>
      <c r="R64" s="23">
        <v>9876.69</v>
      </c>
      <c r="S64" s="29">
        <f t="shared" si="3"/>
        <v>100</v>
      </c>
      <c r="T64" s="23">
        <f t="shared" si="4"/>
        <v>0</v>
      </c>
      <c r="U64" s="29">
        <f t="shared" si="5"/>
        <v>0</v>
      </c>
      <c r="V64" s="28">
        <v>0</v>
      </c>
      <c r="W64" s="28">
        <v>0</v>
      </c>
      <c r="X64" s="28">
        <v>0</v>
      </c>
      <c r="Y64" s="29">
        <f t="shared" si="6"/>
        <v>0</v>
      </c>
      <c r="Z64" s="29">
        <v>0</v>
      </c>
      <c r="AA64" s="29">
        <v>0</v>
      </c>
      <c r="AB64" s="29">
        <f t="shared" si="7"/>
        <v>0</v>
      </c>
      <c r="AC64" s="29">
        <v>0</v>
      </c>
      <c r="AD64" s="29">
        <f t="shared" si="8"/>
        <v>0</v>
      </c>
      <c r="AE64" s="29">
        <f t="shared" si="9"/>
        <v>0</v>
      </c>
      <c r="AF64" s="29">
        <f t="shared" si="10"/>
        <v>0</v>
      </c>
    </row>
    <row r="65" spans="1:32" ht="22.5" customHeight="1" x14ac:dyDescent="0.25">
      <c r="A65" s="18">
        <v>59</v>
      </c>
      <c r="B65" s="25"/>
      <c r="C65" s="25"/>
      <c r="D65" s="20" t="s">
        <v>85</v>
      </c>
      <c r="E65" s="18" t="s">
        <v>124</v>
      </c>
      <c r="F65" s="18" t="s">
        <v>200</v>
      </c>
      <c r="G65" s="29">
        <v>29474.7</v>
      </c>
      <c r="H65" s="29">
        <v>30</v>
      </c>
      <c r="I65" s="29">
        <v>11</v>
      </c>
      <c r="J65" s="29">
        <v>17</v>
      </c>
      <c r="K65" s="29">
        <v>25</v>
      </c>
      <c r="L65" s="29">
        <v>25</v>
      </c>
      <c r="M65" s="29">
        <v>0</v>
      </c>
      <c r="N65" s="29">
        <f t="shared" si="1"/>
        <v>83.333333333333343</v>
      </c>
      <c r="O65" s="23">
        <v>29474.7</v>
      </c>
      <c r="P65" s="23">
        <v>29474.7</v>
      </c>
      <c r="Q65" s="29">
        <f t="shared" si="2"/>
        <v>100</v>
      </c>
      <c r="R65" s="23">
        <v>25978.489999999998</v>
      </c>
      <c r="S65" s="29">
        <f t="shared" si="3"/>
        <v>88.138267734701287</v>
      </c>
      <c r="T65" s="23">
        <f t="shared" si="4"/>
        <v>3496.2100000000028</v>
      </c>
      <c r="U65" s="29">
        <f t="shared" si="5"/>
        <v>11.861732265298723</v>
      </c>
      <c r="V65" s="28">
        <v>0</v>
      </c>
      <c r="W65" s="28">
        <v>0</v>
      </c>
      <c r="X65" s="28">
        <v>0</v>
      </c>
      <c r="Y65" s="29">
        <f t="shared" si="6"/>
        <v>0</v>
      </c>
      <c r="Z65" s="29">
        <v>8174.92</v>
      </c>
      <c r="AA65" s="29">
        <v>8174.92</v>
      </c>
      <c r="AB65" s="29">
        <f t="shared" si="7"/>
        <v>100</v>
      </c>
      <c r="AC65" s="29">
        <v>3496.21</v>
      </c>
      <c r="AD65" s="29">
        <f t="shared" si="8"/>
        <v>42.767513321231277</v>
      </c>
      <c r="AE65" s="29">
        <f t="shared" si="9"/>
        <v>4678.71</v>
      </c>
      <c r="AF65" s="29">
        <f t="shared" si="10"/>
        <v>57.232486678768723</v>
      </c>
    </row>
    <row r="66" spans="1:32" ht="22.5" customHeight="1" x14ac:dyDescent="0.25">
      <c r="A66" s="18">
        <v>60</v>
      </c>
      <c r="B66" s="25"/>
      <c r="C66" s="25"/>
      <c r="D66" s="20" t="s">
        <v>86</v>
      </c>
      <c r="E66" s="18" t="s">
        <v>138</v>
      </c>
      <c r="F66" s="18" t="s">
        <v>201</v>
      </c>
      <c r="G66" s="29">
        <v>31860.29</v>
      </c>
      <c r="H66" s="29">
        <v>22</v>
      </c>
      <c r="I66" s="29">
        <v>8</v>
      </c>
      <c r="J66" s="29">
        <v>14</v>
      </c>
      <c r="K66" s="29">
        <v>23</v>
      </c>
      <c r="L66" s="29">
        <v>23</v>
      </c>
      <c r="M66" s="29">
        <v>0</v>
      </c>
      <c r="N66" s="29">
        <f t="shared" si="1"/>
        <v>104.54545454545455</v>
      </c>
      <c r="O66" s="23">
        <v>31860.29</v>
      </c>
      <c r="P66" s="23">
        <v>31860.29</v>
      </c>
      <c r="Q66" s="29">
        <f t="shared" si="2"/>
        <v>100</v>
      </c>
      <c r="R66" s="23">
        <v>31860.29</v>
      </c>
      <c r="S66" s="29">
        <f t="shared" si="3"/>
        <v>100</v>
      </c>
      <c r="T66" s="23">
        <f t="shared" si="4"/>
        <v>0</v>
      </c>
      <c r="U66" s="29">
        <f t="shared" si="5"/>
        <v>0</v>
      </c>
      <c r="V66" s="28">
        <v>0</v>
      </c>
      <c r="W66" s="28">
        <v>0</v>
      </c>
      <c r="X66" s="28">
        <v>0</v>
      </c>
      <c r="Y66" s="29">
        <f t="shared" si="6"/>
        <v>0</v>
      </c>
      <c r="Z66" s="29">
        <v>2448.9699999999998</v>
      </c>
      <c r="AA66" s="29">
        <v>2448.9699999999998</v>
      </c>
      <c r="AB66" s="29">
        <f t="shared" si="7"/>
        <v>100</v>
      </c>
      <c r="AC66" s="29">
        <v>2448.9699999999998</v>
      </c>
      <c r="AD66" s="29">
        <f t="shared" si="8"/>
        <v>100</v>
      </c>
      <c r="AE66" s="29">
        <f t="shared" si="9"/>
        <v>0</v>
      </c>
      <c r="AF66" s="29">
        <f t="shared" si="10"/>
        <v>0</v>
      </c>
    </row>
    <row r="67" spans="1:32" ht="22.5" customHeight="1" x14ac:dyDescent="0.25">
      <c r="A67" s="18">
        <v>61</v>
      </c>
      <c r="B67" s="25"/>
      <c r="C67" s="25"/>
      <c r="D67" s="20" t="s">
        <v>87</v>
      </c>
      <c r="E67" s="18" t="s">
        <v>135</v>
      </c>
      <c r="F67" s="18" t="s">
        <v>202</v>
      </c>
      <c r="G67" s="29">
        <v>7417.12</v>
      </c>
      <c r="H67" s="29">
        <v>9</v>
      </c>
      <c r="I67" s="29">
        <v>2</v>
      </c>
      <c r="J67" s="29">
        <v>6</v>
      </c>
      <c r="K67" s="29">
        <v>9</v>
      </c>
      <c r="L67" s="29">
        <v>9</v>
      </c>
      <c r="M67" s="29">
        <v>0</v>
      </c>
      <c r="N67" s="29">
        <f t="shared" si="1"/>
        <v>100</v>
      </c>
      <c r="O67" s="23">
        <v>7417.12</v>
      </c>
      <c r="P67" s="23">
        <v>7417.12</v>
      </c>
      <c r="Q67" s="29">
        <f t="shared" si="2"/>
        <v>100</v>
      </c>
      <c r="R67" s="23">
        <v>6062.96</v>
      </c>
      <c r="S67" s="29">
        <f t="shared" si="3"/>
        <v>81.742778868347827</v>
      </c>
      <c r="T67" s="23">
        <f t="shared" si="4"/>
        <v>1354.1599999999999</v>
      </c>
      <c r="U67" s="29">
        <f t="shared" si="5"/>
        <v>18.257221131652177</v>
      </c>
      <c r="V67" s="28">
        <v>0</v>
      </c>
      <c r="W67" s="28">
        <v>0</v>
      </c>
      <c r="X67" s="28">
        <v>0</v>
      </c>
      <c r="Y67" s="29">
        <f t="shared" si="6"/>
        <v>0</v>
      </c>
      <c r="Z67" s="29">
        <v>0</v>
      </c>
      <c r="AA67" s="29">
        <v>0</v>
      </c>
      <c r="AB67" s="29">
        <f t="shared" si="7"/>
        <v>0</v>
      </c>
      <c r="AC67" s="29">
        <v>1345.16</v>
      </c>
      <c r="AD67" s="29">
        <f t="shared" si="8"/>
        <v>0</v>
      </c>
      <c r="AE67" s="29">
        <f t="shared" si="9"/>
        <v>-1345.16</v>
      </c>
      <c r="AF67" s="29">
        <f t="shared" si="10"/>
        <v>0</v>
      </c>
    </row>
    <row r="68" spans="1:32" ht="22.5" customHeight="1" x14ac:dyDescent="0.25">
      <c r="A68" s="18">
        <v>62</v>
      </c>
      <c r="B68" s="25"/>
      <c r="C68" s="25"/>
      <c r="D68" s="20" t="s">
        <v>88</v>
      </c>
      <c r="E68" s="18" t="s">
        <v>120</v>
      </c>
      <c r="F68" s="18" t="s">
        <v>203</v>
      </c>
      <c r="G68" s="29">
        <v>24949.09</v>
      </c>
      <c r="H68" s="29">
        <v>21</v>
      </c>
      <c r="I68" s="29">
        <v>4</v>
      </c>
      <c r="J68" s="29">
        <v>15</v>
      </c>
      <c r="K68" s="29">
        <v>13</v>
      </c>
      <c r="L68" s="29">
        <v>13</v>
      </c>
      <c r="M68" s="29">
        <v>0</v>
      </c>
      <c r="N68" s="29">
        <f t="shared" si="1"/>
        <v>61.904761904761905</v>
      </c>
      <c r="O68" s="23">
        <v>24949.09</v>
      </c>
      <c r="P68" s="23">
        <v>24949.09</v>
      </c>
      <c r="Q68" s="29">
        <f t="shared" si="2"/>
        <v>100</v>
      </c>
      <c r="R68" s="23">
        <v>24949.09</v>
      </c>
      <c r="S68" s="29">
        <f t="shared" si="3"/>
        <v>100</v>
      </c>
      <c r="T68" s="23">
        <f t="shared" si="4"/>
        <v>0</v>
      </c>
      <c r="U68" s="29">
        <f t="shared" si="5"/>
        <v>0</v>
      </c>
      <c r="V68" s="28">
        <v>0</v>
      </c>
      <c r="W68" s="28">
        <v>0</v>
      </c>
      <c r="X68" s="28">
        <v>0</v>
      </c>
      <c r="Y68" s="29">
        <f t="shared" si="6"/>
        <v>0</v>
      </c>
      <c r="Z68" s="29">
        <v>0</v>
      </c>
      <c r="AA68" s="29">
        <v>0</v>
      </c>
      <c r="AB68" s="29">
        <f t="shared" si="7"/>
        <v>0</v>
      </c>
      <c r="AC68" s="29">
        <v>0</v>
      </c>
      <c r="AD68" s="29">
        <f t="shared" si="8"/>
        <v>0</v>
      </c>
      <c r="AE68" s="29">
        <f t="shared" si="9"/>
        <v>0</v>
      </c>
      <c r="AF68" s="29">
        <f t="shared" si="10"/>
        <v>0</v>
      </c>
    </row>
    <row r="69" spans="1:32" ht="22.5" customHeight="1" x14ac:dyDescent="0.25">
      <c r="A69" s="18">
        <v>63</v>
      </c>
      <c r="B69" s="25"/>
      <c r="C69" s="25"/>
      <c r="D69" s="20" t="s">
        <v>89</v>
      </c>
      <c r="E69" s="18" t="s">
        <v>139</v>
      </c>
      <c r="F69" s="18" t="s">
        <v>204</v>
      </c>
      <c r="G69" s="29">
        <v>23737.41</v>
      </c>
      <c r="H69" s="29">
        <v>26</v>
      </c>
      <c r="I69" s="29">
        <v>1</v>
      </c>
      <c r="J69" s="29">
        <v>25</v>
      </c>
      <c r="K69" s="29">
        <v>24</v>
      </c>
      <c r="L69" s="29">
        <v>24</v>
      </c>
      <c r="M69" s="29">
        <v>0</v>
      </c>
      <c r="N69" s="29">
        <f t="shared" si="1"/>
        <v>92.307692307692307</v>
      </c>
      <c r="O69" s="23">
        <v>23737.41</v>
      </c>
      <c r="P69" s="23">
        <v>23737.41</v>
      </c>
      <c r="Q69" s="29">
        <f t="shared" si="2"/>
        <v>100</v>
      </c>
      <c r="R69" s="23">
        <v>23737.410000000003</v>
      </c>
      <c r="S69" s="29">
        <f t="shared" si="3"/>
        <v>100.00000000000003</v>
      </c>
      <c r="T69" s="23">
        <f t="shared" si="4"/>
        <v>0</v>
      </c>
      <c r="U69" s="29">
        <f t="shared" si="5"/>
        <v>0</v>
      </c>
      <c r="V69" s="28">
        <v>0</v>
      </c>
      <c r="W69" s="28">
        <v>0</v>
      </c>
      <c r="X69" s="28">
        <v>0</v>
      </c>
      <c r="Y69" s="29">
        <f t="shared" si="6"/>
        <v>0</v>
      </c>
      <c r="Z69" s="29">
        <v>0</v>
      </c>
      <c r="AA69" s="29">
        <v>0</v>
      </c>
      <c r="AB69" s="29">
        <f t="shared" si="7"/>
        <v>0</v>
      </c>
      <c r="AC69" s="29">
        <v>0</v>
      </c>
      <c r="AD69" s="29">
        <f t="shared" si="8"/>
        <v>0</v>
      </c>
      <c r="AE69" s="29">
        <f t="shared" si="9"/>
        <v>0</v>
      </c>
      <c r="AF69" s="29">
        <f t="shared" si="10"/>
        <v>0</v>
      </c>
    </row>
    <row r="70" spans="1:32" ht="22.5" customHeight="1" x14ac:dyDescent="0.25">
      <c r="A70" s="18">
        <v>64</v>
      </c>
      <c r="B70" s="25"/>
      <c r="C70" s="25"/>
      <c r="D70" s="20" t="s">
        <v>90</v>
      </c>
      <c r="E70" s="18" t="s">
        <v>140</v>
      </c>
      <c r="F70" s="18" t="s">
        <v>205</v>
      </c>
      <c r="G70" s="29">
        <v>10610.75</v>
      </c>
      <c r="H70" s="29">
        <v>11</v>
      </c>
      <c r="I70" s="29">
        <v>6</v>
      </c>
      <c r="J70" s="29">
        <v>5</v>
      </c>
      <c r="K70" s="29">
        <v>7</v>
      </c>
      <c r="L70" s="29">
        <v>7</v>
      </c>
      <c r="M70" s="29">
        <v>0</v>
      </c>
      <c r="N70" s="29">
        <f t="shared" si="1"/>
        <v>63.636363636363633</v>
      </c>
      <c r="O70" s="23">
        <v>10610.75</v>
      </c>
      <c r="P70" s="23">
        <v>10610.75</v>
      </c>
      <c r="Q70" s="29">
        <f t="shared" si="2"/>
        <v>100</v>
      </c>
      <c r="R70" s="23">
        <v>10610.75</v>
      </c>
      <c r="S70" s="29">
        <f t="shared" si="3"/>
        <v>100</v>
      </c>
      <c r="T70" s="23">
        <f t="shared" si="4"/>
        <v>0</v>
      </c>
      <c r="U70" s="29">
        <f t="shared" si="5"/>
        <v>0</v>
      </c>
      <c r="V70" s="28">
        <v>0</v>
      </c>
      <c r="W70" s="28">
        <v>0</v>
      </c>
      <c r="X70" s="28">
        <v>0</v>
      </c>
      <c r="Y70" s="29">
        <f t="shared" si="6"/>
        <v>0</v>
      </c>
      <c r="Z70" s="29">
        <v>0</v>
      </c>
      <c r="AA70" s="29">
        <v>0</v>
      </c>
      <c r="AB70" s="29">
        <f t="shared" si="7"/>
        <v>0</v>
      </c>
      <c r="AC70" s="29">
        <v>0</v>
      </c>
      <c r="AD70" s="29">
        <f t="shared" si="8"/>
        <v>0</v>
      </c>
      <c r="AE70" s="29">
        <f t="shared" si="9"/>
        <v>0</v>
      </c>
      <c r="AF70" s="29">
        <f t="shared" si="10"/>
        <v>0</v>
      </c>
    </row>
    <row r="71" spans="1:32" ht="22.5" customHeight="1" x14ac:dyDescent="0.25">
      <c r="A71" s="18">
        <v>65</v>
      </c>
      <c r="B71" s="25"/>
      <c r="C71" s="25"/>
      <c r="D71" s="20" t="s">
        <v>91</v>
      </c>
      <c r="E71" s="18" t="s">
        <v>124</v>
      </c>
      <c r="F71" s="18" t="s">
        <v>206</v>
      </c>
      <c r="G71" s="29">
        <v>10032.36</v>
      </c>
      <c r="H71" s="29">
        <v>17</v>
      </c>
      <c r="I71" s="29">
        <v>5</v>
      </c>
      <c r="J71" s="29">
        <v>11</v>
      </c>
      <c r="K71" s="29">
        <v>16</v>
      </c>
      <c r="L71" s="29">
        <v>16</v>
      </c>
      <c r="M71" s="29">
        <v>0</v>
      </c>
      <c r="N71" s="29">
        <f t="shared" ref="N71:N99" si="11">IF(H71=0,0,K71/H71)*100</f>
        <v>94.117647058823522</v>
      </c>
      <c r="O71" s="23">
        <v>10032.36</v>
      </c>
      <c r="P71" s="23">
        <v>10032.36</v>
      </c>
      <c r="Q71" s="29">
        <f t="shared" ref="Q71:Q99" si="12">IF(O71=0,0,P71/O71)*100</f>
        <v>100</v>
      </c>
      <c r="R71" s="23">
        <v>9666.9600000000009</v>
      </c>
      <c r="S71" s="29">
        <f t="shared" ref="S71:S99" si="13">IF(P71=0,0,R71/P71)*100</f>
        <v>96.35778620384437</v>
      </c>
      <c r="T71" s="23">
        <f t="shared" ref="T71:T98" si="14">P71-R71</f>
        <v>365.39999999999964</v>
      </c>
      <c r="U71" s="29">
        <f t="shared" ref="U71:U99" si="15">IF(P71=0,0,T71/P71)*100</f>
        <v>3.6422137961556365</v>
      </c>
      <c r="V71" s="28">
        <v>0</v>
      </c>
      <c r="W71" s="28">
        <v>0</v>
      </c>
      <c r="X71" s="28">
        <v>0</v>
      </c>
      <c r="Y71" s="29">
        <f t="shared" ref="Y71:Y99" si="16">IF(H71=0,0,V71/H71)*100</f>
        <v>0</v>
      </c>
      <c r="Z71" s="29">
        <v>0</v>
      </c>
      <c r="AA71" s="29">
        <v>0</v>
      </c>
      <c r="AB71" s="29">
        <f t="shared" ref="AB71:AB99" si="17">IF(Z71=0,0,AA71/Z71)*100</f>
        <v>0</v>
      </c>
      <c r="AC71" s="29">
        <v>365.4</v>
      </c>
      <c r="AD71" s="29">
        <f t="shared" ref="AD71:AD99" si="18">IF(AA71=0,0,AC71/AA71)*100</f>
        <v>0</v>
      </c>
      <c r="AE71" s="29">
        <f t="shared" ref="AE71:AE98" si="19">AA71-AC71</f>
        <v>-365.4</v>
      </c>
      <c r="AF71" s="29">
        <f t="shared" ref="AF71:AF99" si="20">IF(AA71=0,0,AE71/AA71)*100</f>
        <v>0</v>
      </c>
    </row>
    <row r="72" spans="1:32" ht="22.5" customHeight="1" x14ac:dyDescent="0.25">
      <c r="A72" s="18">
        <v>66</v>
      </c>
      <c r="B72" s="25"/>
      <c r="C72" s="25"/>
      <c r="D72" s="20" t="s">
        <v>92</v>
      </c>
      <c r="E72" s="18" t="s">
        <v>120</v>
      </c>
      <c r="F72" s="18" t="s">
        <v>207</v>
      </c>
      <c r="G72" s="29">
        <v>6852.7199999999993</v>
      </c>
      <c r="H72" s="29">
        <v>8</v>
      </c>
      <c r="I72" s="29">
        <v>1</v>
      </c>
      <c r="J72" s="29">
        <v>6</v>
      </c>
      <c r="K72" s="29">
        <v>6</v>
      </c>
      <c r="L72" s="29">
        <v>6</v>
      </c>
      <c r="M72" s="29">
        <v>0</v>
      </c>
      <c r="N72" s="29">
        <f t="shared" si="11"/>
        <v>75</v>
      </c>
      <c r="O72" s="23">
        <v>6852.7199999999993</v>
      </c>
      <c r="P72" s="23">
        <v>6852.7199999999993</v>
      </c>
      <c r="Q72" s="29">
        <f t="shared" si="12"/>
        <v>100</v>
      </c>
      <c r="R72" s="23">
        <v>6852.7199999999993</v>
      </c>
      <c r="S72" s="29">
        <f t="shared" si="13"/>
        <v>100</v>
      </c>
      <c r="T72" s="23">
        <f t="shared" si="14"/>
        <v>0</v>
      </c>
      <c r="U72" s="29">
        <f t="shared" si="15"/>
        <v>0</v>
      </c>
      <c r="V72" s="28">
        <v>0</v>
      </c>
      <c r="W72" s="28">
        <v>0</v>
      </c>
      <c r="X72" s="28">
        <v>0</v>
      </c>
      <c r="Y72" s="29">
        <f t="shared" si="16"/>
        <v>0</v>
      </c>
      <c r="Z72" s="29">
        <v>0</v>
      </c>
      <c r="AA72" s="29">
        <v>0</v>
      </c>
      <c r="AB72" s="29">
        <f t="shared" si="17"/>
        <v>0</v>
      </c>
      <c r="AC72" s="29">
        <v>0</v>
      </c>
      <c r="AD72" s="29">
        <f t="shared" si="18"/>
        <v>0</v>
      </c>
      <c r="AE72" s="29">
        <f t="shared" si="19"/>
        <v>0</v>
      </c>
      <c r="AF72" s="29">
        <f t="shared" si="20"/>
        <v>0</v>
      </c>
    </row>
    <row r="73" spans="1:32" ht="22.5" customHeight="1" x14ac:dyDescent="0.25">
      <c r="A73" s="18">
        <v>67</v>
      </c>
      <c r="B73" s="25"/>
      <c r="C73" s="25"/>
      <c r="D73" s="20" t="s">
        <v>93</v>
      </c>
      <c r="E73" s="18" t="s">
        <v>124</v>
      </c>
      <c r="F73" s="18" t="s">
        <v>208</v>
      </c>
      <c r="G73" s="29">
        <v>8861.92</v>
      </c>
      <c r="H73" s="29">
        <v>14</v>
      </c>
      <c r="I73" s="29">
        <v>3</v>
      </c>
      <c r="J73" s="29">
        <v>8</v>
      </c>
      <c r="K73" s="29">
        <v>12</v>
      </c>
      <c r="L73" s="29">
        <v>12</v>
      </c>
      <c r="M73" s="29">
        <v>0</v>
      </c>
      <c r="N73" s="29">
        <f t="shared" si="11"/>
        <v>85.714285714285708</v>
      </c>
      <c r="O73" s="23">
        <v>8861.92</v>
      </c>
      <c r="P73" s="23">
        <v>8861.92</v>
      </c>
      <c r="Q73" s="29">
        <f t="shared" si="12"/>
        <v>100</v>
      </c>
      <c r="R73" s="23">
        <v>8861.92</v>
      </c>
      <c r="S73" s="29">
        <f t="shared" si="13"/>
        <v>100</v>
      </c>
      <c r="T73" s="23">
        <f t="shared" si="14"/>
        <v>0</v>
      </c>
      <c r="U73" s="29">
        <f t="shared" si="15"/>
        <v>0</v>
      </c>
      <c r="V73" s="28">
        <v>0</v>
      </c>
      <c r="W73" s="28">
        <v>0</v>
      </c>
      <c r="X73" s="28">
        <v>0</v>
      </c>
      <c r="Y73" s="29">
        <f t="shared" si="16"/>
        <v>0</v>
      </c>
      <c r="Z73" s="29">
        <v>5087.67</v>
      </c>
      <c r="AA73" s="29">
        <v>5087.67</v>
      </c>
      <c r="AB73" s="29">
        <f t="shared" si="17"/>
        <v>100</v>
      </c>
      <c r="AC73" s="29">
        <v>0</v>
      </c>
      <c r="AD73" s="29">
        <f t="shared" si="18"/>
        <v>0</v>
      </c>
      <c r="AE73" s="29">
        <f t="shared" si="19"/>
        <v>5087.67</v>
      </c>
      <c r="AF73" s="29">
        <f t="shared" si="20"/>
        <v>100</v>
      </c>
    </row>
    <row r="74" spans="1:32" ht="22.5" customHeight="1" x14ac:dyDescent="0.25">
      <c r="A74" s="18">
        <v>68</v>
      </c>
      <c r="B74" s="25"/>
      <c r="C74" s="25"/>
      <c r="D74" s="20" t="s">
        <v>94</v>
      </c>
      <c r="E74" s="18" t="s">
        <v>124</v>
      </c>
      <c r="F74" s="18" t="s">
        <v>209</v>
      </c>
      <c r="G74" s="29">
        <v>29258.73</v>
      </c>
      <c r="H74" s="29">
        <v>20</v>
      </c>
      <c r="I74" s="29">
        <v>6</v>
      </c>
      <c r="J74" s="29">
        <v>12</v>
      </c>
      <c r="K74" s="29">
        <v>14</v>
      </c>
      <c r="L74" s="29">
        <v>14</v>
      </c>
      <c r="M74" s="29">
        <v>0</v>
      </c>
      <c r="N74" s="29">
        <f t="shared" si="11"/>
        <v>70</v>
      </c>
      <c r="O74" s="23">
        <v>29258.73</v>
      </c>
      <c r="P74" s="23">
        <v>29258.73</v>
      </c>
      <c r="Q74" s="29">
        <f t="shared" si="12"/>
        <v>100</v>
      </c>
      <c r="R74" s="23">
        <v>28120.5</v>
      </c>
      <c r="S74" s="29">
        <f t="shared" si="13"/>
        <v>96.109776466716085</v>
      </c>
      <c r="T74" s="23">
        <f t="shared" si="14"/>
        <v>1138.2299999999996</v>
      </c>
      <c r="U74" s="29">
        <f t="shared" si="15"/>
        <v>3.890223533283911</v>
      </c>
      <c r="V74" s="28">
        <v>0</v>
      </c>
      <c r="W74" s="28">
        <v>0</v>
      </c>
      <c r="X74" s="28">
        <v>0</v>
      </c>
      <c r="Y74" s="29">
        <f t="shared" si="16"/>
        <v>0</v>
      </c>
      <c r="Z74" s="29">
        <v>8831.2900000000009</v>
      </c>
      <c r="AA74" s="29">
        <v>8831.2900000000009</v>
      </c>
      <c r="AB74" s="29">
        <f t="shared" si="17"/>
        <v>100</v>
      </c>
      <c r="AC74" s="29">
        <v>6874.94</v>
      </c>
      <c r="AD74" s="29">
        <f t="shared" si="18"/>
        <v>77.847517180389261</v>
      </c>
      <c r="AE74" s="29">
        <f t="shared" si="19"/>
        <v>1956.3500000000013</v>
      </c>
      <c r="AF74" s="29">
        <f t="shared" si="20"/>
        <v>22.152482819610736</v>
      </c>
    </row>
    <row r="75" spans="1:32" ht="22.5" customHeight="1" x14ac:dyDescent="0.25">
      <c r="A75" s="18">
        <v>69</v>
      </c>
      <c r="B75" s="25"/>
      <c r="C75" s="25"/>
      <c r="D75" s="20" t="s">
        <v>95</v>
      </c>
      <c r="E75" s="18" t="s">
        <v>123</v>
      </c>
      <c r="F75" s="18" t="s">
        <v>210</v>
      </c>
      <c r="G75" s="29">
        <v>12980.09</v>
      </c>
      <c r="H75" s="29">
        <v>12</v>
      </c>
      <c r="I75" s="29">
        <v>3</v>
      </c>
      <c r="J75" s="29">
        <v>9</v>
      </c>
      <c r="K75" s="29">
        <v>8</v>
      </c>
      <c r="L75" s="29">
        <v>8</v>
      </c>
      <c r="M75" s="29">
        <v>0</v>
      </c>
      <c r="N75" s="29">
        <f t="shared" si="11"/>
        <v>66.666666666666657</v>
      </c>
      <c r="O75" s="23">
        <v>12980.09</v>
      </c>
      <c r="P75" s="23">
        <v>12980.09</v>
      </c>
      <c r="Q75" s="29">
        <f t="shared" si="12"/>
        <v>100</v>
      </c>
      <c r="R75" s="23">
        <v>12980.09</v>
      </c>
      <c r="S75" s="29">
        <f t="shared" si="13"/>
        <v>100</v>
      </c>
      <c r="T75" s="23">
        <f t="shared" si="14"/>
        <v>0</v>
      </c>
      <c r="U75" s="29">
        <f t="shared" si="15"/>
        <v>0</v>
      </c>
      <c r="V75" s="28">
        <v>0</v>
      </c>
      <c r="W75" s="28">
        <v>0</v>
      </c>
      <c r="X75" s="28">
        <v>0</v>
      </c>
      <c r="Y75" s="29">
        <f t="shared" si="16"/>
        <v>0</v>
      </c>
      <c r="Z75" s="29">
        <v>0</v>
      </c>
      <c r="AA75" s="29">
        <v>0</v>
      </c>
      <c r="AB75" s="29">
        <f t="shared" si="17"/>
        <v>0</v>
      </c>
      <c r="AC75" s="29">
        <v>0</v>
      </c>
      <c r="AD75" s="29">
        <f t="shared" si="18"/>
        <v>0</v>
      </c>
      <c r="AE75" s="29">
        <f t="shared" si="19"/>
        <v>0</v>
      </c>
      <c r="AF75" s="29">
        <f t="shared" si="20"/>
        <v>0</v>
      </c>
    </row>
    <row r="76" spans="1:32" ht="22.5" customHeight="1" x14ac:dyDescent="0.25">
      <c r="A76" s="18">
        <v>70</v>
      </c>
      <c r="B76" s="25"/>
      <c r="C76" s="25"/>
      <c r="D76" s="20" t="s">
        <v>96</v>
      </c>
      <c r="E76" s="18" t="s">
        <v>124</v>
      </c>
      <c r="F76" s="18" t="s">
        <v>211</v>
      </c>
      <c r="G76" s="29">
        <v>2227.91</v>
      </c>
      <c r="H76" s="29">
        <v>1</v>
      </c>
      <c r="I76" s="29">
        <v>0</v>
      </c>
      <c r="J76" s="29">
        <v>1</v>
      </c>
      <c r="K76" s="29">
        <v>1</v>
      </c>
      <c r="L76" s="29">
        <v>1</v>
      </c>
      <c r="M76" s="29">
        <v>0</v>
      </c>
      <c r="N76" s="29">
        <f t="shared" si="11"/>
        <v>100</v>
      </c>
      <c r="O76" s="23">
        <v>2227.91</v>
      </c>
      <c r="P76" s="23">
        <v>2227.91</v>
      </c>
      <c r="Q76" s="29">
        <f t="shared" si="12"/>
        <v>100</v>
      </c>
      <c r="R76" s="23">
        <v>2227.91</v>
      </c>
      <c r="S76" s="29">
        <f t="shared" si="13"/>
        <v>100</v>
      </c>
      <c r="T76" s="23">
        <f t="shared" si="14"/>
        <v>0</v>
      </c>
      <c r="U76" s="29">
        <f t="shared" si="15"/>
        <v>0</v>
      </c>
      <c r="V76" s="28">
        <v>0</v>
      </c>
      <c r="W76" s="28">
        <v>0</v>
      </c>
      <c r="X76" s="28">
        <v>0</v>
      </c>
      <c r="Y76" s="29">
        <f t="shared" si="16"/>
        <v>0</v>
      </c>
      <c r="Z76" s="29">
        <v>0</v>
      </c>
      <c r="AA76" s="29">
        <v>0</v>
      </c>
      <c r="AB76" s="29">
        <f t="shared" si="17"/>
        <v>0</v>
      </c>
      <c r="AC76" s="29">
        <v>0</v>
      </c>
      <c r="AD76" s="29">
        <f t="shared" si="18"/>
        <v>0</v>
      </c>
      <c r="AE76" s="29">
        <f t="shared" si="19"/>
        <v>0</v>
      </c>
      <c r="AF76" s="29">
        <f t="shared" si="20"/>
        <v>0</v>
      </c>
    </row>
    <row r="77" spans="1:32" ht="22.5" customHeight="1" x14ac:dyDescent="0.25">
      <c r="A77" s="18">
        <v>71</v>
      </c>
      <c r="B77" s="25"/>
      <c r="C77" s="25"/>
      <c r="D77" s="20" t="s">
        <v>118</v>
      </c>
      <c r="E77" s="18" t="s">
        <v>142</v>
      </c>
      <c r="F77" s="18" t="s">
        <v>233</v>
      </c>
      <c r="G77" s="29">
        <v>0</v>
      </c>
      <c r="H77" s="29">
        <v>1</v>
      </c>
      <c r="I77" s="29">
        <v>1</v>
      </c>
      <c r="J77" s="29">
        <v>0</v>
      </c>
      <c r="K77" s="29">
        <v>0</v>
      </c>
      <c r="L77" s="29">
        <v>0</v>
      </c>
      <c r="M77" s="29">
        <v>0</v>
      </c>
      <c r="N77" s="29">
        <f t="shared" si="11"/>
        <v>0</v>
      </c>
      <c r="O77" s="23">
        <v>0</v>
      </c>
      <c r="P77" s="23">
        <v>0</v>
      </c>
      <c r="Q77" s="29">
        <f t="shared" si="12"/>
        <v>0</v>
      </c>
      <c r="R77" s="23">
        <v>0</v>
      </c>
      <c r="S77" s="29">
        <f t="shared" si="13"/>
        <v>0</v>
      </c>
      <c r="T77" s="23">
        <f t="shared" si="14"/>
        <v>0</v>
      </c>
      <c r="U77" s="29">
        <f t="shared" si="15"/>
        <v>0</v>
      </c>
      <c r="V77" s="28">
        <v>0</v>
      </c>
      <c r="W77" s="28">
        <v>0</v>
      </c>
      <c r="X77" s="28">
        <v>0</v>
      </c>
      <c r="Y77" s="29">
        <f t="shared" si="16"/>
        <v>0</v>
      </c>
      <c r="Z77" s="29">
        <v>0</v>
      </c>
      <c r="AA77" s="29">
        <v>0</v>
      </c>
      <c r="AB77" s="29">
        <f t="shared" si="17"/>
        <v>0</v>
      </c>
      <c r="AC77" s="29">
        <v>0</v>
      </c>
      <c r="AD77" s="29">
        <f t="shared" si="18"/>
        <v>0</v>
      </c>
      <c r="AE77" s="29">
        <f t="shared" si="19"/>
        <v>0</v>
      </c>
      <c r="AF77" s="29">
        <f t="shared" si="20"/>
        <v>0</v>
      </c>
    </row>
    <row r="78" spans="1:32" ht="22.5" customHeight="1" x14ac:dyDescent="0.25">
      <c r="A78" s="18">
        <v>72</v>
      </c>
      <c r="B78" s="25"/>
      <c r="C78" s="25"/>
      <c r="D78" s="20" t="s">
        <v>117</v>
      </c>
      <c r="E78" s="18" t="s">
        <v>130</v>
      </c>
      <c r="F78" s="18" t="s">
        <v>232</v>
      </c>
      <c r="G78" s="29">
        <v>0</v>
      </c>
      <c r="H78" s="29">
        <v>3</v>
      </c>
      <c r="I78" s="29">
        <v>1</v>
      </c>
      <c r="J78" s="29">
        <v>2</v>
      </c>
      <c r="K78" s="29">
        <v>0</v>
      </c>
      <c r="L78" s="29">
        <v>0</v>
      </c>
      <c r="M78" s="29">
        <v>0</v>
      </c>
      <c r="N78" s="29">
        <f t="shared" si="11"/>
        <v>0</v>
      </c>
      <c r="O78" s="23">
        <v>0</v>
      </c>
      <c r="P78" s="23">
        <v>0</v>
      </c>
      <c r="Q78" s="29">
        <f t="shared" si="12"/>
        <v>0</v>
      </c>
      <c r="R78" s="23">
        <v>0</v>
      </c>
      <c r="S78" s="29">
        <f t="shared" si="13"/>
        <v>0</v>
      </c>
      <c r="T78" s="23">
        <f t="shared" si="14"/>
        <v>0</v>
      </c>
      <c r="U78" s="29">
        <f t="shared" si="15"/>
        <v>0</v>
      </c>
      <c r="V78" s="28">
        <v>0</v>
      </c>
      <c r="W78" s="28">
        <v>0</v>
      </c>
      <c r="X78" s="28">
        <v>0</v>
      </c>
      <c r="Y78" s="29">
        <f t="shared" si="16"/>
        <v>0</v>
      </c>
      <c r="Z78" s="29">
        <v>0</v>
      </c>
      <c r="AA78" s="29">
        <v>0</v>
      </c>
      <c r="AB78" s="29">
        <f t="shared" si="17"/>
        <v>0</v>
      </c>
      <c r="AC78" s="29">
        <v>0</v>
      </c>
      <c r="AD78" s="29">
        <f t="shared" si="18"/>
        <v>0</v>
      </c>
      <c r="AE78" s="29">
        <f t="shared" si="19"/>
        <v>0</v>
      </c>
      <c r="AF78" s="29">
        <f t="shared" si="20"/>
        <v>0</v>
      </c>
    </row>
    <row r="79" spans="1:32" ht="22.5" customHeight="1" x14ac:dyDescent="0.25">
      <c r="A79" s="18">
        <v>73</v>
      </c>
      <c r="B79" s="25"/>
      <c r="C79" s="25"/>
      <c r="D79" s="20" t="s">
        <v>97</v>
      </c>
      <c r="E79" s="18" t="s">
        <v>130</v>
      </c>
      <c r="F79" s="18" t="s">
        <v>212</v>
      </c>
      <c r="G79" s="29">
        <v>11847.22</v>
      </c>
      <c r="H79" s="29">
        <v>10</v>
      </c>
      <c r="I79" s="29">
        <v>2</v>
      </c>
      <c r="J79" s="29">
        <v>7</v>
      </c>
      <c r="K79" s="29">
        <v>9</v>
      </c>
      <c r="L79" s="29">
        <v>9</v>
      </c>
      <c r="M79" s="29">
        <v>0</v>
      </c>
      <c r="N79" s="29">
        <f t="shared" si="11"/>
        <v>90</v>
      </c>
      <c r="O79" s="23">
        <v>11847.22</v>
      </c>
      <c r="P79" s="23">
        <v>11847.22</v>
      </c>
      <c r="Q79" s="29">
        <f t="shared" si="12"/>
        <v>100</v>
      </c>
      <c r="R79" s="23">
        <v>11847.220000000001</v>
      </c>
      <c r="S79" s="29">
        <f t="shared" si="13"/>
        <v>100.00000000000003</v>
      </c>
      <c r="T79" s="23">
        <f t="shared" si="14"/>
        <v>0</v>
      </c>
      <c r="U79" s="29">
        <f t="shared" si="15"/>
        <v>0</v>
      </c>
      <c r="V79" s="28">
        <v>0</v>
      </c>
      <c r="W79" s="28">
        <v>0</v>
      </c>
      <c r="X79" s="28">
        <v>0</v>
      </c>
      <c r="Y79" s="29">
        <f t="shared" si="16"/>
        <v>0</v>
      </c>
      <c r="Z79" s="29">
        <v>1033.78</v>
      </c>
      <c r="AA79" s="29">
        <v>1033.78</v>
      </c>
      <c r="AB79" s="29">
        <f t="shared" si="17"/>
        <v>100</v>
      </c>
      <c r="AC79" s="29">
        <v>0</v>
      </c>
      <c r="AD79" s="29">
        <f t="shared" si="18"/>
        <v>0</v>
      </c>
      <c r="AE79" s="29">
        <f t="shared" si="19"/>
        <v>1033.78</v>
      </c>
      <c r="AF79" s="29">
        <f t="shared" si="20"/>
        <v>100</v>
      </c>
    </row>
    <row r="80" spans="1:32" ht="22.5" customHeight="1" x14ac:dyDescent="0.25">
      <c r="A80" s="18">
        <v>74</v>
      </c>
      <c r="B80" s="25"/>
      <c r="C80" s="25"/>
      <c r="D80" s="20" t="s">
        <v>98</v>
      </c>
      <c r="E80" s="18" t="s">
        <v>121</v>
      </c>
      <c r="F80" s="18" t="s">
        <v>213</v>
      </c>
      <c r="G80" s="29">
        <v>5134.43</v>
      </c>
      <c r="H80" s="29">
        <v>6</v>
      </c>
      <c r="I80" s="29">
        <v>1</v>
      </c>
      <c r="J80" s="29">
        <v>5</v>
      </c>
      <c r="K80" s="29">
        <v>5</v>
      </c>
      <c r="L80" s="29">
        <v>5</v>
      </c>
      <c r="M80" s="29">
        <v>0</v>
      </c>
      <c r="N80" s="29">
        <f t="shared" si="11"/>
        <v>83.333333333333343</v>
      </c>
      <c r="O80" s="23">
        <v>5134.43</v>
      </c>
      <c r="P80" s="23">
        <v>5134.43</v>
      </c>
      <c r="Q80" s="29">
        <f t="shared" si="12"/>
        <v>100</v>
      </c>
      <c r="R80" s="23">
        <v>3195.79</v>
      </c>
      <c r="S80" s="29">
        <f t="shared" si="13"/>
        <v>62.242352120878067</v>
      </c>
      <c r="T80" s="23">
        <f t="shared" si="14"/>
        <v>1938.6400000000003</v>
      </c>
      <c r="U80" s="29">
        <f t="shared" si="15"/>
        <v>37.757647879121933</v>
      </c>
      <c r="V80" s="28">
        <v>0</v>
      </c>
      <c r="W80" s="28">
        <v>0</v>
      </c>
      <c r="X80" s="28">
        <v>0</v>
      </c>
      <c r="Y80" s="29">
        <f t="shared" si="16"/>
        <v>0</v>
      </c>
      <c r="Z80" s="29">
        <v>0</v>
      </c>
      <c r="AA80" s="29">
        <v>0</v>
      </c>
      <c r="AB80" s="29">
        <f t="shared" si="17"/>
        <v>0</v>
      </c>
      <c r="AC80" s="29">
        <v>1938.64</v>
      </c>
      <c r="AD80" s="29">
        <f t="shared" si="18"/>
        <v>0</v>
      </c>
      <c r="AE80" s="29">
        <f t="shared" si="19"/>
        <v>-1938.64</v>
      </c>
      <c r="AF80" s="29">
        <f t="shared" si="20"/>
        <v>0</v>
      </c>
    </row>
    <row r="81" spans="1:32" ht="22.5" customHeight="1" x14ac:dyDescent="0.25">
      <c r="A81" s="18">
        <v>75</v>
      </c>
      <c r="B81" s="25"/>
      <c r="C81" s="25"/>
      <c r="D81" s="22" t="s">
        <v>119</v>
      </c>
      <c r="E81" s="18" t="s">
        <v>140</v>
      </c>
      <c r="F81" s="18" t="s">
        <v>234</v>
      </c>
      <c r="G81" s="29">
        <v>0</v>
      </c>
      <c r="H81" s="29">
        <v>1</v>
      </c>
      <c r="I81" s="29">
        <v>0</v>
      </c>
      <c r="J81" s="29">
        <v>1</v>
      </c>
      <c r="K81" s="29">
        <v>0</v>
      </c>
      <c r="L81" s="29">
        <v>0</v>
      </c>
      <c r="M81" s="29">
        <v>0</v>
      </c>
      <c r="N81" s="29">
        <f t="shared" si="11"/>
        <v>0</v>
      </c>
      <c r="O81" s="23">
        <v>0</v>
      </c>
      <c r="P81" s="23">
        <v>0</v>
      </c>
      <c r="Q81" s="29">
        <f t="shared" si="12"/>
        <v>0</v>
      </c>
      <c r="R81" s="23">
        <v>0</v>
      </c>
      <c r="S81" s="29">
        <f t="shared" si="13"/>
        <v>0</v>
      </c>
      <c r="T81" s="23">
        <f t="shared" si="14"/>
        <v>0</v>
      </c>
      <c r="U81" s="29">
        <f t="shared" si="15"/>
        <v>0</v>
      </c>
      <c r="V81" s="28">
        <v>0</v>
      </c>
      <c r="W81" s="28">
        <v>0</v>
      </c>
      <c r="X81" s="28">
        <v>0</v>
      </c>
      <c r="Y81" s="29">
        <f t="shared" si="16"/>
        <v>0</v>
      </c>
      <c r="Z81" s="29">
        <v>0</v>
      </c>
      <c r="AA81" s="29">
        <v>0</v>
      </c>
      <c r="AB81" s="29">
        <f t="shared" si="17"/>
        <v>0</v>
      </c>
      <c r="AC81" s="29">
        <v>0</v>
      </c>
      <c r="AD81" s="29">
        <f t="shared" si="18"/>
        <v>0</v>
      </c>
      <c r="AE81" s="29">
        <f t="shared" si="19"/>
        <v>0</v>
      </c>
      <c r="AF81" s="29">
        <f t="shared" si="20"/>
        <v>0</v>
      </c>
    </row>
    <row r="82" spans="1:32" ht="22.5" customHeight="1" x14ac:dyDescent="0.25">
      <c r="A82" s="18">
        <v>76</v>
      </c>
      <c r="B82" s="25"/>
      <c r="C82" s="25"/>
      <c r="D82" s="20" t="s">
        <v>99</v>
      </c>
      <c r="E82" s="18" t="s">
        <v>120</v>
      </c>
      <c r="F82" s="18" t="s">
        <v>214</v>
      </c>
      <c r="G82" s="29">
        <v>8327.77</v>
      </c>
      <c r="H82" s="29">
        <v>11</v>
      </c>
      <c r="I82" s="29">
        <v>3</v>
      </c>
      <c r="J82" s="29">
        <v>8</v>
      </c>
      <c r="K82" s="29">
        <v>9</v>
      </c>
      <c r="L82" s="29">
        <v>9</v>
      </c>
      <c r="M82" s="29">
        <v>0</v>
      </c>
      <c r="N82" s="29">
        <f t="shared" si="11"/>
        <v>81.818181818181827</v>
      </c>
      <c r="O82" s="23">
        <v>8327.77</v>
      </c>
      <c r="P82" s="23">
        <v>8327.77</v>
      </c>
      <c r="Q82" s="29">
        <f t="shared" si="12"/>
        <v>100</v>
      </c>
      <c r="R82" s="23">
        <v>8327.77</v>
      </c>
      <c r="S82" s="29">
        <f t="shared" si="13"/>
        <v>100</v>
      </c>
      <c r="T82" s="23">
        <f t="shared" si="14"/>
        <v>0</v>
      </c>
      <c r="U82" s="29">
        <f t="shared" si="15"/>
        <v>0</v>
      </c>
      <c r="V82" s="28">
        <v>0</v>
      </c>
      <c r="W82" s="28">
        <v>0</v>
      </c>
      <c r="X82" s="28">
        <v>0</v>
      </c>
      <c r="Y82" s="29">
        <f t="shared" si="16"/>
        <v>0</v>
      </c>
      <c r="Z82" s="29">
        <v>0</v>
      </c>
      <c r="AA82" s="29">
        <v>0</v>
      </c>
      <c r="AB82" s="29">
        <f t="shared" si="17"/>
        <v>0</v>
      </c>
      <c r="AC82" s="29">
        <v>0</v>
      </c>
      <c r="AD82" s="29">
        <f t="shared" si="18"/>
        <v>0</v>
      </c>
      <c r="AE82" s="29">
        <f t="shared" si="19"/>
        <v>0</v>
      </c>
      <c r="AF82" s="29">
        <f t="shared" si="20"/>
        <v>0</v>
      </c>
    </row>
    <row r="83" spans="1:32" ht="22.5" customHeight="1" x14ac:dyDescent="0.25">
      <c r="A83" s="18">
        <v>77</v>
      </c>
      <c r="B83" s="25"/>
      <c r="C83" s="25"/>
      <c r="D83" s="20" t="s">
        <v>100</v>
      </c>
      <c r="E83" s="18" t="s">
        <v>124</v>
      </c>
      <c r="F83" s="18" t="s">
        <v>215</v>
      </c>
      <c r="G83" s="29">
        <v>9950.94</v>
      </c>
      <c r="H83" s="29">
        <v>15</v>
      </c>
      <c r="I83" s="29">
        <v>5</v>
      </c>
      <c r="J83" s="29">
        <v>9</v>
      </c>
      <c r="K83" s="29">
        <v>10</v>
      </c>
      <c r="L83" s="29">
        <v>10</v>
      </c>
      <c r="M83" s="29">
        <v>0</v>
      </c>
      <c r="N83" s="29">
        <f t="shared" si="11"/>
        <v>66.666666666666657</v>
      </c>
      <c r="O83" s="23">
        <v>9950.94</v>
      </c>
      <c r="P83" s="23">
        <v>9950.94</v>
      </c>
      <c r="Q83" s="29">
        <f t="shared" si="12"/>
        <v>100</v>
      </c>
      <c r="R83" s="23">
        <v>9859.59</v>
      </c>
      <c r="S83" s="29">
        <f t="shared" si="13"/>
        <v>99.081996273718858</v>
      </c>
      <c r="T83" s="23">
        <f t="shared" si="14"/>
        <v>91.350000000000364</v>
      </c>
      <c r="U83" s="29">
        <f t="shared" si="15"/>
        <v>0.91800372628113891</v>
      </c>
      <c r="V83" s="28">
        <v>0</v>
      </c>
      <c r="W83" s="28">
        <v>0</v>
      </c>
      <c r="X83" s="28">
        <v>0</v>
      </c>
      <c r="Y83" s="29">
        <f t="shared" si="16"/>
        <v>0</v>
      </c>
      <c r="Z83" s="29">
        <v>0</v>
      </c>
      <c r="AA83" s="29">
        <v>0</v>
      </c>
      <c r="AB83" s="29">
        <f t="shared" si="17"/>
        <v>0</v>
      </c>
      <c r="AC83" s="29">
        <v>0</v>
      </c>
      <c r="AD83" s="29">
        <f t="shared" si="18"/>
        <v>0</v>
      </c>
      <c r="AE83" s="29">
        <f t="shared" si="19"/>
        <v>0</v>
      </c>
      <c r="AF83" s="29">
        <f t="shared" si="20"/>
        <v>0</v>
      </c>
    </row>
    <row r="84" spans="1:32" ht="22.5" customHeight="1" x14ac:dyDescent="0.25">
      <c r="A84" s="18">
        <v>78</v>
      </c>
      <c r="B84" s="25"/>
      <c r="C84" s="25"/>
      <c r="D84" s="20" t="s">
        <v>101</v>
      </c>
      <c r="E84" s="18" t="s">
        <v>124</v>
      </c>
      <c r="F84" s="18" t="s">
        <v>216</v>
      </c>
      <c r="G84" s="29">
        <v>26626.03</v>
      </c>
      <c r="H84" s="29">
        <v>25</v>
      </c>
      <c r="I84" s="29">
        <v>7</v>
      </c>
      <c r="J84" s="29">
        <v>16</v>
      </c>
      <c r="K84" s="29">
        <v>24</v>
      </c>
      <c r="L84" s="29">
        <v>24</v>
      </c>
      <c r="M84" s="29">
        <v>0</v>
      </c>
      <c r="N84" s="29">
        <f t="shared" si="11"/>
        <v>96</v>
      </c>
      <c r="O84" s="23">
        <v>26626.03</v>
      </c>
      <c r="P84" s="23">
        <v>26626.03</v>
      </c>
      <c r="Q84" s="29">
        <f t="shared" si="12"/>
        <v>100</v>
      </c>
      <c r="R84" s="23">
        <v>18782.61</v>
      </c>
      <c r="S84" s="29">
        <f t="shared" si="13"/>
        <v>70.542285124744481</v>
      </c>
      <c r="T84" s="23">
        <f t="shared" si="14"/>
        <v>7843.4199999999983</v>
      </c>
      <c r="U84" s="29">
        <f t="shared" si="15"/>
        <v>29.457714875255526</v>
      </c>
      <c r="V84" s="28">
        <v>0</v>
      </c>
      <c r="W84" s="28">
        <v>0</v>
      </c>
      <c r="X84" s="28">
        <v>0</v>
      </c>
      <c r="Y84" s="29">
        <f t="shared" si="16"/>
        <v>0</v>
      </c>
      <c r="Z84" s="29">
        <v>5233.2199999999993</v>
      </c>
      <c r="AA84" s="29">
        <v>5233.2199999999993</v>
      </c>
      <c r="AB84" s="29">
        <f t="shared" si="17"/>
        <v>100</v>
      </c>
      <c r="AC84" s="29">
        <v>13076.64</v>
      </c>
      <c r="AD84" s="29">
        <f t="shared" si="18"/>
        <v>249.87751327098806</v>
      </c>
      <c r="AE84" s="29">
        <f t="shared" si="19"/>
        <v>-7843.42</v>
      </c>
      <c r="AF84" s="29">
        <f t="shared" si="20"/>
        <v>-149.87751327098806</v>
      </c>
    </row>
    <row r="85" spans="1:32" ht="22.5" customHeight="1" x14ac:dyDescent="0.25">
      <c r="A85" s="18">
        <v>79</v>
      </c>
      <c r="B85" s="25"/>
      <c r="C85" s="25"/>
      <c r="D85" s="20" t="s">
        <v>102</v>
      </c>
      <c r="E85" s="18" t="s">
        <v>136</v>
      </c>
      <c r="F85" s="18" t="s">
        <v>217</v>
      </c>
      <c r="G85" s="29">
        <v>18975.900000000001</v>
      </c>
      <c r="H85" s="29">
        <v>14</v>
      </c>
      <c r="I85" s="29">
        <v>6</v>
      </c>
      <c r="J85" s="29">
        <v>8</v>
      </c>
      <c r="K85" s="29">
        <v>11</v>
      </c>
      <c r="L85" s="29">
        <v>11</v>
      </c>
      <c r="M85" s="29">
        <v>0</v>
      </c>
      <c r="N85" s="29">
        <f t="shared" si="11"/>
        <v>78.571428571428569</v>
      </c>
      <c r="O85" s="23">
        <v>18975.900000000001</v>
      </c>
      <c r="P85" s="23">
        <v>18975.900000000001</v>
      </c>
      <c r="Q85" s="29">
        <f t="shared" si="12"/>
        <v>100</v>
      </c>
      <c r="R85" s="23">
        <v>18975.900000000001</v>
      </c>
      <c r="S85" s="29">
        <f t="shared" si="13"/>
        <v>100</v>
      </c>
      <c r="T85" s="23">
        <f t="shared" si="14"/>
        <v>0</v>
      </c>
      <c r="U85" s="29">
        <f t="shared" si="15"/>
        <v>0</v>
      </c>
      <c r="V85" s="28">
        <v>0</v>
      </c>
      <c r="W85" s="28">
        <v>0</v>
      </c>
      <c r="X85" s="28">
        <v>0</v>
      </c>
      <c r="Y85" s="29">
        <f t="shared" si="16"/>
        <v>0</v>
      </c>
      <c r="Z85" s="29">
        <v>0</v>
      </c>
      <c r="AA85" s="29">
        <v>0</v>
      </c>
      <c r="AB85" s="29">
        <f t="shared" si="17"/>
        <v>0</v>
      </c>
      <c r="AC85" s="29">
        <v>0</v>
      </c>
      <c r="AD85" s="29">
        <f t="shared" si="18"/>
        <v>0</v>
      </c>
      <c r="AE85" s="29">
        <f t="shared" si="19"/>
        <v>0</v>
      </c>
      <c r="AF85" s="29">
        <f t="shared" si="20"/>
        <v>0</v>
      </c>
    </row>
    <row r="86" spans="1:32" ht="22.5" customHeight="1" x14ac:dyDescent="0.25">
      <c r="A86" s="18">
        <v>80</v>
      </c>
      <c r="B86" s="25"/>
      <c r="C86" s="25"/>
      <c r="D86" s="20" t="s">
        <v>103</v>
      </c>
      <c r="E86" s="18" t="s">
        <v>136</v>
      </c>
      <c r="F86" s="18" t="s">
        <v>218</v>
      </c>
      <c r="G86" s="29">
        <v>9699.93</v>
      </c>
      <c r="H86" s="29">
        <v>12</v>
      </c>
      <c r="I86" s="29">
        <v>5</v>
      </c>
      <c r="J86" s="29">
        <v>7</v>
      </c>
      <c r="K86" s="29">
        <v>11</v>
      </c>
      <c r="L86" s="29">
        <v>11</v>
      </c>
      <c r="M86" s="29">
        <v>0</v>
      </c>
      <c r="N86" s="29">
        <f t="shared" si="11"/>
        <v>91.666666666666657</v>
      </c>
      <c r="O86" s="23">
        <v>9699.93</v>
      </c>
      <c r="P86" s="23">
        <v>9699.93</v>
      </c>
      <c r="Q86" s="29">
        <f t="shared" si="12"/>
        <v>100</v>
      </c>
      <c r="R86" s="23">
        <v>8884.84</v>
      </c>
      <c r="S86" s="29">
        <f t="shared" si="13"/>
        <v>91.596949668708945</v>
      </c>
      <c r="T86" s="23">
        <f t="shared" si="14"/>
        <v>815.09000000000015</v>
      </c>
      <c r="U86" s="29">
        <f t="shared" si="15"/>
        <v>8.4030503312910518</v>
      </c>
      <c r="V86" s="28">
        <v>0</v>
      </c>
      <c r="W86" s="28">
        <v>0</v>
      </c>
      <c r="X86" s="28">
        <v>0</v>
      </c>
      <c r="Y86" s="29">
        <f t="shared" si="16"/>
        <v>0</v>
      </c>
      <c r="Z86" s="29">
        <v>0</v>
      </c>
      <c r="AA86" s="29">
        <v>0</v>
      </c>
      <c r="AB86" s="29">
        <f t="shared" si="17"/>
        <v>0</v>
      </c>
      <c r="AC86" s="29">
        <v>815.09</v>
      </c>
      <c r="AD86" s="29">
        <f t="shared" si="18"/>
        <v>0</v>
      </c>
      <c r="AE86" s="29">
        <f t="shared" si="19"/>
        <v>-815.09</v>
      </c>
      <c r="AF86" s="29">
        <f t="shared" si="20"/>
        <v>0</v>
      </c>
    </row>
    <row r="87" spans="1:32" ht="22.5" customHeight="1" x14ac:dyDescent="0.25">
      <c r="A87" s="18">
        <v>81</v>
      </c>
      <c r="B87" s="25"/>
      <c r="C87" s="25"/>
      <c r="D87" s="20" t="s">
        <v>104</v>
      </c>
      <c r="E87" s="18" t="s">
        <v>125</v>
      </c>
      <c r="F87" s="18" t="s">
        <v>219</v>
      </c>
      <c r="G87" s="29">
        <v>10040.950000000001</v>
      </c>
      <c r="H87" s="29">
        <v>12</v>
      </c>
      <c r="I87" s="29">
        <v>4</v>
      </c>
      <c r="J87" s="29">
        <v>8</v>
      </c>
      <c r="K87" s="29">
        <v>10</v>
      </c>
      <c r="L87" s="29">
        <v>10</v>
      </c>
      <c r="M87" s="29">
        <v>0</v>
      </c>
      <c r="N87" s="29">
        <f t="shared" si="11"/>
        <v>83.333333333333343</v>
      </c>
      <c r="O87" s="23">
        <v>10040.950000000001</v>
      </c>
      <c r="P87" s="23">
        <v>10040.950000000001</v>
      </c>
      <c r="Q87" s="29">
        <f t="shared" si="12"/>
        <v>100</v>
      </c>
      <c r="R87" s="23">
        <v>215.07</v>
      </c>
      <c r="S87" s="29">
        <f t="shared" si="13"/>
        <v>2.1419288015576212</v>
      </c>
      <c r="T87" s="23">
        <f t="shared" si="14"/>
        <v>9825.880000000001</v>
      </c>
      <c r="U87" s="29">
        <f t="shared" si="15"/>
        <v>97.858071198442389</v>
      </c>
      <c r="V87" s="28">
        <v>0</v>
      </c>
      <c r="W87" s="28">
        <v>0</v>
      </c>
      <c r="X87" s="28">
        <v>0</v>
      </c>
      <c r="Y87" s="29">
        <f t="shared" si="16"/>
        <v>0</v>
      </c>
      <c r="Z87" s="29">
        <v>1166.69</v>
      </c>
      <c r="AA87" s="29">
        <v>1166.69</v>
      </c>
      <c r="AB87" s="29">
        <f t="shared" si="17"/>
        <v>100</v>
      </c>
      <c r="AC87" s="29">
        <v>9825.8799999999992</v>
      </c>
      <c r="AD87" s="29">
        <f t="shared" si="18"/>
        <v>842.20144168545198</v>
      </c>
      <c r="AE87" s="29">
        <f t="shared" si="19"/>
        <v>-8659.1899999999987</v>
      </c>
      <c r="AF87" s="29">
        <f t="shared" si="20"/>
        <v>-742.20144168545187</v>
      </c>
    </row>
    <row r="88" spans="1:32" ht="22.5" customHeight="1" x14ac:dyDescent="0.25">
      <c r="A88" s="18">
        <v>82</v>
      </c>
      <c r="B88" s="25"/>
      <c r="C88" s="25"/>
      <c r="D88" s="20" t="s">
        <v>105</v>
      </c>
      <c r="E88" s="18" t="s">
        <v>124</v>
      </c>
      <c r="F88" s="18" t="s">
        <v>220</v>
      </c>
      <c r="G88" s="29">
        <v>25458.53</v>
      </c>
      <c r="H88" s="29">
        <v>34</v>
      </c>
      <c r="I88" s="29">
        <v>6</v>
      </c>
      <c r="J88" s="29">
        <v>28</v>
      </c>
      <c r="K88" s="29">
        <v>24</v>
      </c>
      <c r="L88" s="29">
        <v>24</v>
      </c>
      <c r="M88" s="29">
        <v>0</v>
      </c>
      <c r="N88" s="29">
        <f t="shared" si="11"/>
        <v>70.588235294117652</v>
      </c>
      <c r="O88" s="23">
        <v>25458.53</v>
      </c>
      <c r="P88" s="23">
        <v>25458.53</v>
      </c>
      <c r="Q88" s="29">
        <f t="shared" si="12"/>
        <v>100</v>
      </c>
      <c r="R88" s="23">
        <v>25458.53</v>
      </c>
      <c r="S88" s="29">
        <f t="shared" si="13"/>
        <v>100</v>
      </c>
      <c r="T88" s="23">
        <f t="shared" si="14"/>
        <v>0</v>
      </c>
      <c r="U88" s="29">
        <f t="shared" si="15"/>
        <v>0</v>
      </c>
      <c r="V88" s="28">
        <v>0</v>
      </c>
      <c r="W88" s="28">
        <v>0</v>
      </c>
      <c r="X88" s="28">
        <v>0</v>
      </c>
      <c r="Y88" s="29">
        <f t="shared" si="16"/>
        <v>0</v>
      </c>
      <c r="Z88" s="29">
        <v>0</v>
      </c>
      <c r="AA88" s="29">
        <v>0</v>
      </c>
      <c r="AB88" s="29">
        <f t="shared" si="17"/>
        <v>0</v>
      </c>
      <c r="AC88" s="29">
        <v>0</v>
      </c>
      <c r="AD88" s="29">
        <f t="shared" si="18"/>
        <v>0</v>
      </c>
      <c r="AE88" s="29">
        <f t="shared" si="19"/>
        <v>0</v>
      </c>
      <c r="AF88" s="29">
        <f t="shared" si="20"/>
        <v>0</v>
      </c>
    </row>
    <row r="89" spans="1:32" ht="22.5" customHeight="1" x14ac:dyDescent="0.25">
      <c r="A89" s="18">
        <v>83</v>
      </c>
      <c r="B89" s="25"/>
      <c r="C89" s="25"/>
      <c r="D89" s="20" t="s">
        <v>106</v>
      </c>
      <c r="E89" s="18" t="s">
        <v>125</v>
      </c>
      <c r="F89" s="18" t="s">
        <v>221</v>
      </c>
      <c r="G89" s="29">
        <v>21681.89</v>
      </c>
      <c r="H89" s="29">
        <v>22</v>
      </c>
      <c r="I89" s="29">
        <v>5</v>
      </c>
      <c r="J89" s="29">
        <v>15</v>
      </c>
      <c r="K89" s="29">
        <v>16</v>
      </c>
      <c r="L89" s="29">
        <v>16</v>
      </c>
      <c r="M89" s="29">
        <v>0</v>
      </c>
      <c r="N89" s="29">
        <f t="shared" si="11"/>
        <v>72.727272727272734</v>
      </c>
      <c r="O89" s="23">
        <v>21681.89</v>
      </c>
      <c r="P89" s="23">
        <v>21681.89</v>
      </c>
      <c r="Q89" s="29">
        <f t="shared" si="12"/>
        <v>100</v>
      </c>
      <c r="R89" s="23">
        <v>20765.34</v>
      </c>
      <c r="S89" s="29">
        <f t="shared" si="13"/>
        <v>95.772739369123272</v>
      </c>
      <c r="T89" s="23">
        <f t="shared" si="14"/>
        <v>916.54999999999927</v>
      </c>
      <c r="U89" s="29">
        <f t="shared" si="15"/>
        <v>4.2272606308767324</v>
      </c>
      <c r="V89" s="28">
        <v>0</v>
      </c>
      <c r="W89" s="28">
        <v>0</v>
      </c>
      <c r="X89" s="28">
        <v>0</v>
      </c>
      <c r="Y89" s="29">
        <f t="shared" si="16"/>
        <v>0</v>
      </c>
      <c r="Z89" s="29">
        <v>0</v>
      </c>
      <c r="AA89" s="29">
        <v>0</v>
      </c>
      <c r="AB89" s="29">
        <f t="shared" si="17"/>
        <v>0</v>
      </c>
      <c r="AC89" s="29">
        <v>916.55</v>
      </c>
      <c r="AD89" s="29">
        <f t="shared" si="18"/>
        <v>0</v>
      </c>
      <c r="AE89" s="29">
        <f t="shared" si="19"/>
        <v>-916.55</v>
      </c>
      <c r="AF89" s="29">
        <f t="shared" si="20"/>
        <v>0</v>
      </c>
    </row>
    <row r="90" spans="1:32" ht="22.5" customHeight="1" x14ac:dyDescent="0.25">
      <c r="A90" s="18">
        <v>84</v>
      </c>
      <c r="B90" s="25"/>
      <c r="C90" s="25"/>
      <c r="D90" s="20" t="s">
        <v>107</v>
      </c>
      <c r="E90" s="18" t="s">
        <v>130</v>
      </c>
      <c r="F90" s="18" t="s">
        <v>222</v>
      </c>
      <c r="G90" s="29">
        <v>25734.73</v>
      </c>
      <c r="H90" s="29">
        <v>15</v>
      </c>
      <c r="I90" s="29">
        <v>0</v>
      </c>
      <c r="J90" s="29">
        <v>15</v>
      </c>
      <c r="K90" s="29">
        <v>12</v>
      </c>
      <c r="L90" s="29">
        <v>12</v>
      </c>
      <c r="M90" s="29">
        <v>0</v>
      </c>
      <c r="N90" s="29">
        <f t="shared" si="11"/>
        <v>80</v>
      </c>
      <c r="O90" s="23">
        <v>25734.73</v>
      </c>
      <c r="P90" s="23">
        <v>25734.73</v>
      </c>
      <c r="Q90" s="29">
        <f t="shared" si="12"/>
        <v>100</v>
      </c>
      <c r="R90" s="23">
        <v>25734.729999999996</v>
      </c>
      <c r="S90" s="29">
        <f t="shared" si="13"/>
        <v>99.999999999999986</v>
      </c>
      <c r="T90" s="23">
        <f t="shared" si="14"/>
        <v>0</v>
      </c>
      <c r="U90" s="29">
        <f t="shared" si="15"/>
        <v>0</v>
      </c>
      <c r="V90" s="28">
        <v>0</v>
      </c>
      <c r="W90" s="28">
        <v>0</v>
      </c>
      <c r="X90" s="28">
        <v>0</v>
      </c>
      <c r="Y90" s="29">
        <f t="shared" si="16"/>
        <v>0</v>
      </c>
      <c r="Z90" s="29">
        <v>0</v>
      </c>
      <c r="AA90" s="29">
        <v>0</v>
      </c>
      <c r="AB90" s="29">
        <f t="shared" si="17"/>
        <v>0</v>
      </c>
      <c r="AC90" s="29">
        <v>0</v>
      </c>
      <c r="AD90" s="29">
        <f t="shared" si="18"/>
        <v>0</v>
      </c>
      <c r="AE90" s="29">
        <f t="shared" si="19"/>
        <v>0</v>
      </c>
      <c r="AF90" s="29">
        <f t="shared" si="20"/>
        <v>0</v>
      </c>
    </row>
    <row r="91" spans="1:32" ht="22.5" customHeight="1" x14ac:dyDescent="0.25">
      <c r="A91" s="18">
        <v>85</v>
      </c>
      <c r="B91" s="25"/>
      <c r="C91" s="25"/>
      <c r="D91" s="20" t="s">
        <v>108</v>
      </c>
      <c r="E91" s="18" t="s">
        <v>125</v>
      </c>
      <c r="F91" s="18" t="s">
        <v>223</v>
      </c>
      <c r="G91" s="29">
        <v>9574.32</v>
      </c>
      <c r="H91" s="29">
        <v>19</v>
      </c>
      <c r="I91" s="29">
        <v>3</v>
      </c>
      <c r="J91" s="29">
        <v>16</v>
      </c>
      <c r="K91" s="29">
        <v>13</v>
      </c>
      <c r="L91" s="29">
        <v>13</v>
      </c>
      <c r="M91" s="29">
        <v>0</v>
      </c>
      <c r="N91" s="29">
        <f t="shared" si="11"/>
        <v>68.421052631578945</v>
      </c>
      <c r="O91" s="23">
        <v>9574.32</v>
      </c>
      <c r="P91" s="23">
        <v>9574.32</v>
      </c>
      <c r="Q91" s="29">
        <f t="shared" si="12"/>
        <v>100</v>
      </c>
      <c r="R91" s="23">
        <v>9574.32</v>
      </c>
      <c r="S91" s="29">
        <f t="shared" si="13"/>
        <v>100</v>
      </c>
      <c r="T91" s="23">
        <f t="shared" si="14"/>
        <v>0</v>
      </c>
      <c r="U91" s="29">
        <f t="shared" si="15"/>
        <v>0</v>
      </c>
      <c r="V91" s="28">
        <v>0</v>
      </c>
      <c r="W91" s="28">
        <v>0</v>
      </c>
      <c r="X91" s="28">
        <v>0</v>
      </c>
      <c r="Y91" s="29">
        <f t="shared" si="16"/>
        <v>0</v>
      </c>
      <c r="Z91" s="29">
        <v>0</v>
      </c>
      <c r="AA91" s="29">
        <v>0</v>
      </c>
      <c r="AB91" s="29">
        <f t="shared" si="17"/>
        <v>0</v>
      </c>
      <c r="AC91" s="29">
        <v>0</v>
      </c>
      <c r="AD91" s="29">
        <f t="shared" si="18"/>
        <v>0</v>
      </c>
      <c r="AE91" s="29">
        <f t="shared" si="19"/>
        <v>0</v>
      </c>
      <c r="AF91" s="29">
        <f t="shared" si="20"/>
        <v>0</v>
      </c>
    </row>
    <row r="92" spans="1:32" ht="22.5" customHeight="1" x14ac:dyDescent="0.25">
      <c r="A92" s="18">
        <v>86</v>
      </c>
      <c r="B92" s="25"/>
      <c r="C92" s="25"/>
      <c r="D92" s="20" t="s">
        <v>109</v>
      </c>
      <c r="E92" s="18" t="s">
        <v>124</v>
      </c>
      <c r="F92" s="18" t="s">
        <v>224</v>
      </c>
      <c r="G92" s="29">
        <v>16538.98</v>
      </c>
      <c r="H92" s="29">
        <v>19</v>
      </c>
      <c r="I92" s="29">
        <v>2</v>
      </c>
      <c r="J92" s="29">
        <v>15</v>
      </c>
      <c r="K92" s="29">
        <v>17</v>
      </c>
      <c r="L92" s="29">
        <v>17</v>
      </c>
      <c r="M92" s="29">
        <v>0</v>
      </c>
      <c r="N92" s="29">
        <f t="shared" si="11"/>
        <v>89.473684210526315</v>
      </c>
      <c r="O92" s="23">
        <v>16538.98</v>
      </c>
      <c r="P92" s="23">
        <v>16538.98</v>
      </c>
      <c r="Q92" s="29">
        <f t="shared" si="12"/>
        <v>100</v>
      </c>
      <c r="R92" s="23">
        <v>16538.98</v>
      </c>
      <c r="S92" s="29">
        <f t="shared" si="13"/>
        <v>100</v>
      </c>
      <c r="T92" s="23">
        <f t="shared" si="14"/>
        <v>0</v>
      </c>
      <c r="U92" s="29">
        <f t="shared" si="15"/>
        <v>0</v>
      </c>
      <c r="V92" s="28">
        <v>0</v>
      </c>
      <c r="W92" s="28">
        <v>0</v>
      </c>
      <c r="X92" s="28">
        <v>0</v>
      </c>
      <c r="Y92" s="29">
        <f t="shared" si="16"/>
        <v>0</v>
      </c>
      <c r="Z92" s="29">
        <v>9018.09</v>
      </c>
      <c r="AA92" s="29">
        <v>9018.09</v>
      </c>
      <c r="AB92" s="29">
        <f t="shared" si="17"/>
        <v>100</v>
      </c>
      <c r="AC92" s="29">
        <v>2140.4699999999998</v>
      </c>
      <c r="AD92" s="29">
        <f t="shared" si="18"/>
        <v>23.735292062953462</v>
      </c>
      <c r="AE92" s="29">
        <f t="shared" si="19"/>
        <v>6877.6200000000008</v>
      </c>
      <c r="AF92" s="29">
        <f t="shared" si="20"/>
        <v>76.264707937046538</v>
      </c>
    </row>
    <row r="93" spans="1:32" ht="22.5" customHeight="1" x14ac:dyDescent="0.25">
      <c r="A93" s="18">
        <v>87</v>
      </c>
      <c r="B93" s="25"/>
      <c r="C93" s="25"/>
      <c r="D93" s="20" t="s">
        <v>110</v>
      </c>
      <c r="E93" s="18" t="s">
        <v>124</v>
      </c>
      <c r="F93" s="18" t="s">
        <v>225</v>
      </c>
      <c r="G93" s="29">
        <v>5909.3700000000008</v>
      </c>
      <c r="H93" s="29">
        <v>11</v>
      </c>
      <c r="I93" s="29">
        <v>2</v>
      </c>
      <c r="J93" s="29">
        <v>8</v>
      </c>
      <c r="K93" s="29">
        <v>8</v>
      </c>
      <c r="L93" s="29">
        <v>8</v>
      </c>
      <c r="M93" s="29">
        <v>0</v>
      </c>
      <c r="N93" s="29">
        <f t="shared" si="11"/>
        <v>72.727272727272734</v>
      </c>
      <c r="O93" s="23">
        <v>5909.3700000000008</v>
      </c>
      <c r="P93" s="23">
        <v>5909.3700000000008</v>
      </c>
      <c r="Q93" s="29">
        <f t="shared" si="12"/>
        <v>100</v>
      </c>
      <c r="R93" s="23">
        <v>5909.3700000000008</v>
      </c>
      <c r="S93" s="29">
        <f t="shared" si="13"/>
        <v>100</v>
      </c>
      <c r="T93" s="23">
        <f t="shared" si="14"/>
        <v>0</v>
      </c>
      <c r="U93" s="29">
        <f t="shared" si="15"/>
        <v>0</v>
      </c>
      <c r="V93" s="28">
        <v>0</v>
      </c>
      <c r="W93" s="28">
        <v>0</v>
      </c>
      <c r="X93" s="28">
        <v>0</v>
      </c>
      <c r="Y93" s="29">
        <f t="shared" si="16"/>
        <v>0</v>
      </c>
      <c r="Z93" s="29">
        <v>0</v>
      </c>
      <c r="AA93" s="29">
        <v>0</v>
      </c>
      <c r="AB93" s="29">
        <f t="shared" si="17"/>
        <v>0</v>
      </c>
      <c r="AC93" s="29">
        <v>0</v>
      </c>
      <c r="AD93" s="29">
        <f t="shared" si="18"/>
        <v>0</v>
      </c>
      <c r="AE93" s="29">
        <f t="shared" si="19"/>
        <v>0</v>
      </c>
      <c r="AF93" s="29">
        <f t="shared" si="20"/>
        <v>0</v>
      </c>
    </row>
    <row r="94" spans="1:32" ht="22.5" customHeight="1" x14ac:dyDescent="0.25">
      <c r="A94" s="18">
        <v>88</v>
      </c>
      <c r="B94" s="25"/>
      <c r="C94" s="25"/>
      <c r="D94" s="20" t="s">
        <v>111</v>
      </c>
      <c r="E94" s="18" t="s">
        <v>141</v>
      </c>
      <c r="F94" s="18" t="s">
        <v>226</v>
      </c>
      <c r="G94" s="29">
        <v>38782.550000000003</v>
      </c>
      <c r="H94" s="29">
        <v>34</v>
      </c>
      <c r="I94" s="29">
        <v>5</v>
      </c>
      <c r="J94" s="29">
        <v>28</v>
      </c>
      <c r="K94" s="29">
        <v>28</v>
      </c>
      <c r="L94" s="29">
        <v>28</v>
      </c>
      <c r="M94" s="29">
        <v>0</v>
      </c>
      <c r="N94" s="29">
        <f t="shared" si="11"/>
        <v>82.35294117647058</v>
      </c>
      <c r="O94" s="23">
        <v>38782.550000000003</v>
      </c>
      <c r="P94" s="23">
        <v>38782.550000000003</v>
      </c>
      <c r="Q94" s="29">
        <f t="shared" si="12"/>
        <v>100</v>
      </c>
      <c r="R94" s="23">
        <v>38782.549999999996</v>
      </c>
      <c r="S94" s="29">
        <f t="shared" si="13"/>
        <v>99.999999999999972</v>
      </c>
      <c r="T94" s="23">
        <f t="shared" si="14"/>
        <v>0</v>
      </c>
      <c r="U94" s="29">
        <f t="shared" si="15"/>
        <v>0</v>
      </c>
      <c r="V94" s="28">
        <v>0</v>
      </c>
      <c r="W94" s="28">
        <v>0</v>
      </c>
      <c r="X94" s="28">
        <v>0</v>
      </c>
      <c r="Y94" s="29">
        <f t="shared" si="16"/>
        <v>0</v>
      </c>
      <c r="Z94" s="29">
        <v>1206.3699999999999</v>
      </c>
      <c r="AA94" s="29">
        <v>1206.3699999999999</v>
      </c>
      <c r="AB94" s="29">
        <f t="shared" si="17"/>
        <v>100</v>
      </c>
      <c r="AC94" s="29">
        <v>0</v>
      </c>
      <c r="AD94" s="29">
        <f t="shared" si="18"/>
        <v>0</v>
      </c>
      <c r="AE94" s="29">
        <f t="shared" si="19"/>
        <v>1206.3699999999999</v>
      </c>
      <c r="AF94" s="29">
        <f t="shared" si="20"/>
        <v>100</v>
      </c>
    </row>
    <row r="95" spans="1:32" ht="22.5" customHeight="1" x14ac:dyDescent="0.25">
      <c r="A95" s="18">
        <v>89</v>
      </c>
      <c r="B95" s="25"/>
      <c r="C95" s="25"/>
      <c r="D95" s="20" t="s">
        <v>112</v>
      </c>
      <c r="E95" s="18" t="s">
        <v>125</v>
      </c>
      <c r="F95" s="18" t="s">
        <v>227</v>
      </c>
      <c r="G95" s="29">
        <v>19710.68</v>
      </c>
      <c r="H95" s="29">
        <v>25</v>
      </c>
      <c r="I95" s="29">
        <v>6</v>
      </c>
      <c r="J95" s="29">
        <v>19</v>
      </c>
      <c r="K95" s="29">
        <v>20</v>
      </c>
      <c r="L95" s="29">
        <v>20</v>
      </c>
      <c r="M95" s="29">
        <v>0</v>
      </c>
      <c r="N95" s="29">
        <f t="shared" si="11"/>
        <v>80</v>
      </c>
      <c r="O95" s="23">
        <v>19710.68</v>
      </c>
      <c r="P95" s="23">
        <v>19710.68</v>
      </c>
      <c r="Q95" s="29">
        <f t="shared" si="12"/>
        <v>100</v>
      </c>
      <c r="R95" s="23">
        <v>18157.73</v>
      </c>
      <c r="S95" s="29">
        <f t="shared" si="13"/>
        <v>92.121276384173441</v>
      </c>
      <c r="T95" s="23">
        <f t="shared" si="14"/>
        <v>1552.9500000000007</v>
      </c>
      <c r="U95" s="29">
        <f t="shared" si="15"/>
        <v>7.8787236158265506</v>
      </c>
      <c r="V95" s="28">
        <v>0</v>
      </c>
      <c r="W95" s="28">
        <v>0</v>
      </c>
      <c r="X95" s="28">
        <v>0</v>
      </c>
      <c r="Y95" s="29">
        <f t="shared" si="16"/>
        <v>0</v>
      </c>
      <c r="Z95" s="29">
        <v>243.6</v>
      </c>
      <c r="AA95" s="29">
        <v>243.6</v>
      </c>
      <c r="AB95" s="29">
        <f t="shared" si="17"/>
        <v>100</v>
      </c>
      <c r="AC95" s="29">
        <v>1552.95</v>
      </c>
      <c r="AD95" s="29">
        <f t="shared" si="18"/>
        <v>637.5</v>
      </c>
      <c r="AE95" s="29">
        <f t="shared" si="19"/>
        <v>-1309.3500000000001</v>
      </c>
      <c r="AF95" s="29">
        <f t="shared" si="20"/>
        <v>-537.50000000000011</v>
      </c>
    </row>
    <row r="96" spans="1:32" ht="22.5" customHeight="1" x14ac:dyDescent="0.25">
      <c r="A96" s="18">
        <v>90</v>
      </c>
      <c r="B96" s="25"/>
      <c r="C96" s="25"/>
      <c r="D96" s="20" t="s">
        <v>113</v>
      </c>
      <c r="E96" s="18" t="s">
        <v>125</v>
      </c>
      <c r="F96" s="18" t="s">
        <v>228</v>
      </c>
      <c r="G96" s="29">
        <v>21391.43</v>
      </c>
      <c r="H96" s="29">
        <v>23</v>
      </c>
      <c r="I96" s="29">
        <v>5</v>
      </c>
      <c r="J96" s="29">
        <v>18</v>
      </c>
      <c r="K96" s="29">
        <v>18</v>
      </c>
      <c r="L96" s="29">
        <v>18</v>
      </c>
      <c r="M96" s="29">
        <v>0</v>
      </c>
      <c r="N96" s="29">
        <f t="shared" si="11"/>
        <v>78.260869565217391</v>
      </c>
      <c r="O96" s="23">
        <v>21391.43</v>
      </c>
      <c r="P96" s="23">
        <v>21391.43</v>
      </c>
      <c r="Q96" s="29">
        <f t="shared" si="12"/>
        <v>100</v>
      </c>
      <c r="R96" s="23">
        <v>21391.43</v>
      </c>
      <c r="S96" s="29">
        <f t="shared" si="13"/>
        <v>100</v>
      </c>
      <c r="T96" s="23">
        <f t="shared" si="14"/>
        <v>0</v>
      </c>
      <c r="U96" s="29">
        <f t="shared" si="15"/>
        <v>0</v>
      </c>
      <c r="V96" s="28">
        <v>0</v>
      </c>
      <c r="W96" s="28">
        <v>0</v>
      </c>
      <c r="X96" s="28">
        <v>0</v>
      </c>
      <c r="Y96" s="29">
        <f t="shared" si="16"/>
        <v>0</v>
      </c>
      <c r="Z96" s="29">
        <v>0</v>
      </c>
      <c r="AA96" s="29">
        <v>0</v>
      </c>
      <c r="AB96" s="29">
        <f t="shared" si="17"/>
        <v>0</v>
      </c>
      <c r="AC96" s="29">
        <v>0</v>
      </c>
      <c r="AD96" s="29">
        <f t="shared" si="18"/>
        <v>0</v>
      </c>
      <c r="AE96" s="29">
        <f t="shared" si="19"/>
        <v>0</v>
      </c>
      <c r="AF96" s="29">
        <f t="shared" si="20"/>
        <v>0</v>
      </c>
    </row>
    <row r="97" spans="1:32" ht="22.5" customHeight="1" x14ac:dyDescent="0.25">
      <c r="A97" s="18">
        <v>91</v>
      </c>
      <c r="B97" s="25"/>
      <c r="C97" s="25"/>
      <c r="D97" s="20" t="s">
        <v>114</v>
      </c>
      <c r="E97" s="18" t="s">
        <v>124</v>
      </c>
      <c r="F97" s="18" t="s">
        <v>229</v>
      </c>
      <c r="G97" s="29">
        <v>7105.5900000000011</v>
      </c>
      <c r="H97" s="29">
        <v>10</v>
      </c>
      <c r="I97" s="29">
        <v>0</v>
      </c>
      <c r="J97" s="29">
        <v>10</v>
      </c>
      <c r="K97" s="29">
        <v>10</v>
      </c>
      <c r="L97" s="29">
        <v>10</v>
      </c>
      <c r="M97" s="29">
        <v>0</v>
      </c>
      <c r="N97" s="29">
        <f t="shared" si="11"/>
        <v>100</v>
      </c>
      <c r="O97" s="23">
        <v>7105.5900000000011</v>
      </c>
      <c r="P97" s="23">
        <v>7105.5900000000011</v>
      </c>
      <c r="Q97" s="29">
        <f t="shared" si="12"/>
        <v>100</v>
      </c>
      <c r="R97" s="23">
        <v>7105.5900000000011</v>
      </c>
      <c r="S97" s="29">
        <f t="shared" si="13"/>
        <v>100</v>
      </c>
      <c r="T97" s="23">
        <f t="shared" si="14"/>
        <v>0</v>
      </c>
      <c r="U97" s="29">
        <f t="shared" si="15"/>
        <v>0</v>
      </c>
      <c r="V97" s="28">
        <v>0</v>
      </c>
      <c r="W97" s="28">
        <v>0</v>
      </c>
      <c r="X97" s="28">
        <v>0</v>
      </c>
      <c r="Y97" s="29">
        <f t="shared" si="16"/>
        <v>0</v>
      </c>
      <c r="Z97" s="29">
        <v>2440.91</v>
      </c>
      <c r="AA97" s="29">
        <v>2440.91</v>
      </c>
      <c r="AB97" s="29">
        <f t="shared" si="17"/>
        <v>100</v>
      </c>
      <c r="AC97" s="29">
        <v>0</v>
      </c>
      <c r="AD97" s="29">
        <f t="shared" si="18"/>
        <v>0</v>
      </c>
      <c r="AE97" s="29">
        <f t="shared" si="19"/>
        <v>2440.91</v>
      </c>
      <c r="AF97" s="29">
        <f t="shared" si="20"/>
        <v>100</v>
      </c>
    </row>
    <row r="98" spans="1:32" ht="22.5" customHeight="1" x14ac:dyDescent="0.25">
      <c r="A98" s="19">
        <v>92</v>
      </c>
      <c r="B98" s="25"/>
      <c r="C98" s="25"/>
      <c r="D98" s="20" t="s">
        <v>115</v>
      </c>
      <c r="E98" s="18" t="s">
        <v>142</v>
      </c>
      <c r="F98" s="18" t="s">
        <v>230</v>
      </c>
      <c r="G98" s="29">
        <v>24019.38</v>
      </c>
      <c r="H98" s="29">
        <v>24</v>
      </c>
      <c r="I98" s="29">
        <v>4</v>
      </c>
      <c r="J98" s="29">
        <v>20</v>
      </c>
      <c r="K98" s="29">
        <v>18</v>
      </c>
      <c r="L98" s="29">
        <v>18</v>
      </c>
      <c r="M98" s="29">
        <v>0</v>
      </c>
      <c r="N98" s="29">
        <f t="shared" si="11"/>
        <v>75</v>
      </c>
      <c r="O98" s="23">
        <v>24019.38</v>
      </c>
      <c r="P98" s="23">
        <v>24019.38</v>
      </c>
      <c r="Q98" s="29">
        <f t="shared" si="12"/>
        <v>100</v>
      </c>
      <c r="R98" s="23">
        <v>24019.38</v>
      </c>
      <c r="S98" s="29">
        <f t="shared" si="13"/>
        <v>100</v>
      </c>
      <c r="T98" s="23">
        <f t="shared" si="14"/>
        <v>0</v>
      </c>
      <c r="U98" s="29">
        <f t="shared" si="15"/>
        <v>0</v>
      </c>
      <c r="V98" s="28">
        <v>0</v>
      </c>
      <c r="W98" s="28">
        <v>0</v>
      </c>
      <c r="X98" s="28">
        <v>0</v>
      </c>
      <c r="Y98" s="29">
        <f t="shared" si="16"/>
        <v>0</v>
      </c>
      <c r="Z98" s="29">
        <v>0</v>
      </c>
      <c r="AA98" s="29">
        <v>0</v>
      </c>
      <c r="AB98" s="29">
        <f t="shared" si="17"/>
        <v>0</v>
      </c>
      <c r="AC98" s="29">
        <v>0</v>
      </c>
      <c r="AD98" s="29">
        <f t="shared" si="18"/>
        <v>0</v>
      </c>
      <c r="AE98" s="29">
        <f t="shared" si="19"/>
        <v>0</v>
      </c>
      <c r="AF98" s="29">
        <f t="shared" si="20"/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f>SUM(H7:H98)</f>
        <v>1329</v>
      </c>
      <c r="I99" s="32">
        <f t="shared" ref="I99:K99" si="21">SUM(I7:I98)</f>
        <v>301</v>
      </c>
      <c r="J99" s="32">
        <f t="shared" si="21"/>
        <v>980</v>
      </c>
      <c r="K99" s="32">
        <f t="shared" si="21"/>
        <v>1093</v>
      </c>
      <c r="L99" s="32">
        <f t="shared" ref="L99:M99" si="22">SUM(L94:L98)</f>
        <v>94</v>
      </c>
      <c r="M99" s="32">
        <f t="shared" si="22"/>
        <v>0</v>
      </c>
      <c r="N99" s="29">
        <f t="shared" si="11"/>
        <v>82.242287434161028</v>
      </c>
      <c r="O99" s="33">
        <f>SUM(O7:O98)</f>
        <v>1324467.5199999996</v>
      </c>
      <c r="P99" s="33">
        <f>SUM(P7:P98)</f>
        <v>1324467.5199999996</v>
      </c>
      <c r="Q99" s="29">
        <f t="shared" si="12"/>
        <v>100</v>
      </c>
      <c r="R99" s="33">
        <f>SUM(R7:R98)</f>
        <v>1278218.78</v>
      </c>
      <c r="S99" s="29">
        <f t="shared" si="13"/>
        <v>96.508125771177873</v>
      </c>
      <c r="T99" s="33">
        <f>SUM(T7:T98)</f>
        <v>46248.74000000002</v>
      </c>
      <c r="U99" s="29">
        <f t="shared" si="15"/>
        <v>3.4918742288221636</v>
      </c>
      <c r="V99" s="32">
        <f>SUM(V7:V98)</f>
        <v>0</v>
      </c>
      <c r="W99" s="32">
        <f t="shared" ref="W99:X99" si="23">SUM(W7:W98)</f>
        <v>0</v>
      </c>
      <c r="X99" s="32">
        <f t="shared" si="23"/>
        <v>0</v>
      </c>
      <c r="Y99" s="29">
        <f t="shared" si="16"/>
        <v>0</v>
      </c>
      <c r="Z99" s="33">
        <f>SUM(Z7:Z98)</f>
        <v>89372.7</v>
      </c>
      <c r="AA99" s="33">
        <f>SUM(AA7:AA98)</f>
        <v>89372.7</v>
      </c>
      <c r="AB99" s="29">
        <f t="shared" si="17"/>
        <v>100</v>
      </c>
      <c r="AC99" s="33">
        <f>SUM(AC7:AC98)</f>
        <v>86351.24</v>
      </c>
      <c r="AD99" s="29">
        <f t="shared" si="18"/>
        <v>96.619258453644136</v>
      </c>
      <c r="AE99" s="33">
        <f>SUM(AE7:AE98)</f>
        <v>3021.4600000000028</v>
      </c>
      <c r="AF99" s="29">
        <f t="shared" si="20"/>
        <v>3.3807415463558819</v>
      </c>
    </row>
  </sheetData>
  <sheetProtection password="AB25" sheet="1" objects="1" scenarios="1"/>
  <mergeCells count="35"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"/>
  <sheetViews>
    <sheetView topLeftCell="B10" zoomScale="70" zoomScaleNormal="70" workbookViewId="0">
      <selection activeCell="O9" sqref="O9"/>
    </sheetView>
  </sheetViews>
  <sheetFormatPr defaultColWidth="9.7109375" defaultRowHeight="12" x14ac:dyDescent="0.25"/>
  <cols>
    <col min="1" max="1" width="6" style="27" bestFit="1" customWidth="1"/>
    <col min="2" max="2" width="14.28515625" style="27" customWidth="1"/>
    <col min="3" max="3" width="13.85546875" style="27" customWidth="1"/>
    <col min="4" max="4" width="30.140625" style="27" customWidth="1"/>
    <col min="5" max="5" width="23.140625" style="27" customWidth="1"/>
    <col min="6" max="6" width="10" style="27" customWidth="1"/>
    <col min="7" max="7" width="11.28515625" style="27" customWidth="1"/>
    <col min="8" max="14" width="9.7109375" style="27"/>
    <col min="15" max="15" width="11.42578125" style="31" bestFit="1" customWidth="1"/>
    <col min="16" max="16" width="12.7109375" style="31" customWidth="1"/>
    <col min="17" max="17" width="9.7109375" style="27"/>
    <col min="18" max="18" width="9.7109375" style="31"/>
    <col min="19" max="19" width="11" style="27" customWidth="1"/>
    <col min="20" max="20" width="9.7109375" style="31"/>
    <col min="21" max="21" width="11.28515625" style="27" customWidth="1"/>
    <col min="22" max="28" width="9.7109375" style="27"/>
    <col min="29" max="29" width="9.7109375" style="27" customWidth="1"/>
    <col min="30" max="30" width="11" style="27" customWidth="1"/>
    <col min="31" max="31" width="9.7109375" style="27"/>
    <col min="32" max="32" width="11.42578125" style="27" customWidth="1"/>
    <col min="33" max="16384" width="9.7109375" style="27"/>
  </cols>
  <sheetData>
    <row r="1" spans="1:32" s="26" customFormat="1" ht="60" customHeight="1" x14ac:dyDescent="0.25">
      <c r="A1" s="92" t="s">
        <v>241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</row>
    <row r="2" spans="1:32" s="26" customFormat="1" ht="57.75" customHeight="1" x14ac:dyDescent="0.25">
      <c r="A2" s="90" t="s">
        <v>3</v>
      </c>
      <c r="B2" s="90" t="s">
        <v>21</v>
      </c>
      <c r="C2" s="90" t="s">
        <v>22</v>
      </c>
      <c r="D2" s="90" t="s">
        <v>1</v>
      </c>
      <c r="E2" s="90" t="s">
        <v>4</v>
      </c>
      <c r="F2" s="90" t="s">
        <v>0</v>
      </c>
      <c r="G2" s="90" t="s">
        <v>20</v>
      </c>
      <c r="H2" s="95" t="s">
        <v>11</v>
      </c>
      <c r="I2" s="96"/>
      <c r="J2" s="97"/>
      <c r="K2" s="87" t="s">
        <v>12</v>
      </c>
      <c r="L2" s="88"/>
      <c r="M2" s="88"/>
      <c r="N2" s="88"/>
      <c r="O2" s="88"/>
      <c r="P2" s="88"/>
      <c r="Q2" s="88"/>
      <c r="R2" s="88"/>
      <c r="S2" s="88"/>
      <c r="T2" s="88"/>
      <c r="U2" s="89"/>
      <c r="V2" s="87" t="s">
        <v>13</v>
      </c>
      <c r="W2" s="88"/>
      <c r="X2" s="88"/>
      <c r="Y2" s="88"/>
      <c r="Z2" s="88"/>
      <c r="AA2" s="88"/>
      <c r="AB2" s="88"/>
      <c r="AC2" s="88"/>
      <c r="AD2" s="88"/>
      <c r="AE2" s="88"/>
      <c r="AF2" s="89"/>
    </row>
    <row r="3" spans="1:32" ht="65.25" customHeight="1" x14ac:dyDescent="0.25">
      <c r="A3" s="94"/>
      <c r="B3" s="94"/>
      <c r="C3" s="94"/>
      <c r="D3" s="94"/>
      <c r="E3" s="94"/>
      <c r="F3" s="94"/>
      <c r="G3" s="94"/>
      <c r="H3" s="98"/>
      <c r="I3" s="99"/>
      <c r="J3" s="100"/>
      <c r="K3" s="87" t="s">
        <v>17</v>
      </c>
      <c r="L3" s="88"/>
      <c r="M3" s="88"/>
      <c r="N3" s="88"/>
      <c r="O3" s="89"/>
      <c r="P3" s="87" t="s">
        <v>18</v>
      </c>
      <c r="Q3" s="88"/>
      <c r="R3" s="88"/>
      <c r="S3" s="88"/>
      <c r="T3" s="88"/>
      <c r="U3" s="89"/>
      <c r="V3" s="87" t="s">
        <v>17</v>
      </c>
      <c r="W3" s="88"/>
      <c r="X3" s="88"/>
      <c r="Y3" s="88"/>
      <c r="Z3" s="89"/>
      <c r="AA3" s="87" t="s">
        <v>26</v>
      </c>
      <c r="AB3" s="88"/>
      <c r="AC3" s="88"/>
      <c r="AD3" s="88"/>
      <c r="AE3" s="88"/>
      <c r="AF3" s="89"/>
    </row>
    <row r="4" spans="1:32" ht="69" customHeight="1" x14ac:dyDescent="0.25">
      <c r="A4" s="94"/>
      <c r="B4" s="94"/>
      <c r="C4" s="94"/>
      <c r="D4" s="94"/>
      <c r="E4" s="94"/>
      <c r="F4" s="94"/>
      <c r="G4" s="94"/>
      <c r="H4" s="90" t="s">
        <v>10</v>
      </c>
      <c r="I4" s="90" t="s">
        <v>5</v>
      </c>
      <c r="J4" s="90" t="s">
        <v>6</v>
      </c>
      <c r="K4" s="90" t="s">
        <v>9</v>
      </c>
      <c r="L4" s="90" t="s">
        <v>24</v>
      </c>
      <c r="M4" s="90" t="s">
        <v>23</v>
      </c>
      <c r="N4" s="90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01" t="s">
        <v>19</v>
      </c>
      <c r="P4" s="87" t="s">
        <v>14</v>
      </c>
      <c r="Q4" s="89"/>
      <c r="R4" s="87" t="s">
        <v>15</v>
      </c>
      <c r="S4" s="89"/>
      <c r="T4" s="87" t="s">
        <v>16</v>
      </c>
      <c r="U4" s="89"/>
      <c r="V4" s="90" t="s">
        <v>9</v>
      </c>
      <c r="W4" s="90" t="s">
        <v>24</v>
      </c>
      <c r="X4" s="90" t="s">
        <v>23</v>
      </c>
      <c r="Y4" s="90" t="s">
        <v>235</v>
      </c>
      <c r="Z4" s="101" t="s">
        <v>19</v>
      </c>
      <c r="AA4" s="87" t="s">
        <v>2</v>
      </c>
      <c r="AB4" s="89"/>
      <c r="AC4" s="87" t="s">
        <v>7</v>
      </c>
      <c r="AD4" s="89"/>
      <c r="AE4" s="87" t="s">
        <v>16</v>
      </c>
      <c r="AF4" s="89"/>
    </row>
    <row r="5" spans="1:32" ht="202.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102"/>
      <c r="P5" s="23" t="s">
        <v>8</v>
      </c>
      <c r="Q5" s="24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23" t="s">
        <v>8</v>
      </c>
      <c r="S5" s="24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23" t="s">
        <v>8</v>
      </c>
      <c r="U5" s="24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91"/>
      <c r="W5" s="91"/>
      <c r="X5" s="91"/>
      <c r="Y5" s="91"/>
      <c r="Z5" s="102"/>
      <c r="AA5" s="23" t="str">
        <f>"сума, грн.
(гр."&amp;T6&amp;"+гр."&amp;Z6&amp;")"</f>
        <v>сума, грн.
(гр.20+гр.26)</v>
      </c>
      <c r="AB5" s="24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23" t="s">
        <v>8</v>
      </c>
      <c r="AD5" s="24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23" t="s">
        <v>8</v>
      </c>
      <c r="AF5" s="24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5">
      <c r="A6" s="24">
        <v>1</v>
      </c>
      <c r="B6" s="24">
        <f>A6+1</f>
        <v>2</v>
      </c>
      <c r="C6" s="24">
        <f t="shared" ref="C6:AD6" si="0">B6+1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 t="shared" si="0"/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4">
        <f t="shared" si="0"/>
        <v>20</v>
      </c>
      <c r="U6" s="24">
        <f t="shared" si="0"/>
        <v>21</v>
      </c>
      <c r="V6" s="24">
        <f t="shared" si="0"/>
        <v>22</v>
      </c>
      <c r="W6" s="24">
        <f t="shared" si="0"/>
        <v>23</v>
      </c>
      <c r="X6" s="24">
        <f t="shared" si="0"/>
        <v>24</v>
      </c>
      <c r="Y6" s="24">
        <f t="shared" si="0"/>
        <v>25</v>
      </c>
      <c r="Z6" s="24">
        <f t="shared" si="0"/>
        <v>26</v>
      </c>
      <c r="AA6" s="24">
        <f t="shared" si="0"/>
        <v>27</v>
      </c>
      <c r="AB6" s="24">
        <f t="shared" si="0"/>
        <v>28</v>
      </c>
      <c r="AC6" s="24">
        <f t="shared" si="0"/>
        <v>29</v>
      </c>
      <c r="AD6" s="24">
        <f t="shared" si="0"/>
        <v>30</v>
      </c>
      <c r="AE6" s="24">
        <v>31</v>
      </c>
      <c r="AF6" s="24">
        <v>32</v>
      </c>
    </row>
    <row r="7" spans="1:32" ht="22.5" customHeight="1" x14ac:dyDescent="0.25">
      <c r="A7" s="18">
        <v>1</v>
      </c>
      <c r="B7" s="25"/>
      <c r="C7" s="25"/>
      <c r="D7" s="20" t="s">
        <v>28</v>
      </c>
      <c r="E7" s="18" t="s">
        <v>120</v>
      </c>
      <c r="F7" s="18" t="s">
        <v>143</v>
      </c>
      <c r="G7" s="29">
        <v>17648.77</v>
      </c>
      <c r="H7" s="29">
        <v>14</v>
      </c>
      <c r="I7" s="29">
        <v>3</v>
      </c>
      <c r="J7" s="29">
        <v>6</v>
      </c>
      <c r="K7" s="29">
        <v>13</v>
      </c>
      <c r="L7" s="29">
        <v>13</v>
      </c>
      <c r="M7" s="29">
        <v>0</v>
      </c>
      <c r="N7" s="29">
        <f t="shared" ref="N7:N70" si="1">IF(H7=0,0,K7/H7)*100</f>
        <v>92.857142857142861</v>
      </c>
      <c r="O7" s="23">
        <v>17648.77</v>
      </c>
      <c r="P7" s="23">
        <v>17648.77</v>
      </c>
      <c r="Q7" s="29">
        <f t="shared" ref="Q7:Q70" si="2">IF(O7=0,0,P7/O7)*100</f>
        <v>100</v>
      </c>
      <c r="R7" s="23">
        <v>17648.77</v>
      </c>
      <c r="S7" s="29">
        <f t="shared" ref="S7:S70" si="3">IF(P7=0,0,R7/P7)*100</f>
        <v>100</v>
      </c>
      <c r="T7" s="23">
        <f t="shared" ref="T7:T70" si="4">P7-R7</f>
        <v>0</v>
      </c>
      <c r="U7" s="29">
        <f t="shared" ref="U7:U70" si="5">IF(P7=0,0,T7/P7)*100</f>
        <v>0</v>
      </c>
      <c r="V7" s="28">
        <v>0</v>
      </c>
      <c r="W7" s="28">
        <v>0</v>
      </c>
      <c r="X7" s="28">
        <v>0</v>
      </c>
      <c r="Y7" s="29">
        <f t="shared" ref="Y7:Y70" si="6">IF(H7=0,0,V7/H7)*100</f>
        <v>0</v>
      </c>
      <c r="Z7" s="29">
        <v>207.06</v>
      </c>
      <c r="AA7" s="29">
        <v>207.06</v>
      </c>
      <c r="AB7" s="29">
        <f t="shared" ref="AB7:AB70" si="7">IF(((Z7+T7))=0,0,AA7/(Z7+T7)*100)</f>
        <v>100</v>
      </c>
      <c r="AC7" s="29">
        <v>207.06</v>
      </c>
      <c r="AD7" s="29">
        <f>IF(AA7=0,0,AC7/AA7*100)</f>
        <v>100</v>
      </c>
      <c r="AE7" s="29">
        <f t="shared" ref="AE7:AE70" si="8">AA7-AC7</f>
        <v>0</v>
      </c>
      <c r="AF7" s="29">
        <f t="shared" ref="AF7:AF70" si="9">IF(AA7=0,0,AE7/AA7)*100</f>
        <v>0</v>
      </c>
    </row>
    <row r="8" spans="1:32" ht="22.5" customHeight="1" x14ac:dyDescent="0.25">
      <c r="A8" s="18">
        <v>2</v>
      </c>
      <c r="B8" s="25"/>
      <c r="C8" s="25"/>
      <c r="D8" s="20" t="s">
        <v>29</v>
      </c>
      <c r="E8" s="18" t="s">
        <v>121</v>
      </c>
      <c r="F8" s="18" t="s">
        <v>144</v>
      </c>
      <c r="G8" s="29">
        <v>17355.38</v>
      </c>
      <c r="H8" s="29">
        <v>13</v>
      </c>
      <c r="I8" s="29">
        <v>4</v>
      </c>
      <c r="J8" s="29">
        <v>9</v>
      </c>
      <c r="K8" s="29">
        <v>12</v>
      </c>
      <c r="L8" s="29">
        <v>12</v>
      </c>
      <c r="M8" s="29">
        <v>0</v>
      </c>
      <c r="N8" s="29">
        <f t="shared" si="1"/>
        <v>92.307692307692307</v>
      </c>
      <c r="O8" s="23">
        <v>17355.38</v>
      </c>
      <c r="P8" s="23">
        <v>17355.38</v>
      </c>
      <c r="Q8" s="29">
        <f t="shared" si="2"/>
        <v>100</v>
      </c>
      <c r="R8" s="23">
        <v>17355.38</v>
      </c>
      <c r="S8" s="29">
        <f t="shared" si="3"/>
        <v>100</v>
      </c>
      <c r="T8" s="23">
        <f t="shared" si="4"/>
        <v>0</v>
      </c>
      <c r="U8" s="29">
        <f t="shared" si="5"/>
        <v>0</v>
      </c>
      <c r="V8" s="28">
        <v>0</v>
      </c>
      <c r="W8" s="28">
        <v>0</v>
      </c>
      <c r="X8" s="28">
        <v>0</v>
      </c>
      <c r="Y8" s="29">
        <f t="shared" si="6"/>
        <v>0</v>
      </c>
      <c r="Z8" s="29">
        <v>3315.04</v>
      </c>
      <c r="AA8" s="29">
        <v>3315.04</v>
      </c>
      <c r="AB8" s="29">
        <f t="shared" si="7"/>
        <v>100</v>
      </c>
      <c r="AC8" s="29">
        <v>0</v>
      </c>
      <c r="AD8" s="29">
        <f t="shared" ref="AD8:AD71" si="10">IF(AA8=0,0,AC8/AA8*100)</f>
        <v>0</v>
      </c>
      <c r="AE8" s="29">
        <f t="shared" si="8"/>
        <v>3315.04</v>
      </c>
      <c r="AF8" s="29">
        <f t="shared" si="9"/>
        <v>100</v>
      </c>
    </row>
    <row r="9" spans="1:32" ht="22.5" customHeight="1" x14ac:dyDescent="0.25">
      <c r="A9" s="18">
        <v>3</v>
      </c>
      <c r="B9" s="25"/>
      <c r="C9" s="25"/>
      <c r="D9" s="20" t="s">
        <v>116</v>
      </c>
      <c r="E9" s="18" t="s">
        <v>124</v>
      </c>
      <c r="F9" s="18" t="s">
        <v>231</v>
      </c>
      <c r="G9" s="29">
        <v>0</v>
      </c>
      <c r="H9" s="29">
        <v>4</v>
      </c>
      <c r="I9" s="29">
        <v>0</v>
      </c>
      <c r="J9" s="29">
        <v>4</v>
      </c>
      <c r="K9" s="29">
        <v>4</v>
      </c>
      <c r="L9" s="29">
        <v>4</v>
      </c>
      <c r="M9" s="29">
        <v>0</v>
      </c>
      <c r="N9" s="29">
        <f t="shared" si="1"/>
        <v>100</v>
      </c>
      <c r="O9" s="23">
        <v>0</v>
      </c>
      <c r="P9" s="23">
        <v>0</v>
      </c>
      <c r="Q9" s="29">
        <f t="shared" si="2"/>
        <v>0</v>
      </c>
      <c r="R9" s="23">
        <v>0</v>
      </c>
      <c r="S9" s="29">
        <f t="shared" si="3"/>
        <v>0</v>
      </c>
      <c r="T9" s="23">
        <f t="shared" si="4"/>
        <v>0</v>
      </c>
      <c r="U9" s="29">
        <f t="shared" si="5"/>
        <v>0</v>
      </c>
      <c r="V9" s="28">
        <v>0</v>
      </c>
      <c r="W9" s="28">
        <v>0</v>
      </c>
      <c r="X9" s="28">
        <v>0</v>
      </c>
      <c r="Y9" s="29">
        <f t="shared" si="6"/>
        <v>0</v>
      </c>
      <c r="Z9" s="29">
        <v>3300.84</v>
      </c>
      <c r="AA9" s="29">
        <v>3300.84</v>
      </c>
      <c r="AB9" s="29">
        <f t="shared" si="7"/>
        <v>100</v>
      </c>
      <c r="AC9" s="29">
        <v>3300.84</v>
      </c>
      <c r="AD9" s="29">
        <f t="shared" si="10"/>
        <v>100</v>
      </c>
      <c r="AE9" s="29">
        <f t="shared" si="8"/>
        <v>0</v>
      </c>
      <c r="AF9" s="29">
        <f t="shared" si="9"/>
        <v>0</v>
      </c>
    </row>
    <row r="10" spans="1:32" ht="22.5" customHeight="1" x14ac:dyDescent="0.25">
      <c r="A10" s="18">
        <v>4</v>
      </c>
      <c r="B10" s="25"/>
      <c r="C10" s="25"/>
      <c r="D10" s="20" t="s">
        <v>30</v>
      </c>
      <c r="E10" s="18" t="s">
        <v>122</v>
      </c>
      <c r="F10" s="18" t="s">
        <v>145</v>
      </c>
      <c r="G10" s="29">
        <v>32831.71</v>
      </c>
      <c r="H10" s="29">
        <v>19</v>
      </c>
      <c r="I10" s="29">
        <v>2</v>
      </c>
      <c r="J10" s="29">
        <v>17</v>
      </c>
      <c r="K10" s="29">
        <v>19</v>
      </c>
      <c r="L10" s="29">
        <v>19</v>
      </c>
      <c r="M10" s="29">
        <v>0</v>
      </c>
      <c r="N10" s="29">
        <f t="shared" si="1"/>
        <v>100</v>
      </c>
      <c r="O10" s="23">
        <v>32831.71</v>
      </c>
      <c r="P10" s="23">
        <v>32831.71</v>
      </c>
      <c r="Q10" s="29">
        <f t="shared" si="2"/>
        <v>100</v>
      </c>
      <c r="R10" s="23">
        <v>32831.71</v>
      </c>
      <c r="S10" s="29">
        <f t="shared" si="3"/>
        <v>100</v>
      </c>
      <c r="T10" s="23">
        <f t="shared" si="4"/>
        <v>0</v>
      </c>
      <c r="U10" s="29">
        <f t="shared" si="5"/>
        <v>0</v>
      </c>
      <c r="V10" s="28">
        <v>0</v>
      </c>
      <c r="W10" s="28">
        <v>0</v>
      </c>
      <c r="X10" s="28">
        <v>0</v>
      </c>
      <c r="Y10" s="29">
        <f t="shared" si="6"/>
        <v>0</v>
      </c>
      <c r="Z10" s="29">
        <v>2056.61</v>
      </c>
      <c r="AA10" s="29">
        <v>2056.61</v>
      </c>
      <c r="AB10" s="29">
        <f t="shared" si="7"/>
        <v>100</v>
      </c>
      <c r="AC10" s="29">
        <v>0</v>
      </c>
      <c r="AD10" s="29">
        <f t="shared" si="10"/>
        <v>0</v>
      </c>
      <c r="AE10" s="29">
        <f t="shared" si="8"/>
        <v>2056.61</v>
      </c>
      <c r="AF10" s="29">
        <f t="shared" si="9"/>
        <v>100</v>
      </c>
    </row>
    <row r="11" spans="1:32" ht="22.5" customHeight="1" x14ac:dyDescent="0.25">
      <c r="A11" s="18">
        <v>5</v>
      </c>
      <c r="B11" s="25"/>
      <c r="C11" s="25"/>
      <c r="D11" s="20" t="s">
        <v>32</v>
      </c>
      <c r="E11" s="18" t="s">
        <v>124</v>
      </c>
      <c r="F11" s="18" t="s">
        <v>147</v>
      </c>
      <c r="G11" s="29">
        <v>10725.08</v>
      </c>
      <c r="H11" s="29">
        <v>10</v>
      </c>
      <c r="I11" s="29">
        <v>3</v>
      </c>
      <c r="J11" s="29">
        <v>6</v>
      </c>
      <c r="K11" s="29">
        <v>8</v>
      </c>
      <c r="L11" s="29">
        <v>8</v>
      </c>
      <c r="M11" s="29">
        <v>0</v>
      </c>
      <c r="N11" s="29">
        <f t="shared" si="1"/>
        <v>80</v>
      </c>
      <c r="O11" s="23">
        <v>10725.08</v>
      </c>
      <c r="P11" s="23">
        <v>10725.08</v>
      </c>
      <c r="Q11" s="29">
        <f t="shared" si="2"/>
        <v>100</v>
      </c>
      <c r="R11" s="23">
        <v>6615.71</v>
      </c>
      <c r="S11" s="29">
        <f t="shared" si="3"/>
        <v>61.684481607596396</v>
      </c>
      <c r="T11" s="23">
        <f t="shared" si="4"/>
        <v>4109.37</v>
      </c>
      <c r="U11" s="29">
        <f t="shared" si="5"/>
        <v>38.315518392403597</v>
      </c>
      <c r="V11" s="28">
        <v>0</v>
      </c>
      <c r="W11" s="28">
        <v>0</v>
      </c>
      <c r="X11" s="28">
        <v>0</v>
      </c>
      <c r="Y11" s="29">
        <f t="shared" si="6"/>
        <v>0</v>
      </c>
      <c r="Z11" s="29">
        <v>0</v>
      </c>
      <c r="AA11" s="29">
        <v>4109.37</v>
      </c>
      <c r="AB11" s="29">
        <f t="shared" si="7"/>
        <v>100</v>
      </c>
      <c r="AC11" s="29">
        <v>4109.37</v>
      </c>
      <c r="AD11" s="29">
        <f t="shared" si="10"/>
        <v>100</v>
      </c>
      <c r="AE11" s="29">
        <f t="shared" si="8"/>
        <v>0</v>
      </c>
      <c r="AF11" s="29">
        <f t="shared" si="9"/>
        <v>0</v>
      </c>
    </row>
    <row r="12" spans="1:32" ht="22.5" customHeight="1" x14ac:dyDescent="0.25">
      <c r="A12" s="18">
        <v>6</v>
      </c>
      <c r="B12" s="25"/>
      <c r="C12" s="25"/>
      <c r="D12" s="20" t="s">
        <v>31</v>
      </c>
      <c r="E12" s="18" t="s">
        <v>123</v>
      </c>
      <c r="F12" s="18" t="s">
        <v>146</v>
      </c>
      <c r="G12" s="29">
        <v>683.3</v>
      </c>
      <c r="H12" s="29">
        <v>3</v>
      </c>
      <c r="I12" s="29">
        <v>0</v>
      </c>
      <c r="J12" s="29">
        <v>3</v>
      </c>
      <c r="K12" s="29">
        <v>2</v>
      </c>
      <c r="L12" s="29">
        <v>2</v>
      </c>
      <c r="M12" s="29">
        <v>0</v>
      </c>
      <c r="N12" s="29">
        <f t="shared" si="1"/>
        <v>66.666666666666657</v>
      </c>
      <c r="O12" s="23">
        <v>683.3</v>
      </c>
      <c r="P12" s="23">
        <v>683.3</v>
      </c>
      <c r="Q12" s="29">
        <f t="shared" si="2"/>
        <v>100</v>
      </c>
      <c r="R12" s="23">
        <v>683.3</v>
      </c>
      <c r="S12" s="29">
        <f t="shared" si="3"/>
        <v>100</v>
      </c>
      <c r="T12" s="23">
        <f t="shared" si="4"/>
        <v>0</v>
      </c>
      <c r="U12" s="29">
        <f t="shared" si="5"/>
        <v>0</v>
      </c>
      <c r="V12" s="28">
        <v>0</v>
      </c>
      <c r="W12" s="28">
        <v>0</v>
      </c>
      <c r="X12" s="28">
        <v>0</v>
      </c>
      <c r="Y12" s="29">
        <f t="shared" si="6"/>
        <v>0</v>
      </c>
      <c r="Z12" s="29">
        <v>0</v>
      </c>
      <c r="AA12" s="29">
        <v>0</v>
      </c>
      <c r="AB12" s="29">
        <f t="shared" si="7"/>
        <v>0</v>
      </c>
      <c r="AC12" s="29">
        <v>0</v>
      </c>
      <c r="AD12" s="29">
        <f t="shared" si="10"/>
        <v>0</v>
      </c>
      <c r="AE12" s="29">
        <f t="shared" si="8"/>
        <v>0</v>
      </c>
      <c r="AF12" s="29">
        <f t="shared" si="9"/>
        <v>0</v>
      </c>
    </row>
    <row r="13" spans="1:32" ht="22.5" customHeight="1" x14ac:dyDescent="0.25">
      <c r="A13" s="18">
        <v>7</v>
      </c>
      <c r="B13" s="25"/>
      <c r="C13" s="25"/>
      <c r="D13" s="20" t="s">
        <v>33</v>
      </c>
      <c r="E13" s="18" t="s">
        <v>124</v>
      </c>
      <c r="F13" s="18" t="s">
        <v>148</v>
      </c>
      <c r="G13" s="29">
        <v>26690.21</v>
      </c>
      <c r="H13" s="29">
        <v>20</v>
      </c>
      <c r="I13" s="29">
        <v>9</v>
      </c>
      <c r="J13" s="29">
        <v>10</v>
      </c>
      <c r="K13" s="29">
        <v>17</v>
      </c>
      <c r="L13" s="29">
        <v>17</v>
      </c>
      <c r="M13" s="29">
        <v>0</v>
      </c>
      <c r="N13" s="29">
        <f t="shared" si="1"/>
        <v>85</v>
      </c>
      <c r="O13" s="23">
        <v>26690.21</v>
      </c>
      <c r="P13" s="23">
        <v>26690.21</v>
      </c>
      <c r="Q13" s="29">
        <f t="shared" si="2"/>
        <v>100</v>
      </c>
      <c r="R13" s="23">
        <v>26690.21</v>
      </c>
      <c r="S13" s="29">
        <f t="shared" si="3"/>
        <v>100</v>
      </c>
      <c r="T13" s="23">
        <f t="shared" si="4"/>
        <v>0</v>
      </c>
      <c r="U13" s="29">
        <f t="shared" si="5"/>
        <v>0</v>
      </c>
      <c r="V13" s="28">
        <v>0</v>
      </c>
      <c r="W13" s="28">
        <v>0</v>
      </c>
      <c r="X13" s="28">
        <v>0</v>
      </c>
      <c r="Y13" s="29">
        <f t="shared" si="6"/>
        <v>0</v>
      </c>
      <c r="Z13" s="29">
        <v>1688.85</v>
      </c>
      <c r="AA13" s="29">
        <v>1688.85</v>
      </c>
      <c r="AB13" s="29">
        <f t="shared" si="7"/>
        <v>100</v>
      </c>
      <c r="AC13" s="29">
        <v>0</v>
      </c>
      <c r="AD13" s="29">
        <f t="shared" si="10"/>
        <v>0</v>
      </c>
      <c r="AE13" s="29">
        <f t="shared" si="8"/>
        <v>1688.85</v>
      </c>
      <c r="AF13" s="29">
        <f t="shared" si="9"/>
        <v>100</v>
      </c>
    </row>
    <row r="14" spans="1:32" ht="22.5" customHeight="1" x14ac:dyDescent="0.25">
      <c r="A14" s="18">
        <v>8</v>
      </c>
      <c r="B14" s="25"/>
      <c r="C14" s="25"/>
      <c r="D14" s="20" t="s">
        <v>34</v>
      </c>
      <c r="E14" s="18" t="s">
        <v>125</v>
      </c>
      <c r="F14" s="18" t="s">
        <v>149</v>
      </c>
      <c r="G14" s="29">
        <v>40428.949999999997</v>
      </c>
      <c r="H14" s="29">
        <v>30</v>
      </c>
      <c r="I14" s="29">
        <v>14</v>
      </c>
      <c r="J14" s="29">
        <v>16</v>
      </c>
      <c r="K14" s="29">
        <v>27</v>
      </c>
      <c r="L14" s="29">
        <v>27</v>
      </c>
      <c r="M14" s="29">
        <v>0</v>
      </c>
      <c r="N14" s="29">
        <f t="shared" si="1"/>
        <v>90</v>
      </c>
      <c r="O14" s="23">
        <v>40428.949999999997</v>
      </c>
      <c r="P14" s="23">
        <v>40428.949999999997</v>
      </c>
      <c r="Q14" s="29">
        <f t="shared" si="2"/>
        <v>100</v>
      </c>
      <c r="R14" s="23">
        <v>40428.949999999997</v>
      </c>
      <c r="S14" s="29">
        <f t="shared" si="3"/>
        <v>100</v>
      </c>
      <c r="T14" s="23">
        <f t="shared" si="4"/>
        <v>0</v>
      </c>
      <c r="U14" s="29">
        <f t="shared" si="5"/>
        <v>0</v>
      </c>
      <c r="V14" s="28">
        <v>0</v>
      </c>
      <c r="W14" s="28">
        <v>0</v>
      </c>
      <c r="X14" s="28">
        <v>0</v>
      </c>
      <c r="Y14" s="29">
        <f t="shared" si="6"/>
        <v>0</v>
      </c>
      <c r="Z14" s="29">
        <v>0</v>
      </c>
      <c r="AA14" s="29">
        <v>0</v>
      </c>
      <c r="AB14" s="29">
        <f t="shared" si="7"/>
        <v>0</v>
      </c>
      <c r="AC14" s="29">
        <v>0</v>
      </c>
      <c r="AD14" s="29">
        <f t="shared" si="10"/>
        <v>0</v>
      </c>
      <c r="AE14" s="29">
        <f t="shared" si="8"/>
        <v>0</v>
      </c>
      <c r="AF14" s="29">
        <f t="shared" si="9"/>
        <v>0</v>
      </c>
    </row>
    <row r="15" spans="1:32" ht="22.5" customHeight="1" x14ac:dyDescent="0.25">
      <c r="A15" s="18">
        <v>9</v>
      </c>
      <c r="B15" s="25"/>
      <c r="C15" s="25"/>
      <c r="D15" s="20" t="s">
        <v>35</v>
      </c>
      <c r="E15" s="18" t="s">
        <v>125</v>
      </c>
      <c r="F15" s="18" t="s">
        <v>150</v>
      </c>
      <c r="G15" s="29">
        <v>4659.66</v>
      </c>
      <c r="H15" s="29">
        <v>6</v>
      </c>
      <c r="I15" s="29">
        <v>0</v>
      </c>
      <c r="J15" s="29">
        <v>6</v>
      </c>
      <c r="K15" s="29">
        <v>4</v>
      </c>
      <c r="L15" s="29">
        <v>4</v>
      </c>
      <c r="M15" s="29">
        <v>0</v>
      </c>
      <c r="N15" s="29">
        <f t="shared" si="1"/>
        <v>66.666666666666657</v>
      </c>
      <c r="O15" s="23">
        <v>4659.66</v>
      </c>
      <c r="P15" s="23">
        <v>4659.66</v>
      </c>
      <c r="Q15" s="29">
        <f t="shared" si="2"/>
        <v>100</v>
      </c>
      <c r="R15" s="23">
        <v>4659.66</v>
      </c>
      <c r="S15" s="29">
        <f t="shared" si="3"/>
        <v>100</v>
      </c>
      <c r="T15" s="23">
        <f t="shared" si="4"/>
        <v>0</v>
      </c>
      <c r="U15" s="29">
        <f t="shared" si="5"/>
        <v>0</v>
      </c>
      <c r="V15" s="28">
        <v>0</v>
      </c>
      <c r="W15" s="28">
        <v>0</v>
      </c>
      <c r="X15" s="28">
        <v>0</v>
      </c>
      <c r="Y15" s="29">
        <f t="shared" si="6"/>
        <v>0</v>
      </c>
      <c r="Z15" s="29">
        <v>0</v>
      </c>
      <c r="AA15" s="29">
        <v>0</v>
      </c>
      <c r="AB15" s="29">
        <f t="shared" si="7"/>
        <v>0</v>
      </c>
      <c r="AC15" s="29">
        <v>0</v>
      </c>
      <c r="AD15" s="29">
        <f t="shared" si="10"/>
        <v>0</v>
      </c>
      <c r="AE15" s="29">
        <f t="shared" si="8"/>
        <v>0</v>
      </c>
      <c r="AF15" s="29">
        <f t="shared" si="9"/>
        <v>0</v>
      </c>
    </row>
    <row r="16" spans="1:32" ht="22.5" customHeight="1" x14ac:dyDescent="0.25">
      <c r="A16" s="18">
        <v>10</v>
      </c>
      <c r="B16" s="25"/>
      <c r="C16" s="25"/>
      <c r="D16" s="20" t="s">
        <v>36</v>
      </c>
      <c r="E16" s="18" t="s">
        <v>124</v>
      </c>
      <c r="F16" s="18" t="s">
        <v>151</v>
      </c>
      <c r="G16" s="29">
        <v>35464.200000000004</v>
      </c>
      <c r="H16" s="29">
        <v>35</v>
      </c>
      <c r="I16" s="29">
        <v>14</v>
      </c>
      <c r="J16" s="29">
        <v>19</v>
      </c>
      <c r="K16" s="29">
        <v>34</v>
      </c>
      <c r="L16" s="29">
        <v>34</v>
      </c>
      <c r="M16" s="29">
        <v>0</v>
      </c>
      <c r="N16" s="29">
        <f t="shared" si="1"/>
        <v>97.142857142857139</v>
      </c>
      <c r="O16" s="23">
        <v>35464.200000000004</v>
      </c>
      <c r="P16" s="23">
        <v>35464.200000000004</v>
      </c>
      <c r="Q16" s="29">
        <f t="shared" si="2"/>
        <v>100</v>
      </c>
      <c r="R16" s="23">
        <v>35464.200000000004</v>
      </c>
      <c r="S16" s="29">
        <f t="shared" si="3"/>
        <v>100</v>
      </c>
      <c r="T16" s="23">
        <f t="shared" si="4"/>
        <v>0</v>
      </c>
      <c r="U16" s="29">
        <f t="shared" si="5"/>
        <v>0</v>
      </c>
      <c r="V16" s="28">
        <v>0</v>
      </c>
      <c r="W16" s="28">
        <v>0</v>
      </c>
      <c r="X16" s="28">
        <v>0</v>
      </c>
      <c r="Y16" s="29">
        <f t="shared" si="6"/>
        <v>0</v>
      </c>
      <c r="Z16" s="29">
        <v>0</v>
      </c>
      <c r="AA16" s="29">
        <v>0</v>
      </c>
      <c r="AB16" s="29">
        <f t="shared" si="7"/>
        <v>0</v>
      </c>
      <c r="AC16" s="29">
        <v>0</v>
      </c>
      <c r="AD16" s="29">
        <f t="shared" si="10"/>
        <v>0</v>
      </c>
      <c r="AE16" s="29">
        <f t="shared" si="8"/>
        <v>0</v>
      </c>
      <c r="AF16" s="29">
        <f t="shared" si="9"/>
        <v>0</v>
      </c>
    </row>
    <row r="17" spans="1:32" ht="22.5" customHeight="1" x14ac:dyDescent="0.25">
      <c r="A17" s="18">
        <v>11</v>
      </c>
      <c r="B17" s="25"/>
      <c r="C17" s="25"/>
      <c r="D17" s="20" t="s">
        <v>37</v>
      </c>
      <c r="E17" s="18" t="s">
        <v>121</v>
      </c>
      <c r="F17" s="18" t="s">
        <v>152</v>
      </c>
      <c r="G17" s="29">
        <v>14981.960000000001</v>
      </c>
      <c r="H17" s="29">
        <v>11</v>
      </c>
      <c r="I17" s="29">
        <v>2</v>
      </c>
      <c r="J17" s="29">
        <v>9</v>
      </c>
      <c r="K17" s="29">
        <v>5</v>
      </c>
      <c r="L17" s="29">
        <v>5</v>
      </c>
      <c r="M17" s="29">
        <v>0</v>
      </c>
      <c r="N17" s="29">
        <f t="shared" si="1"/>
        <v>45.454545454545453</v>
      </c>
      <c r="O17" s="23">
        <v>14981.960000000001</v>
      </c>
      <c r="P17" s="23">
        <v>14981.960000000001</v>
      </c>
      <c r="Q17" s="29">
        <f t="shared" si="2"/>
        <v>100</v>
      </c>
      <c r="R17" s="23">
        <v>14981.960000000001</v>
      </c>
      <c r="S17" s="29">
        <f t="shared" si="3"/>
        <v>100</v>
      </c>
      <c r="T17" s="23">
        <f t="shared" si="4"/>
        <v>0</v>
      </c>
      <c r="U17" s="29">
        <f t="shared" si="5"/>
        <v>0</v>
      </c>
      <c r="V17" s="28">
        <v>0</v>
      </c>
      <c r="W17" s="28">
        <v>0</v>
      </c>
      <c r="X17" s="28">
        <v>0</v>
      </c>
      <c r="Y17" s="29">
        <f t="shared" si="6"/>
        <v>0</v>
      </c>
      <c r="Z17" s="29">
        <v>0</v>
      </c>
      <c r="AA17" s="29">
        <v>0</v>
      </c>
      <c r="AB17" s="29">
        <f t="shared" si="7"/>
        <v>0</v>
      </c>
      <c r="AC17" s="29">
        <v>0</v>
      </c>
      <c r="AD17" s="29">
        <f t="shared" si="10"/>
        <v>0</v>
      </c>
      <c r="AE17" s="29">
        <f t="shared" si="8"/>
        <v>0</v>
      </c>
      <c r="AF17" s="29">
        <f t="shared" si="9"/>
        <v>0</v>
      </c>
    </row>
    <row r="18" spans="1:32" ht="22.5" customHeight="1" x14ac:dyDescent="0.25">
      <c r="A18" s="18">
        <v>12</v>
      </c>
      <c r="B18" s="25"/>
      <c r="C18" s="25"/>
      <c r="D18" s="20" t="s">
        <v>38</v>
      </c>
      <c r="E18" s="18" t="s">
        <v>125</v>
      </c>
      <c r="F18" s="18" t="s">
        <v>153</v>
      </c>
      <c r="G18" s="29">
        <v>8384.7800000000007</v>
      </c>
      <c r="H18" s="29">
        <v>9</v>
      </c>
      <c r="I18" s="29">
        <v>0</v>
      </c>
      <c r="J18" s="29">
        <v>9</v>
      </c>
      <c r="K18" s="29">
        <v>7</v>
      </c>
      <c r="L18" s="29">
        <v>7</v>
      </c>
      <c r="M18" s="29">
        <v>0</v>
      </c>
      <c r="N18" s="29">
        <f t="shared" si="1"/>
        <v>77.777777777777786</v>
      </c>
      <c r="O18" s="23">
        <v>8384.7800000000007</v>
      </c>
      <c r="P18" s="23">
        <v>8384.7800000000007</v>
      </c>
      <c r="Q18" s="29">
        <f t="shared" si="2"/>
        <v>100</v>
      </c>
      <c r="R18" s="23">
        <v>7650.33</v>
      </c>
      <c r="S18" s="29">
        <f t="shared" si="3"/>
        <v>91.240676559194156</v>
      </c>
      <c r="T18" s="23">
        <f t="shared" si="4"/>
        <v>734.45000000000073</v>
      </c>
      <c r="U18" s="29">
        <f t="shared" si="5"/>
        <v>8.7593234408058489</v>
      </c>
      <c r="V18" s="28">
        <v>0</v>
      </c>
      <c r="W18" s="28">
        <v>0</v>
      </c>
      <c r="X18" s="28">
        <v>0</v>
      </c>
      <c r="Y18" s="29">
        <f t="shared" si="6"/>
        <v>0</v>
      </c>
      <c r="Z18" s="29">
        <v>0</v>
      </c>
      <c r="AA18" s="29">
        <v>734.45000000000073</v>
      </c>
      <c r="AB18" s="29">
        <f t="shared" si="7"/>
        <v>100</v>
      </c>
      <c r="AC18" s="29">
        <v>734.45</v>
      </c>
      <c r="AD18" s="29">
        <f t="shared" si="10"/>
        <v>99.999999999999915</v>
      </c>
      <c r="AE18" s="29">
        <f t="shared" si="8"/>
        <v>0</v>
      </c>
      <c r="AF18" s="29">
        <f t="shared" si="9"/>
        <v>0</v>
      </c>
    </row>
    <row r="19" spans="1:32" ht="22.5" customHeight="1" x14ac:dyDescent="0.25">
      <c r="A19" s="18">
        <v>13</v>
      </c>
      <c r="B19" s="25"/>
      <c r="C19" s="25"/>
      <c r="D19" s="20" t="s">
        <v>39</v>
      </c>
      <c r="E19" s="18" t="s">
        <v>126</v>
      </c>
      <c r="F19" s="18" t="s">
        <v>154</v>
      </c>
      <c r="G19" s="29">
        <v>7748.75</v>
      </c>
      <c r="H19" s="29">
        <v>7</v>
      </c>
      <c r="I19" s="29">
        <v>0</v>
      </c>
      <c r="J19" s="29">
        <v>7</v>
      </c>
      <c r="K19" s="29">
        <v>7</v>
      </c>
      <c r="L19" s="29">
        <v>7</v>
      </c>
      <c r="M19" s="29">
        <v>0</v>
      </c>
      <c r="N19" s="29">
        <f t="shared" si="1"/>
        <v>100</v>
      </c>
      <c r="O19" s="23">
        <v>7748.75</v>
      </c>
      <c r="P19" s="23">
        <v>7748.75</v>
      </c>
      <c r="Q19" s="29">
        <f t="shared" si="2"/>
        <v>100</v>
      </c>
      <c r="R19" s="23">
        <v>7060.58</v>
      </c>
      <c r="S19" s="29">
        <f t="shared" si="3"/>
        <v>91.118954670108081</v>
      </c>
      <c r="T19" s="23">
        <f t="shared" si="4"/>
        <v>688.17000000000007</v>
      </c>
      <c r="U19" s="29">
        <f t="shared" si="5"/>
        <v>8.8810453298919185</v>
      </c>
      <c r="V19" s="28">
        <v>0</v>
      </c>
      <c r="W19" s="28">
        <v>0</v>
      </c>
      <c r="X19" s="28">
        <v>0</v>
      </c>
      <c r="Y19" s="29">
        <f t="shared" si="6"/>
        <v>0</v>
      </c>
      <c r="Z19" s="29">
        <v>0</v>
      </c>
      <c r="AA19" s="29">
        <v>688.17000000000007</v>
      </c>
      <c r="AB19" s="29">
        <f t="shared" si="7"/>
        <v>100</v>
      </c>
      <c r="AC19" s="29">
        <v>688.17</v>
      </c>
      <c r="AD19" s="29">
        <f t="shared" si="10"/>
        <v>99.999999999999986</v>
      </c>
      <c r="AE19" s="29">
        <f t="shared" si="8"/>
        <v>0</v>
      </c>
      <c r="AF19" s="29">
        <f t="shared" si="9"/>
        <v>0</v>
      </c>
    </row>
    <row r="20" spans="1:32" ht="22.5" customHeight="1" x14ac:dyDescent="0.25">
      <c r="A20" s="18">
        <v>14</v>
      </c>
      <c r="B20" s="25"/>
      <c r="C20" s="25"/>
      <c r="D20" s="20" t="s">
        <v>40</v>
      </c>
      <c r="E20" s="18" t="s">
        <v>124</v>
      </c>
      <c r="F20" s="18" t="s">
        <v>155</v>
      </c>
      <c r="G20" s="29">
        <v>44618.01</v>
      </c>
      <c r="H20" s="29">
        <v>36</v>
      </c>
      <c r="I20" s="29">
        <v>8</v>
      </c>
      <c r="J20" s="29">
        <v>27</v>
      </c>
      <c r="K20" s="29">
        <v>37</v>
      </c>
      <c r="L20" s="29">
        <v>37</v>
      </c>
      <c r="M20" s="29">
        <v>0</v>
      </c>
      <c r="N20" s="29">
        <f t="shared" si="1"/>
        <v>102.77777777777777</v>
      </c>
      <c r="O20" s="23">
        <v>44618.01</v>
      </c>
      <c r="P20" s="23">
        <v>44618.01</v>
      </c>
      <c r="Q20" s="29">
        <f t="shared" si="2"/>
        <v>100</v>
      </c>
      <c r="R20" s="23">
        <v>44618.01</v>
      </c>
      <c r="S20" s="29">
        <f t="shared" si="3"/>
        <v>100</v>
      </c>
      <c r="T20" s="23">
        <f t="shared" si="4"/>
        <v>0</v>
      </c>
      <c r="U20" s="29">
        <f t="shared" si="5"/>
        <v>0</v>
      </c>
      <c r="V20" s="28">
        <v>0</v>
      </c>
      <c r="W20" s="28">
        <v>0</v>
      </c>
      <c r="X20" s="28">
        <v>0</v>
      </c>
      <c r="Y20" s="29">
        <f t="shared" si="6"/>
        <v>0</v>
      </c>
      <c r="Z20" s="29">
        <v>3482.3399999999997</v>
      </c>
      <c r="AA20" s="29">
        <v>3482.34</v>
      </c>
      <c r="AB20" s="29">
        <f t="shared" si="7"/>
        <v>100.00000000000003</v>
      </c>
      <c r="AC20" s="29">
        <v>3482.34</v>
      </c>
      <c r="AD20" s="29">
        <f t="shared" si="10"/>
        <v>100</v>
      </c>
      <c r="AE20" s="29">
        <f t="shared" si="8"/>
        <v>0</v>
      </c>
      <c r="AF20" s="29">
        <f t="shared" si="9"/>
        <v>0</v>
      </c>
    </row>
    <row r="21" spans="1:32" ht="22.5" customHeight="1" x14ac:dyDescent="0.25">
      <c r="A21" s="18">
        <v>15</v>
      </c>
      <c r="B21" s="25"/>
      <c r="C21" s="25"/>
      <c r="D21" s="20" t="s">
        <v>42</v>
      </c>
      <c r="E21" s="18" t="s">
        <v>127</v>
      </c>
      <c r="F21" s="18" t="s">
        <v>157</v>
      </c>
      <c r="G21" s="29">
        <v>13314.79</v>
      </c>
      <c r="H21" s="29">
        <v>21</v>
      </c>
      <c r="I21" s="29">
        <v>1</v>
      </c>
      <c r="J21" s="29">
        <v>20</v>
      </c>
      <c r="K21" s="29">
        <v>15</v>
      </c>
      <c r="L21" s="29">
        <v>15</v>
      </c>
      <c r="M21" s="29">
        <v>0</v>
      </c>
      <c r="N21" s="29">
        <f t="shared" si="1"/>
        <v>71.428571428571431</v>
      </c>
      <c r="O21" s="23">
        <v>13314.79</v>
      </c>
      <c r="P21" s="23">
        <v>13314.79</v>
      </c>
      <c r="Q21" s="29">
        <f t="shared" si="2"/>
        <v>100</v>
      </c>
      <c r="R21" s="23">
        <v>12760.369999999999</v>
      </c>
      <c r="S21" s="29">
        <f t="shared" si="3"/>
        <v>95.836058999052923</v>
      </c>
      <c r="T21" s="23">
        <f t="shared" si="4"/>
        <v>554.42000000000189</v>
      </c>
      <c r="U21" s="29">
        <f t="shared" si="5"/>
        <v>4.163941000947081</v>
      </c>
      <c r="V21" s="28">
        <v>0</v>
      </c>
      <c r="W21" s="28">
        <v>0</v>
      </c>
      <c r="X21" s="28">
        <v>0</v>
      </c>
      <c r="Y21" s="29">
        <f t="shared" si="6"/>
        <v>0</v>
      </c>
      <c r="Z21" s="29">
        <v>3598.26</v>
      </c>
      <c r="AA21" s="29">
        <v>4152.6800000000021</v>
      </c>
      <c r="AB21" s="29">
        <f t="shared" si="7"/>
        <v>100</v>
      </c>
      <c r="AC21" s="29">
        <v>554.41999999999996</v>
      </c>
      <c r="AD21" s="29">
        <f t="shared" si="10"/>
        <v>13.350896288661772</v>
      </c>
      <c r="AE21" s="29">
        <f t="shared" si="8"/>
        <v>3598.260000000002</v>
      </c>
      <c r="AF21" s="29">
        <f t="shared" si="9"/>
        <v>86.649103711338228</v>
      </c>
    </row>
    <row r="22" spans="1:32" ht="22.5" customHeight="1" x14ac:dyDescent="0.25">
      <c r="A22" s="18">
        <v>16</v>
      </c>
      <c r="B22" s="25"/>
      <c r="C22" s="25"/>
      <c r="D22" s="20" t="s">
        <v>41</v>
      </c>
      <c r="E22" s="18" t="s">
        <v>127</v>
      </c>
      <c r="F22" s="18" t="s">
        <v>156</v>
      </c>
      <c r="G22" s="29">
        <v>2748.38</v>
      </c>
      <c r="H22" s="29">
        <v>4</v>
      </c>
      <c r="I22" s="29">
        <v>0</v>
      </c>
      <c r="J22" s="29">
        <v>4</v>
      </c>
      <c r="K22" s="29">
        <v>2</v>
      </c>
      <c r="L22" s="29">
        <v>2</v>
      </c>
      <c r="M22" s="29">
        <v>0</v>
      </c>
      <c r="N22" s="29">
        <f t="shared" si="1"/>
        <v>50</v>
      </c>
      <c r="O22" s="23">
        <v>2748.38</v>
      </c>
      <c r="P22" s="23">
        <v>2748.38</v>
      </c>
      <c r="Q22" s="29">
        <f t="shared" si="2"/>
        <v>100</v>
      </c>
      <c r="R22" s="23">
        <v>2748.38</v>
      </c>
      <c r="S22" s="29">
        <f t="shared" si="3"/>
        <v>100</v>
      </c>
      <c r="T22" s="23">
        <f t="shared" si="4"/>
        <v>0</v>
      </c>
      <c r="U22" s="29">
        <f t="shared" si="5"/>
        <v>0</v>
      </c>
      <c r="V22" s="28">
        <v>0</v>
      </c>
      <c r="W22" s="28">
        <v>0</v>
      </c>
      <c r="X22" s="28">
        <v>0</v>
      </c>
      <c r="Y22" s="29">
        <f t="shared" si="6"/>
        <v>0</v>
      </c>
      <c r="Z22" s="29">
        <v>0</v>
      </c>
      <c r="AA22" s="29">
        <v>0</v>
      </c>
      <c r="AB22" s="29">
        <f t="shared" si="7"/>
        <v>0</v>
      </c>
      <c r="AC22" s="29">
        <v>0</v>
      </c>
      <c r="AD22" s="29">
        <f t="shared" si="10"/>
        <v>0</v>
      </c>
      <c r="AE22" s="29">
        <f t="shared" si="8"/>
        <v>0</v>
      </c>
      <c r="AF22" s="29">
        <f t="shared" si="9"/>
        <v>0</v>
      </c>
    </row>
    <row r="23" spans="1:32" ht="22.5" customHeight="1" x14ac:dyDescent="0.25">
      <c r="A23" s="18">
        <v>17</v>
      </c>
      <c r="B23" s="25"/>
      <c r="C23" s="25"/>
      <c r="D23" s="20" t="s">
        <v>43</v>
      </c>
      <c r="E23" s="18" t="s">
        <v>124</v>
      </c>
      <c r="F23" s="18" t="s">
        <v>158</v>
      </c>
      <c r="G23" s="29">
        <v>2821.83</v>
      </c>
      <c r="H23" s="29">
        <v>10</v>
      </c>
      <c r="I23" s="29">
        <v>2</v>
      </c>
      <c r="J23" s="29">
        <v>8</v>
      </c>
      <c r="K23" s="29">
        <v>7</v>
      </c>
      <c r="L23" s="29">
        <v>7</v>
      </c>
      <c r="M23" s="29">
        <v>0</v>
      </c>
      <c r="N23" s="29">
        <f t="shared" si="1"/>
        <v>70</v>
      </c>
      <c r="O23" s="23">
        <v>2821.83</v>
      </c>
      <c r="P23" s="23">
        <v>2821.83</v>
      </c>
      <c r="Q23" s="29">
        <f t="shared" si="2"/>
        <v>100</v>
      </c>
      <c r="R23" s="23">
        <v>2821.83</v>
      </c>
      <c r="S23" s="29">
        <f t="shared" si="3"/>
        <v>100</v>
      </c>
      <c r="T23" s="23">
        <f t="shared" si="4"/>
        <v>0</v>
      </c>
      <c r="U23" s="29">
        <f t="shared" si="5"/>
        <v>0</v>
      </c>
      <c r="V23" s="28">
        <v>0</v>
      </c>
      <c r="W23" s="28">
        <v>0</v>
      </c>
      <c r="X23" s="28">
        <v>0</v>
      </c>
      <c r="Y23" s="29">
        <f t="shared" si="6"/>
        <v>0</v>
      </c>
      <c r="Z23" s="29">
        <v>2085.7399999999998</v>
      </c>
      <c r="AA23" s="29">
        <v>2085.7399999999998</v>
      </c>
      <c r="AB23" s="29">
        <f t="shared" si="7"/>
        <v>100</v>
      </c>
      <c r="AC23" s="29">
        <v>0</v>
      </c>
      <c r="AD23" s="29">
        <f t="shared" si="10"/>
        <v>0</v>
      </c>
      <c r="AE23" s="29">
        <f t="shared" si="8"/>
        <v>2085.7399999999998</v>
      </c>
      <c r="AF23" s="29">
        <f t="shared" si="9"/>
        <v>100</v>
      </c>
    </row>
    <row r="24" spans="1:32" ht="22.5" customHeight="1" x14ac:dyDescent="0.25">
      <c r="A24" s="18">
        <v>18</v>
      </c>
      <c r="B24" s="25"/>
      <c r="C24" s="25"/>
      <c r="D24" s="20" t="s">
        <v>44</v>
      </c>
      <c r="E24" s="18" t="s">
        <v>124</v>
      </c>
      <c r="F24" s="18" t="s">
        <v>159</v>
      </c>
      <c r="G24" s="29">
        <v>4470.47</v>
      </c>
      <c r="H24" s="29">
        <v>8</v>
      </c>
      <c r="I24" s="29">
        <v>2</v>
      </c>
      <c r="J24" s="29">
        <v>6</v>
      </c>
      <c r="K24" s="29">
        <v>5</v>
      </c>
      <c r="L24" s="29">
        <v>5</v>
      </c>
      <c r="M24" s="29">
        <v>0</v>
      </c>
      <c r="N24" s="29">
        <f t="shared" si="1"/>
        <v>62.5</v>
      </c>
      <c r="O24" s="23">
        <v>4470.47</v>
      </c>
      <c r="P24" s="23">
        <v>4470.47</v>
      </c>
      <c r="Q24" s="29">
        <f t="shared" si="2"/>
        <v>100</v>
      </c>
      <c r="R24" s="23">
        <v>4470.47</v>
      </c>
      <c r="S24" s="29">
        <f t="shared" si="3"/>
        <v>100</v>
      </c>
      <c r="T24" s="23">
        <f t="shared" si="4"/>
        <v>0</v>
      </c>
      <c r="U24" s="29">
        <f t="shared" si="5"/>
        <v>0</v>
      </c>
      <c r="V24" s="28">
        <v>0</v>
      </c>
      <c r="W24" s="28">
        <v>0</v>
      </c>
      <c r="X24" s="28">
        <v>0</v>
      </c>
      <c r="Y24" s="29">
        <f t="shared" si="6"/>
        <v>0</v>
      </c>
      <c r="Z24" s="29">
        <v>1642.49</v>
      </c>
      <c r="AA24" s="29">
        <v>1642.49</v>
      </c>
      <c r="AB24" s="29">
        <f t="shared" si="7"/>
        <v>100</v>
      </c>
      <c r="AC24" s="29">
        <v>0</v>
      </c>
      <c r="AD24" s="29">
        <f t="shared" si="10"/>
        <v>0</v>
      </c>
      <c r="AE24" s="29">
        <f t="shared" si="8"/>
        <v>1642.49</v>
      </c>
      <c r="AF24" s="29">
        <f t="shared" si="9"/>
        <v>100</v>
      </c>
    </row>
    <row r="25" spans="1:32" ht="22.5" customHeight="1" x14ac:dyDescent="0.25">
      <c r="A25" s="18">
        <v>19</v>
      </c>
      <c r="B25" s="25"/>
      <c r="C25" s="25"/>
      <c r="D25" s="20" t="s">
        <v>45</v>
      </c>
      <c r="E25" s="18" t="s">
        <v>124</v>
      </c>
      <c r="F25" s="18" t="s">
        <v>160</v>
      </c>
      <c r="G25" s="29">
        <v>6572.83</v>
      </c>
      <c r="H25" s="29">
        <v>9</v>
      </c>
      <c r="I25" s="29">
        <v>2</v>
      </c>
      <c r="J25" s="29">
        <v>7</v>
      </c>
      <c r="K25" s="29">
        <v>7</v>
      </c>
      <c r="L25" s="29">
        <v>7</v>
      </c>
      <c r="M25" s="29">
        <v>0</v>
      </c>
      <c r="N25" s="29">
        <f t="shared" si="1"/>
        <v>77.777777777777786</v>
      </c>
      <c r="O25" s="23">
        <v>6572.83</v>
      </c>
      <c r="P25" s="23">
        <v>6572.83</v>
      </c>
      <c r="Q25" s="29">
        <f t="shared" si="2"/>
        <v>100</v>
      </c>
      <c r="R25" s="23">
        <v>6572.83</v>
      </c>
      <c r="S25" s="29">
        <f t="shared" si="3"/>
        <v>100</v>
      </c>
      <c r="T25" s="23">
        <f t="shared" si="4"/>
        <v>0</v>
      </c>
      <c r="U25" s="29">
        <f t="shared" si="5"/>
        <v>0</v>
      </c>
      <c r="V25" s="28">
        <v>0</v>
      </c>
      <c r="W25" s="28">
        <v>0</v>
      </c>
      <c r="X25" s="28">
        <v>0</v>
      </c>
      <c r="Y25" s="29">
        <f t="shared" si="6"/>
        <v>0</v>
      </c>
      <c r="Z25" s="29">
        <v>0</v>
      </c>
      <c r="AA25" s="29">
        <v>0</v>
      </c>
      <c r="AB25" s="29">
        <f t="shared" si="7"/>
        <v>0</v>
      </c>
      <c r="AC25" s="29">
        <v>0</v>
      </c>
      <c r="AD25" s="29">
        <f t="shared" si="10"/>
        <v>0</v>
      </c>
      <c r="AE25" s="29">
        <f t="shared" si="8"/>
        <v>0</v>
      </c>
      <c r="AF25" s="29">
        <f t="shared" si="9"/>
        <v>0</v>
      </c>
    </row>
    <row r="26" spans="1:32" ht="22.5" customHeight="1" x14ac:dyDescent="0.25">
      <c r="A26" s="18">
        <v>20</v>
      </c>
      <c r="B26" s="25"/>
      <c r="C26" s="25"/>
      <c r="D26" s="20" t="s">
        <v>46</v>
      </c>
      <c r="E26" s="18" t="s">
        <v>128</v>
      </c>
      <c r="F26" s="18" t="s">
        <v>161</v>
      </c>
      <c r="G26" s="29">
        <v>21296.61</v>
      </c>
      <c r="H26" s="29">
        <v>17</v>
      </c>
      <c r="I26" s="29">
        <v>0</v>
      </c>
      <c r="J26" s="29">
        <v>17</v>
      </c>
      <c r="K26" s="29">
        <v>15</v>
      </c>
      <c r="L26" s="29">
        <v>15</v>
      </c>
      <c r="M26" s="29">
        <v>0</v>
      </c>
      <c r="N26" s="29">
        <f t="shared" si="1"/>
        <v>88.235294117647058</v>
      </c>
      <c r="O26" s="23">
        <v>21296.61</v>
      </c>
      <c r="P26" s="23">
        <v>21296.61</v>
      </c>
      <c r="Q26" s="29">
        <f t="shared" si="2"/>
        <v>100</v>
      </c>
      <c r="R26" s="23">
        <v>17319.839999999997</v>
      </c>
      <c r="S26" s="29">
        <f t="shared" si="3"/>
        <v>81.326746369492582</v>
      </c>
      <c r="T26" s="23">
        <f t="shared" si="4"/>
        <v>3976.7700000000041</v>
      </c>
      <c r="U26" s="29">
        <f t="shared" si="5"/>
        <v>18.673253630507407</v>
      </c>
      <c r="V26" s="28">
        <v>0</v>
      </c>
      <c r="W26" s="28">
        <v>0</v>
      </c>
      <c r="X26" s="28">
        <v>0</v>
      </c>
      <c r="Y26" s="29">
        <f t="shared" si="6"/>
        <v>0</v>
      </c>
      <c r="Z26" s="29">
        <v>3256.08</v>
      </c>
      <c r="AA26" s="29">
        <v>7232.850000000004</v>
      </c>
      <c r="AB26" s="29">
        <f t="shared" si="7"/>
        <v>100</v>
      </c>
      <c r="AC26" s="29">
        <v>7232.85</v>
      </c>
      <c r="AD26" s="29">
        <f t="shared" si="10"/>
        <v>99.999999999999943</v>
      </c>
      <c r="AE26" s="29">
        <f t="shared" si="8"/>
        <v>0</v>
      </c>
      <c r="AF26" s="29">
        <f t="shared" si="9"/>
        <v>0</v>
      </c>
    </row>
    <row r="27" spans="1:32" ht="22.5" customHeight="1" x14ac:dyDescent="0.25">
      <c r="A27" s="18">
        <v>21</v>
      </c>
      <c r="B27" s="25"/>
      <c r="C27" s="25"/>
      <c r="D27" s="20" t="s">
        <v>47</v>
      </c>
      <c r="E27" s="18" t="s">
        <v>124</v>
      </c>
      <c r="F27" s="18" t="s">
        <v>162</v>
      </c>
      <c r="G27" s="29">
        <v>13793.66</v>
      </c>
      <c r="H27" s="29">
        <v>9</v>
      </c>
      <c r="I27" s="29">
        <v>2</v>
      </c>
      <c r="J27" s="29">
        <v>7</v>
      </c>
      <c r="K27" s="29">
        <v>9</v>
      </c>
      <c r="L27" s="29">
        <v>9</v>
      </c>
      <c r="M27" s="29">
        <v>0</v>
      </c>
      <c r="N27" s="29">
        <f t="shared" si="1"/>
        <v>100</v>
      </c>
      <c r="O27" s="23">
        <v>13793.66</v>
      </c>
      <c r="P27" s="23">
        <v>13793.66</v>
      </c>
      <c r="Q27" s="29">
        <f t="shared" si="2"/>
        <v>100</v>
      </c>
      <c r="R27" s="23">
        <v>13793.66</v>
      </c>
      <c r="S27" s="29">
        <f t="shared" si="3"/>
        <v>100</v>
      </c>
      <c r="T27" s="23">
        <f t="shared" si="4"/>
        <v>0</v>
      </c>
      <c r="U27" s="29">
        <f t="shared" si="5"/>
        <v>0</v>
      </c>
      <c r="V27" s="28">
        <v>0</v>
      </c>
      <c r="W27" s="28">
        <v>0</v>
      </c>
      <c r="X27" s="28">
        <v>0</v>
      </c>
      <c r="Y27" s="29">
        <f t="shared" si="6"/>
        <v>0</v>
      </c>
      <c r="Z27" s="29">
        <v>0</v>
      </c>
      <c r="AA27" s="29">
        <v>0</v>
      </c>
      <c r="AB27" s="29">
        <f t="shared" si="7"/>
        <v>0</v>
      </c>
      <c r="AC27" s="29">
        <v>0</v>
      </c>
      <c r="AD27" s="29">
        <f t="shared" si="10"/>
        <v>0</v>
      </c>
      <c r="AE27" s="29">
        <f t="shared" si="8"/>
        <v>0</v>
      </c>
      <c r="AF27" s="29">
        <f t="shared" si="9"/>
        <v>0</v>
      </c>
    </row>
    <row r="28" spans="1:32" ht="22.5" customHeight="1" x14ac:dyDescent="0.25">
      <c r="A28" s="18">
        <v>22</v>
      </c>
      <c r="B28" s="25"/>
      <c r="C28" s="25"/>
      <c r="D28" s="20" t="s">
        <v>48</v>
      </c>
      <c r="E28" s="18" t="s">
        <v>129</v>
      </c>
      <c r="F28" s="18" t="s">
        <v>163</v>
      </c>
      <c r="G28" s="29">
        <v>18139.88</v>
      </c>
      <c r="H28" s="29">
        <v>21</v>
      </c>
      <c r="I28" s="29">
        <v>3</v>
      </c>
      <c r="J28" s="29">
        <v>18</v>
      </c>
      <c r="K28" s="29">
        <v>20</v>
      </c>
      <c r="L28" s="29">
        <v>20</v>
      </c>
      <c r="M28" s="29">
        <v>0</v>
      </c>
      <c r="N28" s="29">
        <f t="shared" si="1"/>
        <v>95.238095238095227</v>
      </c>
      <c r="O28" s="23">
        <v>18139.88</v>
      </c>
      <c r="P28" s="23">
        <v>18139.88</v>
      </c>
      <c r="Q28" s="29">
        <f t="shared" si="2"/>
        <v>100</v>
      </c>
      <c r="R28" s="23">
        <v>16884.419999999998</v>
      </c>
      <c r="S28" s="29">
        <f t="shared" si="3"/>
        <v>93.079006035321058</v>
      </c>
      <c r="T28" s="23">
        <f t="shared" si="4"/>
        <v>1255.4600000000028</v>
      </c>
      <c r="U28" s="29">
        <f t="shared" si="5"/>
        <v>6.920993964678944</v>
      </c>
      <c r="V28" s="28">
        <v>0</v>
      </c>
      <c r="W28" s="28">
        <v>0</v>
      </c>
      <c r="X28" s="28">
        <v>0</v>
      </c>
      <c r="Y28" s="29">
        <f t="shared" si="6"/>
        <v>0</v>
      </c>
      <c r="Z28" s="29">
        <v>0</v>
      </c>
      <c r="AA28" s="29">
        <v>1255.4600000000028</v>
      </c>
      <c r="AB28" s="29">
        <f t="shared" si="7"/>
        <v>100</v>
      </c>
      <c r="AC28" s="29">
        <v>1255.46</v>
      </c>
      <c r="AD28" s="29">
        <f t="shared" si="10"/>
        <v>99.999999999999773</v>
      </c>
      <c r="AE28" s="29">
        <f t="shared" si="8"/>
        <v>2.7284841053187847E-12</v>
      </c>
      <c r="AF28" s="29">
        <f t="shared" si="9"/>
        <v>2.1732943346014836E-13</v>
      </c>
    </row>
    <row r="29" spans="1:32" ht="22.5" customHeight="1" x14ac:dyDescent="0.25">
      <c r="A29" s="18">
        <v>23</v>
      </c>
      <c r="B29" s="25"/>
      <c r="C29" s="25"/>
      <c r="D29" s="20" t="s">
        <v>49</v>
      </c>
      <c r="E29" s="18" t="s">
        <v>120</v>
      </c>
      <c r="F29" s="18" t="s">
        <v>164</v>
      </c>
      <c r="G29" s="29">
        <v>9620.1899999999987</v>
      </c>
      <c r="H29" s="29">
        <v>11</v>
      </c>
      <c r="I29" s="29">
        <v>6</v>
      </c>
      <c r="J29" s="29">
        <v>5</v>
      </c>
      <c r="K29" s="29">
        <v>10</v>
      </c>
      <c r="L29" s="29">
        <v>10</v>
      </c>
      <c r="M29" s="29">
        <v>0</v>
      </c>
      <c r="N29" s="29">
        <f t="shared" si="1"/>
        <v>90.909090909090907</v>
      </c>
      <c r="O29" s="23">
        <v>9620.1899999999987</v>
      </c>
      <c r="P29" s="23">
        <v>9620.1899999999987</v>
      </c>
      <c r="Q29" s="29">
        <f t="shared" si="2"/>
        <v>100</v>
      </c>
      <c r="R29" s="23">
        <v>9620.1899999999987</v>
      </c>
      <c r="S29" s="29">
        <f t="shared" si="3"/>
        <v>100</v>
      </c>
      <c r="T29" s="23">
        <f t="shared" si="4"/>
        <v>0</v>
      </c>
      <c r="U29" s="29">
        <f t="shared" si="5"/>
        <v>0</v>
      </c>
      <c r="V29" s="28">
        <v>0</v>
      </c>
      <c r="W29" s="28">
        <v>0</v>
      </c>
      <c r="X29" s="28">
        <v>0</v>
      </c>
      <c r="Y29" s="29">
        <f t="shared" si="6"/>
        <v>0</v>
      </c>
      <c r="Z29" s="29">
        <v>0</v>
      </c>
      <c r="AA29" s="29">
        <v>0</v>
      </c>
      <c r="AB29" s="29">
        <f t="shared" si="7"/>
        <v>0</v>
      </c>
      <c r="AC29" s="29">
        <v>0</v>
      </c>
      <c r="AD29" s="29">
        <f t="shared" si="10"/>
        <v>0</v>
      </c>
      <c r="AE29" s="29">
        <f t="shared" si="8"/>
        <v>0</v>
      </c>
      <c r="AF29" s="29">
        <f t="shared" si="9"/>
        <v>0</v>
      </c>
    </row>
    <row r="30" spans="1:32" ht="22.5" customHeight="1" x14ac:dyDescent="0.25">
      <c r="A30" s="18">
        <v>24</v>
      </c>
      <c r="B30" s="25"/>
      <c r="C30" s="25"/>
      <c r="D30" s="20" t="s">
        <v>50</v>
      </c>
      <c r="E30" s="18" t="s">
        <v>122</v>
      </c>
      <c r="F30" s="18" t="s">
        <v>165</v>
      </c>
      <c r="G30" s="29">
        <v>12457.580000000002</v>
      </c>
      <c r="H30" s="29">
        <v>11</v>
      </c>
      <c r="I30" s="29">
        <v>2</v>
      </c>
      <c r="J30" s="29">
        <v>8</v>
      </c>
      <c r="K30" s="29">
        <v>10</v>
      </c>
      <c r="L30" s="29">
        <v>10</v>
      </c>
      <c r="M30" s="29">
        <v>0</v>
      </c>
      <c r="N30" s="29">
        <f t="shared" si="1"/>
        <v>90.909090909090907</v>
      </c>
      <c r="O30" s="23">
        <v>12457.580000000002</v>
      </c>
      <c r="P30" s="23">
        <v>12457.580000000002</v>
      </c>
      <c r="Q30" s="29">
        <f t="shared" si="2"/>
        <v>100</v>
      </c>
      <c r="R30" s="23">
        <v>12457.580000000002</v>
      </c>
      <c r="S30" s="29">
        <f t="shared" si="3"/>
        <v>100</v>
      </c>
      <c r="T30" s="23">
        <f t="shared" si="4"/>
        <v>0</v>
      </c>
      <c r="U30" s="29">
        <f t="shared" si="5"/>
        <v>0</v>
      </c>
      <c r="V30" s="28">
        <v>0</v>
      </c>
      <c r="W30" s="28">
        <v>0</v>
      </c>
      <c r="X30" s="28">
        <v>0</v>
      </c>
      <c r="Y30" s="29">
        <f t="shared" si="6"/>
        <v>0</v>
      </c>
      <c r="Z30" s="29">
        <v>0</v>
      </c>
      <c r="AA30" s="29">
        <v>0</v>
      </c>
      <c r="AB30" s="29">
        <f t="shared" si="7"/>
        <v>0</v>
      </c>
      <c r="AC30" s="29">
        <v>0</v>
      </c>
      <c r="AD30" s="29">
        <f t="shared" si="10"/>
        <v>0</v>
      </c>
      <c r="AE30" s="29">
        <f t="shared" si="8"/>
        <v>0</v>
      </c>
      <c r="AF30" s="29">
        <f t="shared" si="9"/>
        <v>0</v>
      </c>
    </row>
    <row r="31" spans="1:32" ht="22.5" customHeight="1" x14ac:dyDescent="0.25">
      <c r="A31" s="18">
        <v>25</v>
      </c>
      <c r="B31" s="25"/>
      <c r="C31" s="25"/>
      <c r="D31" s="20" t="s">
        <v>51</v>
      </c>
      <c r="E31" s="18" t="s">
        <v>125</v>
      </c>
      <c r="F31" s="18" t="s">
        <v>166</v>
      </c>
      <c r="G31" s="29">
        <v>0</v>
      </c>
      <c r="H31" s="29">
        <v>3</v>
      </c>
      <c r="I31" s="29">
        <v>0</v>
      </c>
      <c r="J31" s="29">
        <v>3</v>
      </c>
      <c r="K31" s="29">
        <v>0</v>
      </c>
      <c r="L31" s="29">
        <v>0</v>
      </c>
      <c r="M31" s="29">
        <v>0</v>
      </c>
      <c r="N31" s="29">
        <f t="shared" si="1"/>
        <v>0</v>
      </c>
      <c r="O31" s="23">
        <v>0</v>
      </c>
      <c r="P31" s="23">
        <v>0</v>
      </c>
      <c r="Q31" s="29">
        <f t="shared" si="2"/>
        <v>0</v>
      </c>
      <c r="R31" s="23">
        <v>0</v>
      </c>
      <c r="S31" s="29">
        <f t="shared" si="3"/>
        <v>0</v>
      </c>
      <c r="T31" s="23">
        <f t="shared" si="4"/>
        <v>0</v>
      </c>
      <c r="U31" s="29">
        <f t="shared" si="5"/>
        <v>0</v>
      </c>
      <c r="V31" s="28">
        <v>0</v>
      </c>
      <c r="W31" s="28">
        <v>0</v>
      </c>
      <c r="X31" s="28">
        <v>0</v>
      </c>
      <c r="Y31" s="29">
        <f t="shared" si="6"/>
        <v>0</v>
      </c>
      <c r="Z31" s="29">
        <v>0</v>
      </c>
      <c r="AA31" s="29">
        <v>0</v>
      </c>
      <c r="AB31" s="29">
        <f t="shared" si="7"/>
        <v>0</v>
      </c>
      <c r="AC31" s="29">
        <v>0</v>
      </c>
      <c r="AD31" s="29">
        <f t="shared" si="10"/>
        <v>0</v>
      </c>
      <c r="AE31" s="29">
        <f t="shared" si="8"/>
        <v>0</v>
      </c>
      <c r="AF31" s="29">
        <f t="shared" si="9"/>
        <v>0</v>
      </c>
    </row>
    <row r="32" spans="1:32" ht="22.5" customHeight="1" x14ac:dyDescent="0.25">
      <c r="A32" s="18">
        <v>26</v>
      </c>
      <c r="B32" s="25"/>
      <c r="C32" s="25"/>
      <c r="D32" s="20" t="s">
        <v>52</v>
      </c>
      <c r="E32" s="18" t="s">
        <v>124</v>
      </c>
      <c r="F32" s="18" t="s">
        <v>167</v>
      </c>
      <c r="G32" s="29">
        <v>2981.6600000000003</v>
      </c>
      <c r="H32" s="29">
        <v>8</v>
      </c>
      <c r="I32" s="29">
        <v>1</v>
      </c>
      <c r="J32" s="29">
        <v>6</v>
      </c>
      <c r="K32" s="29">
        <v>4</v>
      </c>
      <c r="L32" s="29">
        <v>4</v>
      </c>
      <c r="M32" s="29">
        <v>0</v>
      </c>
      <c r="N32" s="29">
        <f t="shared" si="1"/>
        <v>50</v>
      </c>
      <c r="O32" s="23">
        <v>2981.6600000000003</v>
      </c>
      <c r="P32" s="23">
        <v>2981.6600000000003</v>
      </c>
      <c r="Q32" s="29">
        <f t="shared" si="2"/>
        <v>100</v>
      </c>
      <c r="R32" s="23">
        <v>2981.6600000000003</v>
      </c>
      <c r="S32" s="29">
        <f t="shared" si="3"/>
        <v>100</v>
      </c>
      <c r="T32" s="23">
        <f t="shared" si="4"/>
        <v>0</v>
      </c>
      <c r="U32" s="29">
        <f t="shared" si="5"/>
        <v>0</v>
      </c>
      <c r="V32" s="28">
        <v>0</v>
      </c>
      <c r="W32" s="28">
        <v>0</v>
      </c>
      <c r="X32" s="28">
        <v>0</v>
      </c>
      <c r="Y32" s="29">
        <f t="shared" si="6"/>
        <v>0</v>
      </c>
      <c r="Z32" s="29">
        <v>0</v>
      </c>
      <c r="AA32" s="29">
        <v>0</v>
      </c>
      <c r="AB32" s="29">
        <f t="shared" si="7"/>
        <v>0</v>
      </c>
      <c r="AC32" s="29">
        <v>0</v>
      </c>
      <c r="AD32" s="29">
        <f t="shared" si="10"/>
        <v>0</v>
      </c>
      <c r="AE32" s="29">
        <f t="shared" si="8"/>
        <v>0</v>
      </c>
      <c r="AF32" s="29">
        <f t="shared" si="9"/>
        <v>0</v>
      </c>
    </row>
    <row r="33" spans="1:32" ht="22.5" customHeight="1" x14ac:dyDescent="0.25">
      <c r="A33" s="18">
        <v>27</v>
      </c>
      <c r="B33" s="25"/>
      <c r="C33" s="25"/>
      <c r="D33" s="20" t="s">
        <v>53</v>
      </c>
      <c r="E33" s="18" t="s">
        <v>130</v>
      </c>
      <c r="F33" s="18" t="s">
        <v>168</v>
      </c>
      <c r="G33" s="29">
        <v>7486.82</v>
      </c>
      <c r="H33" s="29">
        <v>11</v>
      </c>
      <c r="I33" s="29">
        <v>1</v>
      </c>
      <c r="J33" s="29">
        <v>10</v>
      </c>
      <c r="K33" s="29">
        <v>7</v>
      </c>
      <c r="L33" s="29">
        <v>7</v>
      </c>
      <c r="M33" s="29">
        <v>0</v>
      </c>
      <c r="N33" s="29">
        <f t="shared" si="1"/>
        <v>63.636363636363633</v>
      </c>
      <c r="O33" s="23">
        <v>7486.82</v>
      </c>
      <c r="P33" s="23">
        <v>7486.82</v>
      </c>
      <c r="Q33" s="29">
        <f t="shared" si="2"/>
        <v>100</v>
      </c>
      <c r="R33" s="23">
        <v>7486.82</v>
      </c>
      <c r="S33" s="29">
        <f t="shared" si="3"/>
        <v>100</v>
      </c>
      <c r="T33" s="23">
        <f t="shared" si="4"/>
        <v>0</v>
      </c>
      <c r="U33" s="29">
        <f t="shared" si="5"/>
        <v>0</v>
      </c>
      <c r="V33" s="28">
        <v>0</v>
      </c>
      <c r="W33" s="28">
        <v>0</v>
      </c>
      <c r="X33" s="28">
        <v>0</v>
      </c>
      <c r="Y33" s="29">
        <f t="shared" si="6"/>
        <v>0</v>
      </c>
      <c r="Z33" s="29">
        <v>0</v>
      </c>
      <c r="AA33" s="29">
        <v>0</v>
      </c>
      <c r="AB33" s="29">
        <f t="shared" si="7"/>
        <v>0</v>
      </c>
      <c r="AC33" s="29">
        <v>0</v>
      </c>
      <c r="AD33" s="29">
        <f t="shared" si="10"/>
        <v>0</v>
      </c>
      <c r="AE33" s="29">
        <f t="shared" si="8"/>
        <v>0</v>
      </c>
      <c r="AF33" s="29">
        <f t="shared" si="9"/>
        <v>0</v>
      </c>
    </row>
    <row r="34" spans="1:32" ht="22.5" customHeight="1" x14ac:dyDescent="0.25">
      <c r="A34" s="18">
        <v>28</v>
      </c>
      <c r="B34" s="25"/>
      <c r="C34" s="25"/>
      <c r="D34" s="20" t="s">
        <v>54</v>
      </c>
      <c r="E34" s="18" t="s">
        <v>128</v>
      </c>
      <c r="F34" s="18" t="s">
        <v>169</v>
      </c>
      <c r="G34" s="29">
        <v>25268.97</v>
      </c>
      <c r="H34" s="29">
        <v>15</v>
      </c>
      <c r="I34" s="29">
        <v>3</v>
      </c>
      <c r="J34" s="29">
        <v>12</v>
      </c>
      <c r="K34" s="29">
        <v>13</v>
      </c>
      <c r="L34" s="29">
        <v>13</v>
      </c>
      <c r="M34" s="29">
        <v>0</v>
      </c>
      <c r="N34" s="29">
        <f t="shared" si="1"/>
        <v>86.666666666666671</v>
      </c>
      <c r="O34" s="23">
        <v>25268.97</v>
      </c>
      <c r="P34" s="23">
        <v>25268.969999999998</v>
      </c>
      <c r="Q34" s="29">
        <f t="shared" si="2"/>
        <v>99.999999999999986</v>
      </c>
      <c r="R34" s="23">
        <v>25268.97</v>
      </c>
      <c r="S34" s="29">
        <f t="shared" si="3"/>
        <v>100.00000000000003</v>
      </c>
      <c r="T34" s="23">
        <f t="shared" si="4"/>
        <v>0</v>
      </c>
      <c r="U34" s="29">
        <f t="shared" si="5"/>
        <v>0</v>
      </c>
      <c r="V34" s="28">
        <v>0</v>
      </c>
      <c r="W34" s="28">
        <v>0</v>
      </c>
      <c r="X34" s="28">
        <v>0</v>
      </c>
      <c r="Y34" s="29">
        <f t="shared" si="6"/>
        <v>0</v>
      </c>
      <c r="Z34" s="29">
        <v>0</v>
      </c>
      <c r="AA34" s="29">
        <v>0</v>
      </c>
      <c r="AB34" s="29">
        <f t="shared" si="7"/>
        <v>0</v>
      </c>
      <c r="AC34" s="29">
        <v>0</v>
      </c>
      <c r="AD34" s="29">
        <f t="shared" si="10"/>
        <v>0</v>
      </c>
      <c r="AE34" s="29">
        <f t="shared" si="8"/>
        <v>0</v>
      </c>
      <c r="AF34" s="29">
        <f t="shared" si="9"/>
        <v>0</v>
      </c>
    </row>
    <row r="35" spans="1:32" ht="22.5" customHeight="1" x14ac:dyDescent="0.25">
      <c r="A35" s="18">
        <v>29</v>
      </c>
      <c r="B35" s="25"/>
      <c r="C35" s="25"/>
      <c r="D35" s="20" t="s">
        <v>55</v>
      </c>
      <c r="E35" s="18" t="s">
        <v>127</v>
      </c>
      <c r="F35" s="18" t="s">
        <v>170</v>
      </c>
      <c r="G35" s="29">
        <v>13844.35</v>
      </c>
      <c r="H35" s="29">
        <v>12</v>
      </c>
      <c r="I35" s="29">
        <v>1</v>
      </c>
      <c r="J35" s="29">
        <v>11</v>
      </c>
      <c r="K35" s="29">
        <v>9</v>
      </c>
      <c r="L35" s="29">
        <v>9</v>
      </c>
      <c r="M35" s="29">
        <v>0</v>
      </c>
      <c r="N35" s="29">
        <f t="shared" si="1"/>
        <v>75</v>
      </c>
      <c r="O35" s="23">
        <v>13844.35</v>
      </c>
      <c r="P35" s="23">
        <v>13844.35</v>
      </c>
      <c r="Q35" s="29">
        <f t="shared" si="2"/>
        <v>100</v>
      </c>
      <c r="R35" s="23">
        <v>13844.35</v>
      </c>
      <c r="S35" s="29">
        <f t="shared" si="3"/>
        <v>100</v>
      </c>
      <c r="T35" s="23">
        <f t="shared" si="4"/>
        <v>0</v>
      </c>
      <c r="U35" s="29">
        <f t="shared" si="5"/>
        <v>0</v>
      </c>
      <c r="V35" s="28">
        <v>0</v>
      </c>
      <c r="W35" s="28">
        <v>0</v>
      </c>
      <c r="X35" s="28">
        <v>0</v>
      </c>
      <c r="Y35" s="29">
        <f t="shared" si="6"/>
        <v>0</v>
      </c>
      <c r="Z35" s="29">
        <v>0</v>
      </c>
      <c r="AA35" s="29">
        <v>0</v>
      </c>
      <c r="AB35" s="29">
        <f t="shared" si="7"/>
        <v>0</v>
      </c>
      <c r="AC35" s="29">
        <v>0</v>
      </c>
      <c r="AD35" s="29">
        <f t="shared" si="10"/>
        <v>0</v>
      </c>
      <c r="AE35" s="29">
        <f t="shared" si="8"/>
        <v>0</v>
      </c>
      <c r="AF35" s="29">
        <f t="shared" si="9"/>
        <v>0</v>
      </c>
    </row>
    <row r="36" spans="1:32" ht="22.5" customHeight="1" x14ac:dyDescent="0.25">
      <c r="A36" s="18">
        <v>30</v>
      </c>
      <c r="B36" s="25"/>
      <c r="C36" s="25"/>
      <c r="D36" s="20" t="s">
        <v>56</v>
      </c>
      <c r="E36" s="18" t="s">
        <v>131</v>
      </c>
      <c r="F36" s="18" t="s">
        <v>171</v>
      </c>
      <c r="G36" s="29">
        <v>2492.34</v>
      </c>
      <c r="H36" s="29">
        <v>7</v>
      </c>
      <c r="I36" s="29">
        <v>3</v>
      </c>
      <c r="J36" s="29">
        <v>3</v>
      </c>
      <c r="K36" s="29">
        <v>0</v>
      </c>
      <c r="L36" s="29">
        <v>0</v>
      </c>
      <c r="M36" s="29">
        <v>0</v>
      </c>
      <c r="N36" s="29">
        <f t="shared" si="1"/>
        <v>0</v>
      </c>
      <c r="O36" s="23">
        <v>2492.34</v>
      </c>
      <c r="P36" s="23">
        <v>2492.34</v>
      </c>
      <c r="Q36" s="29">
        <f t="shared" si="2"/>
        <v>100</v>
      </c>
      <c r="R36" s="23">
        <v>2492.34</v>
      </c>
      <c r="S36" s="29">
        <f t="shared" si="3"/>
        <v>100</v>
      </c>
      <c r="T36" s="23">
        <f t="shared" si="4"/>
        <v>0</v>
      </c>
      <c r="U36" s="29">
        <f t="shared" si="5"/>
        <v>0</v>
      </c>
      <c r="V36" s="28">
        <v>0</v>
      </c>
      <c r="W36" s="28">
        <v>0</v>
      </c>
      <c r="X36" s="28">
        <v>0</v>
      </c>
      <c r="Y36" s="29">
        <f t="shared" si="6"/>
        <v>0</v>
      </c>
      <c r="Z36" s="29">
        <v>0</v>
      </c>
      <c r="AA36" s="29">
        <v>0</v>
      </c>
      <c r="AB36" s="29">
        <f t="shared" si="7"/>
        <v>0</v>
      </c>
      <c r="AC36" s="29">
        <v>0</v>
      </c>
      <c r="AD36" s="29">
        <f t="shared" si="10"/>
        <v>0</v>
      </c>
      <c r="AE36" s="29">
        <f t="shared" si="8"/>
        <v>0</v>
      </c>
      <c r="AF36" s="29">
        <f t="shared" si="9"/>
        <v>0</v>
      </c>
    </row>
    <row r="37" spans="1:32" ht="22.5" customHeight="1" x14ac:dyDescent="0.25">
      <c r="A37" s="18">
        <v>31</v>
      </c>
      <c r="B37" s="25"/>
      <c r="C37" s="25"/>
      <c r="D37" s="21" t="s">
        <v>58</v>
      </c>
      <c r="E37" s="34" t="s">
        <v>124</v>
      </c>
      <c r="F37" s="34" t="s">
        <v>173</v>
      </c>
      <c r="G37" s="29">
        <v>3019.75</v>
      </c>
      <c r="H37" s="29">
        <v>9</v>
      </c>
      <c r="I37" s="29">
        <v>3</v>
      </c>
      <c r="J37" s="29">
        <v>6</v>
      </c>
      <c r="K37" s="29">
        <v>5</v>
      </c>
      <c r="L37" s="29">
        <v>5</v>
      </c>
      <c r="M37" s="29">
        <v>0</v>
      </c>
      <c r="N37" s="29">
        <f t="shared" si="1"/>
        <v>55.555555555555557</v>
      </c>
      <c r="O37" s="23">
        <v>3019.75</v>
      </c>
      <c r="P37" s="23">
        <v>3019.75</v>
      </c>
      <c r="Q37" s="29">
        <f t="shared" si="2"/>
        <v>100</v>
      </c>
      <c r="R37" s="23">
        <v>3019.75</v>
      </c>
      <c r="S37" s="29">
        <f t="shared" si="3"/>
        <v>100</v>
      </c>
      <c r="T37" s="23">
        <f t="shared" si="4"/>
        <v>0</v>
      </c>
      <c r="U37" s="29">
        <f t="shared" si="5"/>
        <v>0</v>
      </c>
      <c r="V37" s="28">
        <v>0</v>
      </c>
      <c r="W37" s="28">
        <v>0</v>
      </c>
      <c r="X37" s="28">
        <v>0</v>
      </c>
      <c r="Y37" s="29">
        <f t="shared" si="6"/>
        <v>0</v>
      </c>
      <c r="Z37" s="29">
        <v>0</v>
      </c>
      <c r="AA37" s="29">
        <v>0</v>
      </c>
      <c r="AB37" s="29">
        <f t="shared" si="7"/>
        <v>0</v>
      </c>
      <c r="AC37" s="29">
        <v>0</v>
      </c>
      <c r="AD37" s="29">
        <f t="shared" si="10"/>
        <v>0</v>
      </c>
      <c r="AE37" s="29">
        <f t="shared" si="8"/>
        <v>0</v>
      </c>
      <c r="AF37" s="29">
        <f t="shared" si="9"/>
        <v>0</v>
      </c>
    </row>
    <row r="38" spans="1:32" ht="22.5" customHeight="1" x14ac:dyDescent="0.25">
      <c r="A38" s="18">
        <v>32</v>
      </c>
      <c r="B38" s="25"/>
      <c r="C38" s="25"/>
      <c r="D38" s="20" t="s">
        <v>57</v>
      </c>
      <c r="E38" s="18" t="s">
        <v>124</v>
      </c>
      <c r="F38" s="18" t="s">
        <v>172</v>
      </c>
      <c r="G38" s="29">
        <v>0</v>
      </c>
      <c r="H38" s="29">
        <v>2</v>
      </c>
      <c r="I38" s="29">
        <v>1</v>
      </c>
      <c r="J38" s="29">
        <v>1</v>
      </c>
      <c r="K38" s="29">
        <v>0</v>
      </c>
      <c r="L38" s="29">
        <v>0</v>
      </c>
      <c r="M38" s="29">
        <v>0</v>
      </c>
      <c r="N38" s="29">
        <f t="shared" si="1"/>
        <v>0</v>
      </c>
      <c r="O38" s="23">
        <v>0</v>
      </c>
      <c r="P38" s="23">
        <v>0</v>
      </c>
      <c r="Q38" s="29">
        <f t="shared" si="2"/>
        <v>0</v>
      </c>
      <c r="R38" s="23">
        <v>0</v>
      </c>
      <c r="S38" s="29">
        <f t="shared" si="3"/>
        <v>0</v>
      </c>
      <c r="T38" s="23">
        <f t="shared" si="4"/>
        <v>0</v>
      </c>
      <c r="U38" s="29">
        <f t="shared" si="5"/>
        <v>0</v>
      </c>
      <c r="V38" s="28">
        <v>0</v>
      </c>
      <c r="W38" s="28">
        <v>0</v>
      </c>
      <c r="X38" s="28">
        <v>0</v>
      </c>
      <c r="Y38" s="29">
        <f t="shared" si="6"/>
        <v>0</v>
      </c>
      <c r="Z38" s="29">
        <v>0</v>
      </c>
      <c r="AA38" s="29">
        <v>0</v>
      </c>
      <c r="AB38" s="29">
        <f t="shared" si="7"/>
        <v>0</v>
      </c>
      <c r="AC38" s="29">
        <v>0</v>
      </c>
      <c r="AD38" s="29">
        <f t="shared" si="10"/>
        <v>0</v>
      </c>
      <c r="AE38" s="29">
        <f t="shared" si="8"/>
        <v>0</v>
      </c>
      <c r="AF38" s="29">
        <f t="shared" si="9"/>
        <v>0</v>
      </c>
    </row>
    <row r="39" spans="1:32" ht="22.5" customHeight="1" x14ac:dyDescent="0.25">
      <c r="A39" s="18">
        <v>33</v>
      </c>
      <c r="B39" s="25"/>
      <c r="C39" s="25"/>
      <c r="D39" s="20" t="s">
        <v>59</v>
      </c>
      <c r="E39" s="18" t="s">
        <v>127</v>
      </c>
      <c r="F39" s="18" t="s">
        <v>174</v>
      </c>
      <c r="G39" s="29">
        <v>17383.59</v>
      </c>
      <c r="H39" s="29">
        <v>20</v>
      </c>
      <c r="I39" s="29">
        <v>2</v>
      </c>
      <c r="J39" s="29">
        <v>18</v>
      </c>
      <c r="K39" s="29">
        <v>17</v>
      </c>
      <c r="L39" s="29">
        <v>17</v>
      </c>
      <c r="M39" s="29">
        <v>0</v>
      </c>
      <c r="N39" s="29">
        <f t="shared" si="1"/>
        <v>85</v>
      </c>
      <c r="O39" s="23">
        <v>17383.59</v>
      </c>
      <c r="P39" s="23">
        <v>17383.59</v>
      </c>
      <c r="Q39" s="29">
        <f t="shared" si="2"/>
        <v>100</v>
      </c>
      <c r="R39" s="23">
        <v>17383.59</v>
      </c>
      <c r="S39" s="29">
        <f t="shared" si="3"/>
        <v>100</v>
      </c>
      <c r="T39" s="23">
        <f t="shared" si="4"/>
        <v>0</v>
      </c>
      <c r="U39" s="29">
        <f t="shared" si="5"/>
        <v>0</v>
      </c>
      <c r="V39" s="28">
        <v>0</v>
      </c>
      <c r="W39" s="28">
        <v>0</v>
      </c>
      <c r="X39" s="28">
        <v>0</v>
      </c>
      <c r="Y39" s="29">
        <f t="shared" si="6"/>
        <v>0</v>
      </c>
      <c r="Z39" s="29">
        <v>786.01</v>
      </c>
      <c r="AA39" s="29">
        <v>786.01</v>
      </c>
      <c r="AB39" s="29">
        <f t="shared" si="7"/>
        <v>100</v>
      </c>
      <c r="AC39" s="29">
        <v>275.88</v>
      </c>
      <c r="AD39" s="29">
        <f t="shared" si="10"/>
        <v>35.098790091729114</v>
      </c>
      <c r="AE39" s="29">
        <f t="shared" si="8"/>
        <v>510.13</v>
      </c>
      <c r="AF39" s="29">
        <f t="shared" si="9"/>
        <v>64.901209908270886</v>
      </c>
    </row>
    <row r="40" spans="1:32" ht="22.5" customHeight="1" x14ac:dyDescent="0.25">
      <c r="A40" s="18">
        <v>34</v>
      </c>
      <c r="B40" s="25"/>
      <c r="C40" s="25"/>
      <c r="D40" s="20" t="s">
        <v>60</v>
      </c>
      <c r="E40" s="18" t="s">
        <v>124</v>
      </c>
      <c r="F40" s="18" t="s">
        <v>175</v>
      </c>
      <c r="G40" s="29">
        <v>15098.460000000001</v>
      </c>
      <c r="H40" s="29">
        <v>17</v>
      </c>
      <c r="I40" s="29">
        <v>6</v>
      </c>
      <c r="J40" s="29">
        <v>9</v>
      </c>
      <c r="K40" s="29">
        <v>17</v>
      </c>
      <c r="L40" s="29">
        <v>17</v>
      </c>
      <c r="M40" s="29">
        <v>0</v>
      </c>
      <c r="N40" s="29">
        <f t="shared" si="1"/>
        <v>100</v>
      </c>
      <c r="O40" s="23">
        <v>15098.460000000001</v>
      </c>
      <c r="P40" s="23">
        <v>15098.460000000001</v>
      </c>
      <c r="Q40" s="29">
        <f t="shared" si="2"/>
        <v>100</v>
      </c>
      <c r="R40" s="23">
        <v>14854.859999999999</v>
      </c>
      <c r="S40" s="29">
        <f t="shared" si="3"/>
        <v>98.386590420479962</v>
      </c>
      <c r="T40" s="23">
        <f t="shared" si="4"/>
        <v>243.60000000000218</v>
      </c>
      <c r="U40" s="29">
        <f t="shared" si="5"/>
        <v>1.6134095795200447</v>
      </c>
      <c r="V40" s="28">
        <v>0</v>
      </c>
      <c r="W40" s="28">
        <v>0</v>
      </c>
      <c r="X40" s="28">
        <v>0</v>
      </c>
      <c r="Y40" s="29">
        <f t="shared" si="6"/>
        <v>0</v>
      </c>
      <c r="Z40" s="29">
        <v>0</v>
      </c>
      <c r="AA40" s="29">
        <v>243.60000000000218</v>
      </c>
      <c r="AB40" s="29">
        <f t="shared" si="7"/>
        <v>100</v>
      </c>
      <c r="AC40" s="29">
        <v>243.6</v>
      </c>
      <c r="AD40" s="29">
        <f t="shared" si="10"/>
        <v>99.999999999999105</v>
      </c>
      <c r="AE40" s="29">
        <f t="shared" si="8"/>
        <v>2.1884716261411086E-12</v>
      </c>
      <c r="AF40" s="29">
        <f t="shared" si="9"/>
        <v>8.9838736705299219E-13</v>
      </c>
    </row>
    <row r="41" spans="1:32" ht="22.5" customHeight="1" x14ac:dyDescent="0.25">
      <c r="A41" s="18">
        <v>35</v>
      </c>
      <c r="B41" s="25"/>
      <c r="C41" s="25"/>
      <c r="D41" s="20" t="s">
        <v>61</v>
      </c>
      <c r="E41" s="18" t="s">
        <v>124</v>
      </c>
      <c r="F41" s="18" t="s">
        <v>176</v>
      </c>
      <c r="G41" s="29">
        <v>27168.720000000001</v>
      </c>
      <c r="H41" s="29">
        <v>26</v>
      </c>
      <c r="I41" s="29">
        <v>8</v>
      </c>
      <c r="J41" s="29">
        <v>15</v>
      </c>
      <c r="K41" s="29">
        <v>24</v>
      </c>
      <c r="L41" s="29">
        <v>24</v>
      </c>
      <c r="M41" s="29">
        <v>0</v>
      </c>
      <c r="N41" s="29">
        <f t="shared" si="1"/>
        <v>92.307692307692307</v>
      </c>
      <c r="O41" s="23">
        <v>27168.720000000001</v>
      </c>
      <c r="P41" s="23">
        <v>27168.720000000001</v>
      </c>
      <c r="Q41" s="29">
        <f t="shared" si="2"/>
        <v>100</v>
      </c>
      <c r="R41" s="23">
        <v>27168.720000000001</v>
      </c>
      <c r="S41" s="29">
        <f t="shared" si="3"/>
        <v>100</v>
      </c>
      <c r="T41" s="23">
        <f t="shared" si="4"/>
        <v>0</v>
      </c>
      <c r="U41" s="29">
        <f t="shared" si="5"/>
        <v>0</v>
      </c>
      <c r="V41" s="28">
        <v>0</v>
      </c>
      <c r="W41" s="28">
        <v>0</v>
      </c>
      <c r="X41" s="28">
        <v>0</v>
      </c>
      <c r="Y41" s="29">
        <f t="shared" si="6"/>
        <v>0</v>
      </c>
      <c r="Z41" s="29">
        <v>3348.24</v>
      </c>
      <c r="AA41" s="29">
        <v>3348.24</v>
      </c>
      <c r="AB41" s="29">
        <f t="shared" si="7"/>
        <v>100</v>
      </c>
      <c r="AC41" s="29">
        <v>3348.24</v>
      </c>
      <c r="AD41" s="29">
        <f t="shared" si="10"/>
        <v>100</v>
      </c>
      <c r="AE41" s="29">
        <f t="shared" si="8"/>
        <v>0</v>
      </c>
      <c r="AF41" s="29">
        <f t="shared" si="9"/>
        <v>0</v>
      </c>
    </row>
    <row r="42" spans="1:32" ht="22.5" customHeight="1" x14ac:dyDescent="0.25">
      <c r="A42" s="18">
        <v>36</v>
      </c>
      <c r="B42" s="25"/>
      <c r="C42" s="25"/>
      <c r="D42" s="20" t="s">
        <v>62</v>
      </c>
      <c r="E42" s="18" t="s">
        <v>132</v>
      </c>
      <c r="F42" s="18" t="s">
        <v>177</v>
      </c>
      <c r="G42" s="29">
        <v>9538.17</v>
      </c>
      <c r="H42" s="29">
        <v>10</v>
      </c>
      <c r="I42" s="29">
        <v>4</v>
      </c>
      <c r="J42" s="29">
        <v>6</v>
      </c>
      <c r="K42" s="29">
        <v>10</v>
      </c>
      <c r="L42" s="29">
        <v>10</v>
      </c>
      <c r="M42" s="29">
        <v>0</v>
      </c>
      <c r="N42" s="29">
        <f t="shared" si="1"/>
        <v>100</v>
      </c>
      <c r="O42" s="23">
        <v>9538.17</v>
      </c>
      <c r="P42" s="23">
        <v>9538.17</v>
      </c>
      <c r="Q42" s="29">
        <f t="shared" si="2"/>
        <v>100</v>
      </c>
      <c r="R42" s="23">
        <v>8030.89</v>
      </c>
      <c r="S42" s="29">
        <f t="shared" si="3"/>
        <v>84.197387968551624</v>
      </c>
      <c r="T42" s="23">
        <f t="shared" si="4"/>
        <v>1507.2799999999997</v>
      </c>
      <c r="U42" s="29">
        <f t="shared" si="5"/>
        <v>15.802612031448376</v>
      </c>
      <c r="V42" s="28">
        <v>0</v>
      </c>
      <c r="W42" s="28">
        <v>0</v>
      </c>
      <c r="X42" s="28">
        <v>0</v>
      </c>
      <c r="Y42" s="29">
        <f t="shared" si="6"/>
        <v>0</v>
      </c>
      <c r="Z42" s="29">
        <v>0</v>
      </c>
      <c r="AA42" s="29">
        <v>1507.2799999999997</v>
      </c>
      <c r="AB42" s="29">
        <f t="shared" si="7"/>
        <v>100</v>
      </c>
      <c r="AC42" s="29">
        <v>1507.28</v>
      </c>
      <c r="AD42" s="29">
        <f t="shared" si="10"/>
        <v>100.00000000000003</v>
      </c>
      <c r="AE42" s="29">
        <f t="shared" si="8"/>
        <v>0</v>
      </c>
      <c r="AF42" s="29">
        <f t="shared" si="9"/>
        <v>0</v>
      </c>
    </row>
    <row r="43" spans="1:32" ht="22.5" customHeight="1" x14ac:dyDescent="0.25">
      <c r="A43" s="18">
        <v>37</v>
      </c>
      <c r="B43" s="25"/>
      <c r="C43" s="25"/>
      <c r="D43" s="20" t="s">
        <v>63</v>
      </c>
      <c r="E43" s="18" t="s">
        <v>124</v>
      </c>
      <c r="F43" s="18" t="s">
        <v>178</v>
      </c>
      <c r="G43" s="29">
        <v>15784.42</v>
      </c>
      <c r="H43" s="29">
        <v>15</v>
      </c>
      <c r="I43" s="29">
        <v>3</v>
      </c>
      <c r="J43" s="29">
        <v>12</v>
      </c>
      <c r="K43" s="29">
        <v>13</v>
      </c>
      <c r="L43" s="29">
        <v>13</v>
      </c>
      <c r="M43" s="29">
        <v>0</v>
      </c>
      <c r="N43" s="29">
        <f t="shared" si="1"/>
        <v>86.666666666666671</v>
      </c>
      <c r="O43" s="23">
        <v>15784.42</v>
      </c>
      <c r="P43" s="23">
        <v>15784.42</v>
      </c>
      <c r="Q43" s="29">
        <f t="shared" si="2"/>
        <v>100</v>
      </c>
      <c r="R43" s="23">
        <v>15784.419999999998</v>
      </c>
      <c r="S43" s="29">
        <f t="shared" si="3"/>
        <v>99.999999999999986</v>
      </c>
      <c r="T43" s="23">
        <f t="shared" si="4"/>
        <v>0</v>
      </c>
      <c r="U43" s="29">
        <f t="shared" si="5"/>
        <v>0</v>
      </c>
      <c r="V43" s="28">
        <v>0</v>
      </c>
      <c r="W43" s="28">
        <v>0</v>
      </c>
      <c r="X43" s="28">
        <v>0</v>
      </c>
      <c r="Y43" s="29">
        <f t="shared" si="6"/>
        <v>0</v>
      </c>
      <c r="Z43" s="29">
        <v>1182.1300000000001</v>
      </c>
      <c r="AA43" s="29">
        <v>1182.1300000000001</v>
      </c>
      <c r="AB43" s="29">
        <f t="shared" si="7"/>
        <v>100</v>
      </c>
      <c r="AC43" s="29">
        <v>0</v>
      </c>
      <c r="AD43" s="29">
        <f t="shared" si="10"/>
        <v>0</v>
      </c>
      <c r="AE43" s="29">
        <f t="shared" si="8"/>
        <v>1182.1300000000001</v>
      </c>
      <c r="AF43" s="29">
        <f t="shared" si="9"/>
        <v>100</v>
      </c>
    </row>
    <row r="44" spans="1:32" ht="22.5" customHeight="1" x14ac:dyDescent="0.25">
      <c r="A44" s="18">
        <v>38</v>
      </c>
      <c r="B44" s="25"/>
      <c r="C44" s="25"/>
      <c r="D44" s="21" t="s">
        <v>65</v>
      </c>
      <c r="E44" s="34" t="s">
        <v>124</v>
      </c>
      <c r="F44" s="34" t="s">
        <v>180</v>
      </c>
      <c r="G44" s="29">
        <v>0</v>
      </c>
      <c r="H44" s="29">
        <v>2</v>
      </c>
      <c r="I44" s="29">
        <v>0</v>
      </c>
      <c r="J44" s="29">
        <v>2</v>
      </c>
      <c r="K44" s="29">
        <v>0</v>
      </c>
      <c r="L44" s="29">
        <v>0</v>
      </c>
      <c r="M44" s="29">
        <v>0</v>
      </c>
      <c r="N44" s="29">
        <f t="shared" si="1"/>
        <v>0</v>
      </c>
      <c r="O44" s="23">
        <v>0</v>
      </c>
      <c r="P44" s="23">
        <v>0</v>
      </c>
      <c r="Q44" s="29">
        <f t="shared" si="2"/>
        <v>0</v>
      </c>
      <c r="R44" s="23">
        <v>0</v>
      </c>
      <c r="S44" s="29">
        <f t="shared" si="3"/>
        <v>0</v>
      </c>
      <c r="T44" s="23">
        <f t="shared" si="4"/>
        <v>0</v>
      </c>
      <c r="U44" s="29">
        <f t="shared" si="5"/>
        <v>0</v>
      </c>
      <c r="V44" s="28">
        <v>0</v>
      </c>
      <c r="W44" s="28">
        <v>0</v>
      </c>
      <c r="X44" s="28">
        <v>0</v>
      </c>
      <c r="Y44" s="29">
        <f t="shared" si="6"/>
        <v>0</v>
      </c>
      <c r="Z44" s="29">
        <v>0</v>
      </c>
      <c r="AA44" s="29">
        <v>0</v>
      </c>
      <c r="AB44" s="29">
        <f t="shared" si="7"/>
        <v>0</v>
      </c>
      <c r="AC44" s="29">
        <v>0</v>
      </c>
      <c r="AD44" s="29">
        <f t="shared" si="10"/>
        <v>0</v>
      </c>
      <c r="AE44" s="29">
        <f t="shared" si="8"/>
        <v>0</v>
      </c>
      <c r="AF44" s="29">
        <f t="shared" si="9"/>
        <v>0</v>
      </c>
    </row>
    <row r="45" spans="1:32" ht="22.5" customHeight="1" x14ac:dyDescent="0.25">
      <c r="A45" s="18">
        <v>39</v>
      </c>
      <c r="B45" s="25"/>
      <c r="C45" s="25"/>
      <c r="D45" s="20" t="s">
        <v>64</v>
      </c>
      <c r="E45" s="18" t="s">
        <v>124</v>
      </c>
      <c r="F45" s="18" t="s">
        <v>179</v>
      </c>
      <c r="G45" s="29">
        <v>624.23</v>
      </c>
      <c r="H45" s="29">
        <v>2</v>
      </c>
      <c r="I45" s="29">
        <v>1</v>
      </c>
      <c r="J45" s="29">
        <v>1</v>
      </c>
      <c r="K45" s="29">
        <v>2</v>
      </c>
      <c r="L45" s="29">
        <v>2</v>
      </c>
      <c r="M45" s="29">
        <v>0</v>
      </c>
      <c r="N45" s="29">
        <f t="shared" si="1"/>
        <v>100</v>
      </c>
      <c r="O45" s="23">
        <v>624.23</v>
      </c>
      <c r="P45" s="23">
        <v>624.23</v>
      </c>
      <c r="Q45" s="29">
        <f t="shared" si="2"/>
        <v>100</v>
      </c>
      <c r="R45" s="23">
        <v>624.23</v>
      </c>
      <c r="S45" s="29">
        <f t="shared" si="3"/>
        <v>100</v>
      </c>
      <c r="T45" s="23">
        <f t="shared" si="4"/>
        <v>0</v>
      </c>
      <c r="U45" s="29">
        <f t="shared" si="5"/>
        <v>0</v>
      </c>
      <c r="V45" s="28">
        <v>0</v>
      </c>
      <c r="W45" s="28">
        <v>0</v>
      </c>
      <c r="X45" s="28">
        <v>0</v>
      </c>
      <c r="Y45" s="29">
        <f t="shared" si="6"/>
        <v>0</v>
      </c>
      <c r="Z45" s="29">
        <v>0</v>
      </c>
      <c r="AA45" s="29">
        <v>0</v>
      </c>
      <c r="AB45" s="29">
        <f t="shared" si="7"/>
        <v>0</v>
      </c>
      <c r="AC45" s="29">
        <v>0</v>
      </c>
      <c r="AD45" s="29">
        <f t="shared" si="10"/>
        <v>0</v>
      </c>
      <c r="AE45" s="29">
        <f t="shared" si="8"/>
        <v>0</v>
      </c>
      <c r="AF45" s="29">
        <f t="shared" si="9"/>
        <v>0</v>
      </c>
    </row>
    <row r="46" spans="1:32" ht="22.5" customHeight="1" x14ac:dyDescent="0.25">
      <c r="A46" s="18">
        <v>40</v>
      </c>
      <c r="B46" s="25"/>
      <c r="C46" s="25"/>
      <c r="D46" s="20" t="s">
        <v>66</v>
      </c>
      <c r="E46" s="18" t="s">
        <v>126</v>
      </c>
      <c r="F46" s="18" t="s">
        <v>181</v>
      </c>
      <c r="G46" s="29">
        <v>9181.1</v>
      </c>
      <c r="H46" s="29">
        <v>14</v>
      </c>
      <c r="I46" s="29">
        <v>2</v>
      </c>
      <c r="J46" s="29">
        <v>12</v>
      </c>
      <c r="K46" s="29">
        <v>13</v>
      </c>
      <c r="L46" s="29">
        <v>13</v>
      </c>
      <c r="M46" s="29">
        <v>0</v>
      </c>
      <c r="N46" s="29">
        <f t="shared" si="1"/>
        <v>92.857142857142861</v>
      </c>
      <c r="O46" s="23">
        <v>9181.1</v>
      </c>
      <c r="P46" s="23">
        <v>9181.1</v>
      </c>
      <c r="Q46" s="29">
        <f t="shared" si="2"/>
        <v>100</v>
      </c>
      <c r="R46" s="23">
        <v>9181.1</v>
      </c>
      <c r="S46" s="29">
        <f t="shared" si="3"/>
        <v>100</v>
      </c>
      <c r="T46" s="23">
        <f t="shared" si="4"/>
        <v>0</v>
      </c>
      <c r="U46" s="29">
        <f t="shared" si="5"/>
        <v>0</v>
      </c>
      <c r="V46" s="28">
        <v>0</v>
      </c>
      <c r="W46" s="28">
        <v>0</v>
      </c>
      <c r="X46" s="28">
        <v>0</v>
      </c>
      <c r="Y46" s="29">
        <f t="shared" si="6"/>
        <v>0</v>
      </c>
      <c r="Z46" s="29">
        <v>0</v>
      </c>
      <c r="AA46" s="29">
        <v>0</v>
      </c>
      <c r="AB46" s="29">
        <f t="shared" si="7"/>
        <v>0</v>
      </c>
      <c r="AC46" s="29">
        <v>0</v>
      </c>
      <c r="AD46" s="29">
        <f t="shared" si="10"/>
        <v>0</v>
      </c>
      <c r="AE46" s="29">
        <f t="shared" si="8"/>
        <v>0</v>
      </c>
      <c r="AF46" s="29">
        <f t="shared" si="9"/>
        <v>0</v>
      </c>
    </row>
    <row r="47" spans="1:32" ht="22.5" customHeight="1" x14ac:dyDescent="0.25">
      <c r="A47" s="18">
        <v>41</v>
      </c>
      <c r="B47" s="25"/>
      <c r="C47" s="25"/>
      <c r="D47" s="20" t="s">
        <v>67</v>
      </c>
      <c r="E47" s="18" t="s">
        <v>133</v>
      </c>
      <c r="F47" s="18" t="s">
        <v>182</v>
      </c>
      <c r="G47" s="29">
        <v>57185.21</v>
      </c>
      <c r="H47" s="29">
        <v>34</v>
      </c>
      <c r="I47" s="29">
        <v>11</v>
      </c>
      <c r="J47" s="29">
        <v>23</v>
      </c>
      <c r="K47" s="29">
        <v>30</v>
      </c>
      <c r="L47" s="29">
        <v>30</v>
      </c>
      <c r="M47" s="29">
        <v>0</v>
      </c>
      <c r="N47" s="29">
        <f t="shared" si="1"/>
        <v>88.235294117647058</v>
      </c>
      <c r="O47" s="23">
        <v>57185.21</v>
      </c>
      <c r="P47" s="23">
        <v>57185.21</v>
      </c>
      <c r="Q47" s="29">
        <f t="shared" si="2"/>
        <v>100</v>
      </c>
      <c r="R47" s="23">
        <v>56055.509999999995</v>
      </c>
      <c r="S47" s="29">
        <f t="shared" si="3"/>
        <v>98.024489199217754</v>
      </c>
      <c r="T47" s="23">
        <f t="shared" si="4"/>
        <v>1129.7000000000044</v>
      </c>
      <c r="U47" s="29">
        <f t="shared" si="5"/>
        <v>1.975510800782238</v>
      </c>
      <c r="V47" s="28">
        <v>0</v>
      </c>
      <c r="W47" s="28">
        <v>0</v>
      </c>
      <c r="X47" s="28">
        <v>0</v>
      </c>
      <c r="Y47" s="29">
        <f t="shared" si="6"/>
        <v>0</v>
      </c>
      <c r="Z47" s="29">
        <v>0</v>
      </c>
      <c r="AA47" s="29">
        <v>1129.7000000000044</v>
      </c>
      <c r="AB47" s="29">
        <f t="shared" si="7"/>
        <v>100</v>
      </c>
      <c r="AC47" s="29">
        <v>1129.7</v>
      </c>
      <c r="AD47" s="29">
        <f t="shared" si="10"/>
        <v>99.999999999999616</v>
      </c>
      <c r="AE47" s="29">
        <f t="shared" si="8"/>
        <v>4.3200998334214091E-12</v>
      </c>
      <c r="AF47" s="29">
        <f t="shared" si="9"/>
        <v>3.8241124488106513E-13</v>
      </c>
    </row>
    <row r="48" spans="1:32" ht="22.5" customHeight="1" x14ac:dyDescent="0.25">
      <c r="A48" s="18">
        <v>42</v>
      </c>
      <c r="B48" s="25"/>
      <c r="C48" s="25"/>
      <c r="D48" s="20" t="s">
        <v>68</v>
      </c>
      <c r="E48" s="18" t="s">
        <v>125</v>
      </c>
      <c r="F48" s="18" t="s">
        <v>183</v>
      </c>
      <c r="G48" s="29">
        <v>13438.82</v>
      </c>
      <c r="H48" s="29">
        <v>16</v>
      </c>
      <c r="I48" s="29">
        <v>6</v>
      </c>
      <c r="J48" s="29">
        <v>9</v>
      </c>
      <c r="K48" s="29">
        <v>11</v>
      </c>
      <c r="L48" s="29">
        <v>11</v>
      </c>
      <c r="M48" s="29">
        <v>0</v>
      </c>
      <c r="N48" s="29">
        <f t="shared" si="1"/>
        <v>68.75</v>
      </c>
      <c r="O48" s="23">
        <v>13438.82</v>
      </c>
      <c r="P48" s="23">
        <v>13438.82</v>
      </c>
      <c r="Q48" s="29">
        <f t="shared" si="2"/>
        <v>100</v>
      </c>
      <c r="R48" s="23">
        <v>13438.82</v>
      </c>
      <c r="S48" s="29">
        <f t="shared" si="3"/>
        <v>100</v>
      </c>
      <c r="T48" s="23">
        <f t="shared" si="4"/>
        <v>0</v>
      </c>
      <c r="U48" s="29">
        <f t="shared" si="5"/>
        <v>0</v>
      </c>
      <c r="V48" s="28">
        <v>0</v>
      </c>
      <c r="W48" s="28">
        <v>0</v>
      </c>
      <c r="X48" s="28">
        <v>0</v>
      </c>
      <c r="Y48" s="29">
        <f t="shared" si="6"/>
        <v>0</v>
      </c>
      <c r="Z48" s="29">
        <v>0</v>
      </c>
      <c r="AA48" s="29">
        <v>0</v>
      </c>
      <c r="AB48" s="29">
        <f t="shared" si="7"/>
        <v>0</v>
      </c>
      <c r="AC48" s="29">
        <v>0</v>
      </c>
      <c r="AD48" s="29">
        <f t="shared" si="10"/>
        <v>0</v>
      </c>
      <c r="AE48" s="29">
        <f t="shared" si="8"/>
        <v>0</v>
      </c>
      <c r="AF48" s="29">
        <f t="shared" si="9"/>
        <v>0</v>
      </c>
    </row>
    <row r="49" spans="1:32" ht="22.5" customHeight="1" x14ac:dyDescent="0.25">
      <c r="A49" s="18">
        <v>43</v>
      </c>
      <c r="B49" s="25"/>
      <c r="C49" s="25"/>
      <c r="D49" s="20" t="s">
        <v>69</v>
      </c>
      <c r="E49" s="18" t="s">
        <v>128</v>
      </c>
      <c r="F49" s="18" t="s">
        <v>184</v>
      </c>
      <c r="G49" s="29">
        <v>20641.310000000001</v>
      </c>
      <c r="H49" s="29">
        <v>16</v>
      </c>
      <c r="I49" s="29">
        <v>2</v>
      </c>
      <c r="J49" s="29">
        <v>14</v>
      </c>
      <c r="K49" s="29">
        <v>11</v>
      </c>
      <c r="L49" s="29">
        <v>11</v>
      </c>
      <c r="M49" s="29">
        <v>0</v>
      </c>
      <c r="N49" s="29">
        <f t="shared" si="1"/>
        <v>68.75</v>
      </c>
      <c r="O49" s="23">
        <v>20641.310000000001</v>
      </c>
      <c r="P49" s="23">
        <v>20641.310000000001</v>
      </c>
      <c r="Q49" s="29">
        <f t="shared" si="2"/>
        <v>100</v>
      </c>
      <c r="R49" s="23">
        <v>20641.309999999998</v>
      </c>
      <c r="S49" s="29">
        <f t="shared" si="3"/>
        <v>99.999999999999972</v>
      </c>
      <c r="T49" s="23">
        <f t="shared" si="4"/>
        <v>0</v>
      </c>
      <c r="U49" s="29">
        <f t="shared" si="5"/>
        <v>0</v>
      </c>
      <c r="V49" s="28">
        <v>0</v>
      </c>
      <c r="W49" s="28">
        <v>0</v>
      </c>
      <c r="X49" s="28">
        <v>0</v>
      </c>
      <c r="Y49" s="29">
        <f t="shared" si="6"/>
        <v>0</v>
      </c>
      <c r="Z49" s="29">
        <v>0</v>
      </c>
      <c r="AA49" s="29">
        <v>0</v>
      </c>
      <c r="AB49" s="29">
        <f t="shared" si="7"/>
        <v>0</v>
      </c>
      <c r="AC49" s="29">
        <v>0</v>
      </c>
      <c r="AD49" s="29">
        <f t="shared" si="10"/>
        <v>0</v>
      </c>
      <c r="AE49" s="29">
        <f t="shared" si="8"/>
        <v>0</v>
      </c>
      <c r="AF49" s="29">
        <f t="shared" si="9"/>
        <v>0</v>
      </c>
    </row>
    <row r="50" spans="1:32" ht="22.5" customHeight="1" x14ac:dyDescent="0.25">
      <c r="A50" s="18">
        <v>44</v>
      </c>
      <c r="B50" s="25"/>
      <c r="C50" s="25"/>
      <c r="D50" s="20" t="s">
        <v>70</v>
      </c>
      <c r="E50" s="18" t="s">
        <v>134</v>
      </c>
      <c r="F50" s="18" t="s">
        <v>185</v>
      </c>
      <c r="G50" s="29">
        <v>15207.210000000001</v>
      </c>
      <c r="H50" s="29">
        <v>12</v>
      </c>
      <c r="I50" s="29">
        <v>2</v>
      </c>
      <c r="J50" s="29">
        <v>10</v>
      </c>
      <c r="K50" s="29">
        <v>9</v>
      </c>
      <c r="L50" s="29">
        <v>9</v>
      </c>
      <c r="M50" s="29">
        <v>0</v>
      </c>
      <c r="N50" s="29">
        <f t="shared" si="1"/>
        <v>75</v>
      </c>
      <c r="O50" s="23">
        <v>15207.210000000001</v>
      </c>
      <c r="P50" s="23">
        <v>15207.210000000001</v>
      </c>
      <c r="Q50" s="29">
        <f t="shared" si="2"/>
        <v>100</v>
      </c>
      <c r="R50" s="23">
        <v>15207.210000000001</v>
      </c>
      <c r="S50" s="29">
        <f t="shared" si="3"/>
        <v>100</v>
      </c>
      <c r="T50" s="23">
        <f t="shared" si="4"/>
        <v>0</v>
      </c>
      <c r="U50" s="29">
        <f t="shared" si="5"/>
        <v>0</v>
      </c>
      <c r="V50" s="28">
        <v>0</v>
      </c>
      <c r="W50" s="28">
        <v>0</v>
      </c>
      <c r="X50" s="28">
        <v>0</v>
      </c>
      <c r="Y50" s="29">
        <f t="shared" si="6"/>
        <v>0</v>
      </c>
      <c r="Z50" s="29">
        <v>2914.08</v>
      </c>
      <c r="AA50" s="29">
        <v>2914.08</v>
      </c>
      <c r="AB50" s="29">
        <f t="shared" si="7"/>
        <v>100</v>
      </c>
      <c r="AC50" s="29">
        <v>2914.08</v>
      </c>
      <c r="AD50" s="29">
        <f t="shared" si="10"/>
        <v>100</v>
      </c>
      <c r="AE50" s="29">
        <f t="shared" si="8"/>
        <v>0</v>
      </c>
      <c r="AF50" s="29">
        <f t="shared" si="9"/>
        <v>0</v>
      </c>
    </row>
    <row r="51" spans="1:32" ht="22.5" customHeight="1" x14ac:dyDescent="0.25">
      <c r="A51" s="18">
        <v>45</v>
      </c>
      <c r="B51" s="25"/>
      <c r="C51" s="25"/>
      <c r="D51" s="20" t="s">
        <v>71</v>
      </c>
      <c r="E51" s="18" t="s">
        <v>121</v>
      </c>
      <c r="F51" s="18" t="s">
        <v>186</v>
      </c>
      <c r="G51" s="29">
        <v>9576.4699999999993</v>
      </c>
      <c r="H51" s="29">
        <v>10</v>
      </c>
      <c r="I51" s="29">
        <v>2</v>
      </c>
      <c r="J51" s="29">
        <v>8</v>
      </c>
      <c r="K51" s="29">
        <v>8</v>
      </c>
      <c r="L51" s="29">
        <v>8</v>
      </c>
      <c r="M51" s="29">
        <v>0</v>
      </c>
      <c r="N51" s="29">
        <f t="shared" si="1"/>
        <v>80</v>
      </c>
      <c r="O51" s="23">
        <v>9576.4699999999993</v>
      </c>
      <c r="P51" s="23">
        <v>9576.4699999999993</v>
      </c>
      <c r="Q51" s="29">
        <f t="shared" si="2"/>
        <v>100</v>
      </c>
      <c r="R51" s="23">
        <v>9576.4699999999993</v>
      </c>
      <c r="S51" s="29">
        <f t="shared" si="3"/>
        <v>100</v>
      </c>
      <c r="T51" s="23">
        <f t="shared" si="4"/>
        <v>0</v>
      </c>
      <c r="U51" s="29">
        <f t="shared" si="5"/>
        <v>0</v>
      </c>
      <c r="V51" s="28">
        <v>0</v>
      </c>
      <c r="W51" s="28">
        <v>0</v>
      </c>
      <c r="X51" s="28">
        <v>0</v>
      </c>
      <c r="Y51" s="29">
        <f t="shared" si="6"/>
        <v>0</v>
      </c>
      <c r="Z51" s="29">
        <v>813.02</v>
      </c>
      <c r="AA51" s="29">
        <v>813.02</v>
      </c>
      <c r="AB51" s="29">
        <f t="shared" si="7"/>
        <v>100</v>
      </c>
      <c r="AC51" s="29">
        <v>0</v>
      </c>
      <c r="AD51" s="29">
        <f t="shared" si="10"/>
        <v>0</v>
      </c>
      <c r="AE51" s="29">
        <f t="shared" si="8"/>
        <v>813.02</v>
      </c>
      <c r="AF51" s="29">
        <f t="shared" si="9"/>
        <v>100</v>
      </c>
    </row>
    <row r="52" spans="1:32" ht="22.5" customHeight="1" x14ac:dyDescent="0.25">
      <c r="A52" s="18">
        <v>46</v>
      </c>
      <c r="B52" s="25"/>
      <c r="C52" s="25"/>
      <c r="D52" s="20" t="s">
        <v>72</v>
      </c>
      <c r="E52" s="18" t="s">
        <v>124</v>
      </c>
      <c r="F52" s="18" t="s">
        <v>187</v>
      </c>
      <c r="G52" s="29">
        <v>20743.91</v>
      </c>
      <c r="H52" s="29">
        <v>24</v>
      </c>
      <c r="I52" s="29">
        <v>10</v>
      </c>
      <c r="J52" s="29">
        <v>12</v>
      </c>
      <c r="K52" s="29">
        <v>25</v>
      </c>
      <c r="L52" s="29">
        <v>25</v>
      </c>
      <c r="M52" s="29">
        <v>0</v>
      </c>
      <c r="N52" s="29">
        <f t="shared" si="1"/>
        <v>104.16666666666667</v>
      </c>
      <c r="O52" s="23">
        <v>20743.91</v>
      </c>
      <c r="P52" s="23">
        <v>20743.91</v>
      </c>
      <c r="Q52" s="29">
        <f t="shared" si="2"/>
        <v>100</v>
      </c>
      <c r="R52" s="23">
        <v>20743.91</v>
      </c>
      <c r="S52" s="29">
        <f t="shared" si="3"/>
        <v>100</v>
      </c>
      <c r="T52" s="23">
        <f t="shared" si="4"/>
        <v>0</v>
      </c>
      <c r="U52" s="29">
        <f t="shared" si="5"/>
        <v>0</v>
      </c>
      <c r="V52" s="28">
        <v>0</v>
      </c>
      <c r="W52" s="28">
        <v>0</v>
      </c>
      <c r="X52" s="28">
        <v>0</v>
      </c>
      <c r="Y52" s="29">
        <f t="shared" si="6"/>
        <v>0</v>
      </c>
      <c r="Z52" s="29">
        <v>2435.46</v>
      </c>
      <c r="AA52" s="29">
        <v>2435.46</v>
      </c>
      <c r="AB52" s="29">
        <f t="shared" si="7"/>
        <v>100</v>
      </c>
      <c r="AC52" s="29">
        <v>0</v>
      </c>
      <c r="AD52" s="29">
        <f t="shared" si="10"/>
        <v>0</v>
      </c>
      <c r="AE52" s="29">
        <f t="shared" si="8"/>
        <v>2435.46</v>
      </c>
      <c r="AF52" s="29">
        <f t="shared" si="9"/>
        <v>100</v>
      </c>
    </row>
    <row r="53" spans="1:32" ht="22.5" customHeight="1" x14ac:dyDescent="0.25">
      <c r="A53" s="18">
        <v>47</v>
      </c>
      <c r="B53" s="25"/>
      <c r="C53" s="25"/>
      <c r="D53" s="20" t="s">
        <v>73</v>
      </c>
      <c r="E53" s="18" t="s">
        <v>125</v>
      </c>
      <c r="F53" s="18" t="s">
        <v>188</v>
      </c>
      <c r="G53" s="29">
        <v>14149.42</v>
      </c>
      <c r="H53" s="29">
        <v>16</v>
      </c>
      <c r="I53" s="29">
        <v>0</v>
      </c>
      <c r="J53" s="29">
        <v>16</v>
      </c>
      <c r="K53" s="29">
        <v>13</v>
      </c>
      <c r="L53" s="29">
        <v>13</v>
      </c>
      <c r="M53" s="29">
        <v>0</v>
      </c>
      <c r="N53" s="29">
        <f t="shared" si="1"/>
        <v>81.25</v>
      </c>
      <c r="O53" s="23">
        <v>14149.42</v>
      </c>
      <c r="P53" s="23">
        <v>14149.42</v>
      </c>
      <c r="Q53" s="29">
        <f t="shared" si="2"/>
        <v>100</v>
      </c>
      <c r="R53" s="23">
        <v>14149.42</v>
      </c>
      <c r="S53" s="29">
        <f t="shared" si="3"/>
        <v>100</v>
      </c>
      <c r="T53" s="23">
        <f t="shared" si="4"/>
        <v>0</v>
      </c>
      <c r="U53" s="29">
        <f t="shared" si="5"/>
        <v>0</v>
      </c>
      <c r="V53" s="28">
        <v>0</v>
      </c>
      <c r="W53" s="28">
        <v>0</v>
      </c>
      <c r="X53" s="28">
        <v>0</v>
      </c>
      <c r="Y53" s="29">
        <f t="shared" si="6"/>
        <v>0</v>
      </c>
      <c r="Z53" s="29">
        <v>0</v>
      </c>
      <c r="AA53" s="29">
        <v>0</v>
      </c>
      <c r="AB53" s="29">
        <f t="shared" si="7"/>
        <v>0</v>
      </c>
      <c r="AC53" s="29">
        <v>0</v>
      </c>
      <c r="AD53" s="29">
        <f t="shared" si="10"/>
        <v>0</v>
      </c>
      <c r="AE53" s="29">
        <f t="shared" si="8"/>
        <v>0</v>
      </c>
      <c r="AF53" s="29">
        <f t="shared" si="9"/>
        <v>0</v>
      </c>
    </row>
    <row r="54" spans="1:32" ht="22.5" customHeight="1" x14ac:dyDescent="0.25">
      <c r="A54" s="18">
        <v>48</v>
      </c>
      <c r="B54" s="25"/>
      <c r="C54" s="25"/>
      <c r="D54" s="20" t="s">
        <v>74</v>
      </c>
      <c r="E54" s="18" t="s">
        <v>124</v>
      </c>
      <c r="F54" s="18" t="s">
        <v>189</v>
      </c>
      <c r="G54" s="29">
        <v>19513.129999999997</v>
      </c>
      <c r="H54" s="29">
        <v>15</v>
      </c>
      <c r="I54" s="29">
        <v>2</v>
      </c>
      <c r="J54" s="29">
        <v>12</v>
      </c>
      <c r="K54" s="29">
        <v>11</v>
      </c>
      <c r="L54" s="29">
        <v>11</v>
      </c>
      <c r="M54" s="29">
        <v>0</v>
      </c>
      <c r="N54" s="29">
        <f t="shared" si="1"/>
        <v>73.333333333333329</v>
      </c>
      <c r="O54" s="23">
        <v>19513.129999999997</v>
      </c>
      <c r="P54" s="23">
        <v>19513.129999999997</v>
      </c>
      <c r="Q54" s="29">
        <f t="shared" si="2"/>
        <v>100</v>
      </c>
      <c r="R54" s="23">
        <v>19513.129999999997</v>
      </c>
      <c r="S54" s="29">
        <f t="shared" si="3"/>
        <v>100</v>
      </c>
      <c r="T54" s="23">
        <f t="shared" si="4"/>
        <v>0</v>
      </c>
      <c r="U54" s="29">
        <f t="shared" si="5"/>
        <v>0</v>
      </c>
      <c r="V54" s="28">
        <v>0</v>
      </c>
      <c r="W54" s="28">
        <v>0</v>
      </c>
      <c r="X54" s="28">
        <v>0</v>
      </c>
      <c r="Y54" s="29">
        <f t="shared" si="6"/>
        <v>0</v>
      </c>
      <c r="Z54" s="29">
        <v>0</v>
      </c>
      <c r="AA54" s="29">
        <v>0</v>
      </c>
      <c r="AB54" s="29">
        <f t="shared" si="7"/>
        <v>0</v>
      </c>
      <c r="AC54" s="29">
        <v>0</v>
      </c>
      <c r="AD54" s="29">
        <f t="shared" si="10"/>
        <v>0</v>
      </c>
      <c r="AE54" s="29">
        <f t="shared" si="8"/>
        <v>0</v>
      </c>
      <c r="AF54" s="29">
        <f t="shared" si="9"/>
        <v>0</v>
      </c>
    </row>
    <row r="55" spans="1:32" ht="22.5" customHeight="1" x14ac:dyDescent="0.25">
      <c r="A55" s="18">
        <v>49</v>
      </c>
      <c r="B55" s="25"/>
      <c r="C55" s="25"/>
      <c r="D55" s="20" t="s">
        <v>75</v>
      </c>
      <c r="E55" s="18" t="s">
        <v>125</v>
      </c>
      <c r="F55" s="18" t="s">
        <v>190</v>
      </c>
      <c r="G55" s="29">
        <v>7872.8899999999994</v>
      </c>
      <c r="H55" s="29">
        <v>18</v>
      </c>
      <c r="I55" s="29">
        <v>5</v>
      </c>
      <c r="J55" s="29">
        <v>13</v>
      </c>
      <c r="K55" s="29">
        <v>14</v>
      </c>
      <c r="L55" s="29">
        <v>14</v>
      </c>
      <c r="M55" s="29">
        <v>0</v>
      </c>
      <c r="N55" s="29">
        <f t="shared" si="1"/>
        <v>77.777777777777786</v>
      </c>
      <c r="O55" s="23">
        <v>7872.8899999999994</v>
      </c>
      <c r="P55" s="23">
        <v>7872.8899999999994</v>
      </c>
      <c r="Q55" s="29">
        <f t="shared" si="2"/>
        <v>100</v>
      </c>
      <c r="R55" s="23">
        <v>7872.8899999999994</v>
      </c>
      <c r="S55" s="29">
        <f t="shared" si="3"/>
        <v>100</v>
      </c>
      <c r="T55" s="23">
        <f t="shared" si="4"/>
        <v>0</v>
      </c>
      <c r="U55" s="29">
        <f t="shared" si="5"/>
        <v>0</v>
      </c>
      <c r="V55" s="28">
        <v>0</v>
      </c>
      <c r="W55" s="28">
        <v>0</v>
      </c>
      <c r="X55" s="28">
        <v>0</v>
      </c>
      <c r="Y55" s="29">
        <f t="shared" si="6"/>
        <v>0</v>
      </c>
      <c r="Z55" s="29">
        <v>0</v>
      </c>
      <c r="AA55" s="29">
        <v>0</v>
      </c>
      <c r="AB55" s="29">
        <f t="shared" si="7"/>
        <v>0</v>
      </c>
      <c r="AC55" s="29">
        <v>0</v>
      </c>
      <c r="AD55" s="29">
        <f t="shared" si="10"/>
        <v>0</v>
      </c>
      <c r="AE55" s="29">
        <f t="shared" si="8"/>
        <v>0</v>
      </c>
      <c r="AF55" s="29">
        <f t="shared" si="9"/>
        <v>0</v>
      </c>
    </row>
    <row r="56" spans="1:32" ht="22.5" customHeight="1" x14ac:dyDescent="0.25">
      <c r="A56" s="18">
        <v>50</v>
      </c>
      <c r="B56" s="25"/>
      <c r="C56" s="25"/>
      <c r="D56" s="20" t="s">
        <v>76</v>
      </c>
      <c r="E56" s="18" t="s">
        <v>135</v>
      </c>
      <c r="F56" s="18" t="s">
        <v>191</v>
      </c>
      <c r="G56" s="29">
        <v>901.85</v>
      </c>
      <c r="H56" s="29">
        <v>9</v>
      </c>
      <c r="I56" s="29">
        <v>3</v>
      </c>
      <c r="J56" s="29">
        <v>5</v>
      </c>
      <c r="K56" s="29">
        <v>2</v>
      </c>
      <c r="L56" s="29">
        <v>2</v>
      </c>
      <c r="M56" s="29">
        <v>0</v>
      </c>
      <c r="N56" s="29">
        <f t="shared" si="1"/>
        <v>22.222222222222221</v>
      </c>
      <c r="O56" s="23">
        <v>901.85</v>
      </c>
      <c r="P56" s="23">
        <v>901.85</v>
      </c>
      <c r="Q56" s="29">
        <f t="shared" si="2"/>
        <v>100</v>
      </c>
      <c r="R56" s="23">
        <v>901.85</v>
      </c>
      <c r="S56" s="29">
        <f t="shared" si="3"/>
        <v>100</v>
      </c>
      <c r="T56" s="23">
        <f t="shared" si="4"/>
        <v>0</v>
      </c>
      <c r="U56" s="29">
        <f t="shared" si="5"/>
        <v>0</v>
      </c>
      <c r="V56" s="28">
        <v>0</v>
      </c>
      <c r="W56" s="28">
        <v>0</v>
      </c>
      <c r="X56" s="28">
        <v>0</v>
      </c>
      <c r="Y56" s="29">
        <f t="shared" si="6"/>
        <v>0</v>
      </c>
      <c r="Z56" s="29">
        <v>0</v>
      </c>
      <c r="AA56" s="29">
        <v>0</v>
      </c>
      <c r="AB56" s="29">
        <f t="shared" si="7"/>
        <v>0</v>
      </c>
      <c r="AC56" s="29">
        <v>0</v>
      </c>
      <c r="AD56" s="29">
        <f t="shared" si="10"/>
        <v>0</v>
      </c>
      <c r="AE56" s="29">
        <f t="shared" si="8"/>
        <v>0</v>
      </c>
      <c r="AF56" s="29">
        <f t="shared" si="9"/>
        <v>0</v>
      </c>
    </row>
    <row r="57" spans="1:32" ht="22.5" customHeight="1" x14ac:dyDescent="0.25">
      <c r="A57" s="18">
        <v>51</v>
      </c>
      <c r="B57" s="25"/>
      <c r="C57" s="25"/>
      <c r="D57" s="20" t="s">
        <v>77</v>
      </c>
      <c r="E57" s="18" t="s">
        <v>136</v>
      </c>
      <c r="F57" s="18" t="s">
        <v>192</v>
      </c>
      <c r="G57" s="29">
        <v>22560.63</v>
      </c>
      <c r="H57" s="29">
        <v>17</v>
      </c>
      <c r="I57" s="29">
        <v>1</v>
      </c>
      <c r="J57" s="29">
        <v>16</v>
      </c>
      <c r="K57" s="29">
        <v>15</v>
      </c>
      <c r="L57" s="29">
        <v>15</v>
      </c>
      <c r="M57" s="29">
        <v>0</v>
      </c>
      <c r="N57" s="29">
        <f t="shared" si="1"/>
        <v>88.235294117647058</v>
      </c>
      <c r="O57" s="23">
        <v>22560.63</v>
      </c>
      <c r="P57" s="23">
        <v>22560.63</v>
      </c>
      <c r="Q57" s="29">
        <f t="shared" si="2"/>
        <v>100</v>
      </c>
      <c r="R57" s="23">
        <v>22560.63</v>
      </c>
      <c r="S57" s="29">
        <f t="shared" si="3"/>
        <v>100</v>
      </c>
      <c r="T57" s="23">
        <f t="shared" si="4"/>
        <v>0</v>
      </c>
      <c r="U57" s="29">
        <f t="shared" si="5"/>
        <v>0</v>
      </c>
      <c r="V57" s="28">
        <v>0</v>
      </c>
      <c r="W57" s="28">
        <v>0</v>
      </c>
      <c r="X57" s="28">
        <v>0</v>
      </c>
      <c r="Y57" s="29">
        <f t="shared" si="6"/>
        <v>0</v>
      </c>
      <c r="Z57" s="29">
        <v>2572.42</v>
      </c>
      <c r="AA57" s="29">
        <v>2572.42</v>
      </c>
      <c r="AB57" s="29">
        <f t="shared" si="7"/>
        <v>100</v>
      </c>
      <c r="AC57" s="29">
        <v>2572.42</v>
      </c>
      <c r="AD57" s="29">
        <f t="shared" si="10"/>
        <v>100</v>
      </c>
      <c r="AE57" s="29">
        <f t="shared" si="8"/>
        <v>0</v>
      </c>
      <c r="AF57" s="29">
        <f t="shared" si="9"/>
        <v>0</v>
      </c>
    </row>
    <row r="58" spans="1:32" ht="22.5" customHeight="1" x14ac:dyDescent="0.25">
      <c r="A58" s="18">
        <v>52</v>
      </c>
      <c r="B58" s="25"/>
      <c r="C58" s="25"/>
      <c r="D58" s="20" t="s">
        <v>78</v>
      </c>
      <c r="E58" s="18" t="s">
        <v>124</v>
      </c>
      <c r="F58" s="18" t="s">
        <v>193</v>
      </c>
      <c r="G58" s="29">
        <v>5829.1</v>
      </c>
      <c r="H58" s="29">
        <v>9</v>
      </c>
      <c r="I58" s="29">
        <v>3</v>
      </c>
      <c r="J58" s="29">
        <v>6</v>
      </c>
      <c r="K58" s="29">
        <v>8</v>
      </c>
      <c r="L58" s="29">
        <v>8</v>
      </c>
      <c r="M58" s="29">
        <v>0</v>
      </c>
      <c r="N58" s="29">
        <f t="shared" si="1"/>
        <v>88.888888888888886</v>
      </c>
      <c r="O58" s="23">
        <v>5829.1</v>
      </c>
      <c r="P58" s="23">
        <v>5829.1</v>
      </c>
      <c r="Q58" s="29">
        <f t="shared" si="2"/>
        <v>100</v>
      </c>
      <c r="R58" s="23">
        <v>5829.1</v>
      </c>
      <c r="S58" s="29">
        <f t="shared" si="3"/>
        <v>100</v>
      </c>
      <c r="T58" s="23">
        <f t="shared" si="4"/>
        <v>0</v>
      </c>
      <c r="U58" s="29">
        <f t="shared" si="5"/>
        <v>0</v>
      </c>
      <c r="V58" s="28">
        <v>0</v>
      </c>
      <c r="W58" s="28">
        <v>0</v>
      </c>
      <c r="X58" s="28">
        <v>0</v>
      </c>
      <c r="Y58" s="29">
        <f t="shared" si="6"/>
        <v>0</v>
      </c>
      <c r="Z58" s="29">
        <v>0</v>
      </c>
      <c r="AA58" s="29">
        <v>0</v>
      </c>
      <c r="AB58" s="29">
        <f t="shared" si="7"/>
        <v>0</v>
      </c>
      <c r="AC58" s="29">
        <v>0</v>
      </c>
      <c r="AD58" s="29">
        <f t="shared" si="10"/>
        <v>0</v>
      </c>
      <c r="AE58" s="29">
        <f t="shared" si="8"/>
        <v>0</v>
      </c>
      <c r="AF58" s="29">
        <f t="shared" si="9"/>
        <v>0</v>
      </c>
    </row>
    <row r="59" spans="1:32" ht="22.5" customHeight="1" x14ac:dyDescent="0.25">
      <c r="A59" s="18">
        <v>53</v>
      </c>
      <c r="B59" s="25"/>
      <c r="C59" s="25"/>
      <c r="D59" s="20" t="s">
        <v>79</v>
      </c>
      <c r="E59" s="18" t="s">
        <v>137</v>
      </c>
      <c r="F59" s="18" t="s">
        <v>194</v>
      </c>
      <c r="G59" s="29">
        <v>20164.23</v>
      </c>
      <c r="H59" s="29">
        <v>19</v>
      </c>
      <c r="I59" s="29">
        <v>5</v>
      </c>
      <c r="J59" s="29">
        <v>14</v>
      </c>
      <c r="K59" s="29">
        <v>16</v>
      </c>
      <c r="L59" s="29">
        <v>16</v>
      </c>
      <c r="M59" s="29">
        <v>0</v>
      </c>
      <c r="N59" s="29">
        <f t="shared" si="1"/>
        <v>84.210526315789465</v>
      </c>
      <c r="O59" s="23">
        <v>20164.23</v>
      </c>
      <c r="P59" s="23">
        <v>20164.23</v>
      </c>
      <c r="Q59" s="29">
        <f t="shared" si="2"/>
        <v>100</v>
      </c>
      <c r="R59" s="23">
        <v>19473.62</v>
      </c>
      <c r="S59" s="29">
        <f t="shared" si="3"/>
        <v>96.575073781642047</v>
      </c>
      <c r="T59" s="23">
        <f t="shared" si="4"/>
        <v>690.61000000000058</v>
      </c>
      <c r="U59" s="29">
        <f t="shared" si="5"/>
        <v>3.4249262183579563</v>
      </c>
      <c r="V59" s="28">
        <v>0</v>
      </c>
      <c r="W59" s="28">
        <v>0</v>
      </c>
      <c r="X59" s="28">
        <v>0</v>
      </c>
      <c r="Y59" s="29">
        <f t="shared" si="6"/>
        <v>0</v>
      </c>
      <c r="Z59" s="29">
        <v>0</v>
      </c>
      <c r="AA59" s="29">
        <v>690.61000000000058</v>
      </c>
      <c r="AB59" s="29">
        <f t="shared" si="7"/>
        <v>100</v>
      </c>
      <c r="AC59" s="29">
        <v>690.61</v>
      </c>
      <c r="AD59" s="29">
        <f t="shared" si="10"/>
        <v>99.999999999999929</v>
      </c>
      <c r="AE59" s="29">
        <f t="shared" si="8"/>
        <v>0</v>
      </c>
      <c r="AF59" s="29">
        <f t="shared" si="9"/>
        <v>0</v>
      </c>
    </row>
    <row r="60" spans="1:32" ht="22.5" customHeight="1" x14ac:dyDescent="0.25">
      <c r="A60" s="18">
        <v>54</v>
      </c>
      <c r="B60" s="25"/>
      <c r="C60" s="25"/>
      <c r="D60" s="20" t="s">
        <v>80</v>
      </c>
      <c r="E60" s="18" t="s">
        <v>124</v>
      </c>
      <c r="F60" s="18" t="s">
        <v>195</v>
      </c>
      <c r="G60" s="29">
        <v>21266.880000000001</v>
      </c>
      <c r="H60" s="29">
        <v>16</v>
      </c>
      <c r="I60" s="29">
        <v>3</v>
      </c>
      <c r="J60" s="29">
        <v>12</v>
      </c>
      <c r="K60" s="29">
        <v>16</v>
      </c>
      <c r="L60" s="29">
        <v>16</v>
      </c>
      <c r="M60" s="29">
        <v>0</v>
      </c>
      <c r="N60" s="29">
        <f t="shared" si="1"/>
        <v>100</v>
      </c>
      <c r="O60" s="23">
        <v>21266.880000000001</v>
      </c>
      <c r="P60" s="23">
        <v>21266.880000000001</v>
      </c>
      <c r="Q60" s="29">
        <f t="shared" si="2"/>
        <v>100</v>
      </c>
      <c r="R60" s="23">
        <v>21266.880000000001</v>
      </c>
      <c r="S60" s="29">
        <f t="shared" si="3"/>
        <v>100</v>
      </c>
      <c r="T60" s="23">
        <f t="shared" si="4"/>
        <v>0</v>
      </c>
      <c r="U60" s="29">
        <f t="shared" si="5"/>
        <v>0</v>
      </c>
      <c r="V60" s="28">
        <v>0</v>
      </c>
      <c r="W60" s="28">
        <v>0</v>
      </c>
      <c r="X60" s="28">
        <v>0</v>
      </c>
      <c r="Y60" s="29">
        <f t="shared" si="6"/>
        <v>0</v>
      </c>
      <c r="Z60" s="29">
        <v>8701.2800000000007</v>
      </c>
      <c r="AA60" s="29">
        <v>8701.2800000000007</v>
      </c>
      <c r="AB60" s="29">
        <f t="shared" si="7"/>
        <v>100</v>
      </c>
      <c r="AC60" s="29">
        <v>5286.54</v>
      </c>
      <c r="AD60" s="29">
        <f t="shared" si="10"/>
        <v>60.755888788775906</v>
      </c>
      <c r="AE60" s="29">
        <f t="shared" si="8"/>
        <v>3414.7400000000007</v>
      </c>
      <c r="AF60" s="29">
        <f t="shared" si="9"/>
        <v>39.244111211224102</v>
      </c>
    </row>
    <row r="61" spans="1:32" ht="22.5" customHeight="1" x14ac:dyDescent="0.25">
      <c r="A61" s="18">
        <v>55</v>
      </c>
      <c r="B61" s="25"/>
      <c r="C61" s="25"/>
      <c r="D61" s="20" t="s">
        <v>81</v>
      </c>
      <c r="E61" s="18" t="s">
        <v>130</v>
      </c>
      <c r="F61" s="18" t="s">
        <v>196</v>
      </c>
      <c r="G61" s="29">
        <v>13311.29</v>
      </c>
      <c r="H61" s="29">
        <v>16</v>
      </c>
      <c r="I61" s="29">
        <v>0</v>
      </c>
      <c r="J61" s="29">
        <v>16</v>
      </c>
      <c r="K61" s="29">
        <v>14</v>
      </c>
      <c r="L61" s="29">
        <v>14</v>
      </c>
      <c r="M61" s="29">
        <v>0</v>
      </c>
      <c r="N61" s="29">
        <f t="shared" si="1"/>
        <v>87.5</v>
      </c>
      <c r="O61" s="23">
        <v>13311.29</v>
      </c>
      <c r="P61" s="23">
        <v>13311.29</v>
      </c>
      <c r="Q61" s="29">
        <f t="shared" si="2"/>
        <v>100</v>
      </c>
      <c r="R61" s="23">
        <v>11290.26</v>
      </c>
      <c r="S61" s="29">
        <f t="shared" si="3"/>
        <v>84.817173992903761</v>
      </c>
      <c r="T61" s="23">
        <f t="shared" si="4"/>
        <v>2021.0300000000007</v>
      </c>
      <c r="U61" s="29">
        <f t="shared" si="5"/>
        <v>15.182826007096237</v>
      </c>
      <c r="V61" s="28">
        <v>0</v>
      </c>
      <c r="W61" s="28">
        <v>0</v>
      </c>
      <c r="X61" s="28">
        <v>0</v>
      </c>
      <c r="Y61" s="29">
        <f t="shared" si="6"/>
        <v>0</v>
      </c>
      <c r="Z61" s="29">
        <v>0</v>
      </c>
      <c r="AA61" s="29">
        <v>2021.0300000000007</v>
      </c>
      <c r="AB61" s="29">
        <f t="shared" si="7"/>
        <v>100</v>
      </c>
      <c r="AC61" s="29">
        <v>2021.03</v>
      </c>
      <c r="AD61" s="29">
        <f t="shared" si="10"/>
        <v>99.999999999999972</v>
      </c>
      <c r="AE61" s="29">
        <f t="shared" si="8"/>
        <v>0</v>
      </c>
      <c r="AF61" s="29">
        <f t="shared" si="9"/>
        <v>0</v>
      </c>
    </row>
    <row r="62" spans="1:32" ht="22.5" customHeight="1" x14ac:dyDescent="0.25">
      <c r="A62" s="18">
        <v>56</v>
      </c>
      <c r="B62" s="25"/>
      <c r="C62" s="25"/>
      <c r="D62" s="20" t="s">
        <v>82</v>
      </c>
      <c r="E62" s="18" t="s">
        <v>124</v>
      </c>
      <c r="F62" s="18" t="s">
        <v>197</v>
      </c>
      <c r="G62" s="29">
        <v>4865.3099999999995</v>
      </c>
      <c r="H62" s="29">
        <v>5</v>
      </c>
      <c r="I62" s="29">
        <v>0</v>
      </c>
      <c r="J62" s="29">
        <v>5</v>
      </c>
      <c r="K62" s="29">
        <v>5</v>
      </c>
      <c r="L62" s="29">
        <v>5</v>
      </c>
      <c r="M62" s="29">
        <v>0</v>
      </c>
      <c r="N62" s="29">
        <f t="shared" si="1"/>
        <v>100</v>
      </c>
      <c r="O62" s="23">
        <v>4865.3099999999995</v>
      </c>
      <c r="P62" s="23">
        <v>4865.3099999999995</v>
      </c>
      <c r="Q62" s="29">
        <f t="shared" si="2"/>
        <v>100</v>
      </c>
      <c r="R62" s="23">
        <v>4865.3099999999995</v>
      </c>
      <c r="S62" s="29">
        <f t="shared" si="3"/>
        <v>100</v>
      </c>
      <c r="T62" s="23">
        <f t="shared" si="4"/>
        <v>0</v>
      </c>
      <c r="U62" s="29">
        <f t="shared" si="5"/>
        <v>0</v>
      </c>
      <c r="V62" s="28">
        <v>0</v>
      </c>
      <c r="W62" s="28">
        <v>0</v>
      </c>
      <c r="X62" s="28">
        <v>0</v>
      </c>
      <c r="Y62" s="29">
        <f t="shared" si="6"/>
        <v>0</v>
      </c>
      <c r="Z62" s="29">
        <v>0</v>
      </c>
      <c r="AA62" s="29">
        <v>0</v>
      </c>
      <c r="AB62" s="29">
        <f t="shared" si="7"/>
        <v>0</v>
      </c>
      <c r="AC62" s="29">
        <v>0</v>
      </c>
      <c r="AD62" s="29">
        <f t="shared" si="10"/>
        <v>0</v>
      </c>
      <c r="AE62" s="29">
        <f t="shared" si="8"/>
        <v>0</v>
      </c>
      <c r="AF62" s="29">
        <f t="shared" si="9"/>
        <v>0</v>
      </c>
    </row>
    <row r="63" spans="1:32" ht="22.5" customHeight="1" x14ac:dyDescent="0.25">
      <c r="A63" s="18">
        <v>57</v>
      </c>
      <c r="B63" s="25"/>
      <c r="C63" s="25"/>
      <c r="D63" s="20" t="s">
        <v>83</v>
      </c>
      <c r="E63" s="18" t="s">
        <v>124</v>
      </c>
      <c r="F63" s="18" t="s">
        <v>198</v>
      </c>
      <c r="G63" s="29">
        <v>15259.9</v>
      </c>
      <c r="H63" s="29">
        <v>14</v>
      </c>
      <c r="I63" s="29">
        <v>1</v>
      </c>
      <c r="J63" s="29">
        <v>12</v>
      </c>
      <c r="K63" s="29">
        <v>13</v>
      </c>
      <c r="L63" s="29">
        <v>13</v>
      </c>
      <c r="M63" s="29">
        <v>0</v>
      </c>
      <c r="N63" s="29">
        <f t="shared" si="1"/>
        <v>92.857142857142861</v>
      </c>
      <c r="O63" s="23">
        <v>15259.9</v>
      </c>
      <c r="P63" s="23">
        <v>15259.9</v>
      </c>
      <c r="Q63" s="29">
        <f t="shared" si="2"/>
        <v>100</v>
      </c>
      <c r="R63" s="23">
        <v>15259.900000000001</v>
      </c>
      <c r="S63" s="29">
        <f t="shared" si="3"/>
        <v>100.00000000000003</v>
      </c>
      <c r="T63" s="23">
        <f t="shared" si="4"/>
        <v>0</v>
      </c>
      <c r="U63" s="29">
        <f t="shared" si="5"/>
        <v>0</v>
      </c>
      <c r="V63" s="28">
        <v>0</v>
      </c>
      <c r="W63" s="28">
        <v>0</v>
      </c>
      <c r="X63" s="28">
        <v>0</v>
      </c>
      <c r="Y63" s="29">
        <f t="shared" si="6"/>
        <v>0</v>
      </c>
      <c r="Z63" s="29">
        <v>715.58</v>
      </c>
      <c r="AA63" s="29">
        <v>715.58</v>
      </c>
      <c r="AB63" s="29">
        <f t="shared" si="7"/>
        <v>100</v>
      </c>
      <c r="AC63" s="29">
        <v>0</v>
      </c>
      <c r="AD63" s="29">
        <f t="shared" si="10"/>
        <v>0</v>
      </c>
      <c r="AE63" s="29">
        <f t="shared" si="8"/>
        <v>715.58</v>
      </c>
      <c r="AF63" s="29">
        <f t="shared" si="9"/>
        <v>100</v>
      </c>
    </row>
    <row r="64" spans="1:32" ht="22.5" customHeight="1" x14ac:dyDescent="0.25">
      <c r="A64" s="18">
        <v>58</v>
      </c>
      <c r="B64" s="25"/>
      <c r="C64" s="25"/>
      <c r="D64" s="20" t="s">
        <v>84</v>
      </c>
      <c r="E64" s="18" t="s">
        <v>125</v>
      </c>
      <c r="F64" s="18" t="s">
        <v>199</v>
      </c>
      <c r="G64" s="29">
        <v>9876.69</v>
      </c>
      <c r="H64" s="29">
        <v>15</v>
      </c>
      <c r="I64" s="29">
        <v>4</v>
      </c>
      <c r="J64" s="29">
        <v>10</v>
      </c>
      <c r="K64" s="29">
        <v>15</v>
      </c>
      <c r="L64" s="29">
        <v>15</v>
      </c>
      <c r="M64" s="29">
        <v>0</v>
      </c>
      <c r="N64" s="29">
        <f t="shared" si="1"/>
        <v>100</v>
      </c>
      <c r="O64" s="23">
        <v>9876.69</v>
      </c>
      <c r="P64" s="23">
        <v>9876.69</v>
      </c>
      <c r="Q64" s="29">
        <f t="shared" si="2"/>
        <v>100</v>
      </c>
      <c r="R64" s="23">
        <v>9876.69</v>
      </c>
      <c r="S64" s="29">
        <f t="shared" si="3"/>
        <v>100</v>
      </c>
      <c r="T64" s="23">
        <f t="shared" si="4"/>
        <v>0</v>
      </c>
      <c r="U64" s="29">
        <f t="shared" si="5"/>
        <v>0</v>
      </c>
      <c r="V64" s="28">
        <v>0</v>
      </c>
      <c r="W64" s="28">
        <v>0</v>
      </c>
      <c r="X64" s="28">
        <v>0</v>
      </c>
      <c r="Y64" s="29">
        <f t="shared" si="6"/>
        <v>0</v>
      </c>
      <c r="Z64" s="29">
        <v>0</v>
      </c>
      <c r="AA64" s="29">
        <v>0</v>
      </c>
      <c r="AB64" s="29">
        <f t="shared" si="7"/>
        <v>0</v>
      </c>
      <c r="AC64" s="29">
        <v>0</v>
      </c>
      <c r="AD64" s="29">
        <f t="shared" si="10"/>
        <v>0</v>
      </c>
      <c r="AE64" s="29">
        <f t="shared" si="8"/>
        <v>0</v>
      </c>
      <c r="AF64" s="29">
        <f t="shared" si="9"/>
        <v>0</v>
      </c>
    </row>
    <row r="65" spans="1:32" ht="22.5" customHeight="1" x14ac:dyDescent="0.25">
      <c r="A65" s="18">
        <v>59</v>
      </c>
      <c r="B65" s="25"/>
      <c r="C65" s="25"/>
      <c r="D65" s="20" t="s">
        <v>85</v>
      </c>
      <c r="E65" s="18" t="s">
        <v>124</v>
      </c>
      <c r="F65" s="18" t="s">
        <v>200</v>
      </c>
      <c r="G65" s="29">
        <v>29474.7</v>
      </c>
      <c r="H65" s="29">
        <v>30</v>
      </c>
      <c r="I65" s="29">
        <v>11</v>
      </c>
      <c r="J65" s="29">
        <v>17</v>
      </c>
      <c r="K65" s="29">
        <v>25</v>
      </c>
      <c r="L65" s="29">
        <v>25</v>
      </c>
      <c r="M65" s="29">
        <v>0</v>
      </c>
      <c r="N65" s="29">
        <f t="shared" si="1"/>
        <v>83.333333333333343</v>
      </c>
      <c r="O65" s="23">
        <v>29474.7</v>
      </c>
      <c r="P65" s="23">
        <v>29474.7</v>
      </c>
      <c r="Q65" s="29">
        <f t="shared" si="2"/>
        <v>100</v>
      </c>
      <c r="R65" s="23">
        <v>25978.489999999998</v>
      </c>
      <c r="S65" s="29">
        <f t="shared" si="3"/>
        <v>88.138267734701287</v>
      </c>
      <c r="T65" s="23">
        <f t="shared" si="4"/>
        <v>3496.2100000000028</v>
      </c>
      <c r="U65" s="29">
        <f t="shared" si="5"/>
        <v>11.861732265298723</v>
      </c>
      <c r="V65" s="28">
        <v>0</v>
      </c>
      <c r="W65" s="28">
        <v>0</v>
      </c>
      <c r="X65" s="28">
        <v>0</v>
      </c>
      <c r="Y65" s="29">
        <f t="shared" si="6"/>
        <v>0</v>
      </c>
      <c r="Z65" s="29">
        <v>8174.92</v>
      </c>
      <c r="AA65" s="29">
        <v>11671.130000000003</v>
      </c>
      <c r="AB65" s="29">
        <f t="shared" si="7"/>
        <v>100</v>
      </c>
      <c r="AC65" s="29">
        <v>3496.21</v>
      </c>
      <c r="AD65" s="29">
        <f t="shared" si="10"/>
        <v>29.956053955358215</v>
      </c>
      <c r="AE65" s="29">
        <f t="shared" si="8"/>
        <v>8174.9200000000028</v>
      </c>
      <c r="AF65" s="29">
        <f t="shared" si="9"/>
        <v>70.043946044641785</v>
      </c>
    </row>
    <row r="66" spans="1:32" ht="22.5" customHeight="1" x14ac:dyDescent="0.25">
      <c r="A66" s="18">
        <v>60</v>
      </c>
      <c r="B66" s="25"/>
      <c r="C66" s="25"/>
      <c r="D66" s="20" t="s">
        <v>86</v>
      </c>
      <c r="E66" s="18" t="s">
        <v>138</v>
      </c>
      <c r="F66" s="18" t="s">
        <v>201</v>
      </c>
      <c r="G66" s="29">
        <v>31860.29</v>
      </c>
      <c r="H66" s="29">
        <v>22</v>
      </c>
      <c r="I66" s="29">
        <v>8</v>
      </c>
      <c r="J66" s="29">
        <v>14</v>
      </c>
      <c r="K66" s="29">
        <v>23</v>
      </c>
      <c r="L66" s="29">
        <v>23</v>
      </c>
      <c r="M66" s="29">
        <v>0</v>
      </c>
      <c r="N66" s="29">
        <f t="shared" si="1"/>
        <v>104.54545454545455</v>
      </c>
      <c r="O66" s="23">
        <v>31860.29</v>
      </c>
      <c r="P66" s="23">
        <v>31860.29</v>
      </c>
      <c r="Q66" s="29">
        <f t="shared" si="2"/>
        <v>100</v>
      </c>
      <c r="R66" s="23">
        <v>31860.29</v>
      </c>
      <c r="S66" s="29">
        <f t="shared" si="3"/>
        <v>100</v>
      </c>
      <c r="T66" s="23">
        <f t="shared" si="4"/>
        <v>0</v>
      </c>
      <c r="U66" s="29">
        <f t="shared" si="5"/>
        <v>0</v>
      </c>
      <c r="V66" s="28">
        <v>0</v>
      </c>
      <c r="W66" s="28">
        <v>0</v>
      </c>
      <c r="X66" s="28">
        <v>0</v>
      </c>
      <c r="Y66" s="29">
        <f t="shared" si="6"/>
        <v>0</v>
      </c>
      <c r="Z66" s="29">
        <v>2448.9699999999998</v>
      </c>
      <c r="AA66" s="29">
        <v>2448.9699999999998</v>
      </c>
      <c r="AB66" s="29">
        <f t="shared" si="7"/>
        <v>100</v>
      </c>
      <c r="AC66" s="29">
        <v>2448.9699999999998</v>
      </c>
      <c r="AD66" s="29">
        <f t="shared" si="10"/>
        <v>100</v>
      </c>
      <c r="AE66" s="29">
        <f t="shared" si="8"/>
        <v>0</v>
      </c>
      <c r="AF66" s="29">
        <f t="shared" si="9"/>
        <v>0</v>
      </c>
    </row>
    <row r="67" spans="1:32" ht="22.5" customHeight="1" x14ac:dyDescent="0.25">
      <c r="A67" s="18">
        <v>61</v>
      </c>
      <c r="B67" s="25"/>
      <c r="C67" s="25"/>
      <c r="D67" s="20" t="s">
        <v>87</v>
      </c>
      <c r="E67" s="18" t="s">
        <v>135</v>
      </c>
      <c r="F67" s="18" t="s">
        <v>202</v>
      </c>
      <c r="G67" s="29">
        <v>7417.12</v>
      </c>
      <c r="H67" s="29">
        <v>9</v>
      </c>
      <c r="I67" s="29">
        <v>2</v>
      </c>
      <c r="J67" s="29">
        <v>6</v>
      </c>
      <c r="K67" s="29">
        <v>9</v>
      </c>
      <c r="L67" s="29">
        <v>9</v>
      </c>
      <c r="M67" s="29">
        <v>0</v>
      </c>
      <c r="N67" s="29">
        <f t="shared" si="1"/>
        <v>100</v>
      </c>
      <c r="O67" s="23">
        <v>7417.12</v>
      </c>
      <c r="P67" s="23">
        <v>7417.12</v>
      </c>
      <c r="Q67" s="29">
        <f t="shared" si="2"/>
        <v>100</v>
      </c>
      <c r="R67" s="23">
        <v>6062.96</v>
      </c>
      <c r="S67" s="29">
        <f t="shared" si="3"/>
        <v>81.742778868347827</v>
      </c>
      <c r="T67" s="23">
        <f t="shared" si="4"/>
        <v>1354.1599999999999</v>
      </c>
      <c r="U67" s="29">
        <f t="shared" si="5"/>
        <v>18.257221131652177</v>
      </c>
      <c r="V67" s="28">
        <v>0</v>
      </c>
      <c r="W67" s="28">
        <v>0</v>
      </c>
      <c r="X67" s="28">
        <v>0</v>
      </c>
      <c r="Y67" s="29">
        <f t="shared" si="6"/>
        <v>0</v>
      </c>
      <c r="Z67" s="29">
        <v>0</v>
      </c>
      <c r="AA67" s="29">
        <v>1354.1599999999999</v>
      </c>
      <c r="AB67" s="29">
        <f t="shared" si="7"/>
        <v>100</v>
      </c>
      <c r="AC67" s="29">
        <v>1345.16</v>
      </c>
      <c r="AD67" s="29">
        <f t="shared" si="10"/>
        <v>99.335381343415861</v>
      </c>
      <c r="AE67" s="29">
        <f t="shared" si="8"/>
        <v>8.9999999999997726</v>
      </c>
      <c r="AF67" s="29">
        <f t="shared" si="9"/>
        <v>0.66461865658413877</v>
      </c>
    </row>
    <row r="68" spans="1:32" ht="22.5" customHeight="1" x14ac:dyDescent="0.25">
      <c r="A68" s="18">
        <v>62</v>
      </c>
      <c r="B68" s="25"/>
      <c r="C68" s="25"/>
      <c r="D68" s="20" t="s">
        <v>88</v>
      </c>
      <c r="E68" s="18" t="s">
        <v>120</v>
      </c>
      <c r="F68" s="18" t="s">
        <v>203</v>
      </c>
      <c r="G68" s="29">
        <v>24949.09</v>
      </c>
      <c r="H68" s="29">
        <v>21</v>
      </c>
      <c r="I68" s="29">
        <v>4</v>
      </c>
      <c r="J68" s="29">
        <v>15</v>
      </c>
      <c r="K68" s="29">
        <v>15</v>
      </c>
      <c r="L68" s="29">
        <v>15</v>
      </c>
      <c r="M68" s="29">
        <v>0</v>
      </c>
      <c r="N68" s="29">
        <f t="shared" si="1"/>
        <v>71.428571428571431</v>
      </c>
      <c r="O68" s="23">
        <v>24949.09</v>
      </c>
      <c r="P68" s="23">
        <v>24949.09</v>
      </c>
      <c r="Q68" s="29">
        <f t="shared" si="2"/>
        <v>100</v>
      </c>
      <c r="R68" s="23">
        <v>24949.09</v>
      </c>
      <c r="S68" s="29">
        <f t="shared" si="3"/>
        <v>100</v>
      </c>
      <c r="T68" s="23">
        <f t="shared" si="4"/>
        <v>0</v>
      </c>
      <c r="U68" s="29">
        <f t="shared" si="5"/>
        <v>0</v>
      </c>
      <c r="V68" s="28">
        <v>0</v>
      </c>
      <c r="W68" s="28">
        <v>0</v>
      </c>
      <c r="X68" s="28">
        <v>0</v>
      </c>
      <c r="Y68" s="29">
        <f t="shared" si="6"/>
        <v>0</v>
      </c>
      <c r="Z68" s="29">
        <v>911.25</v>
      </c>
      <c r="AA68" s="29">
        <v>911.25</v>
      </c>
      <c r="AB68" s="29">
        <f t="shared" si="7"/>
        <v>100</v>
      </c>
      <c r="AC68" s="29">
        <v>0</v>
      </c>
      <c r="AD68" s="29">
        <f t="shared" si="10"/>
        <v>0</v>
      </c>
      <c r="AE68" s="29">
        <f t="shared" si="8"/>
        <v>911.25</v>
      </c>
      <c r="AF68" s="29">
        <f t="shared" si="9"/>
        <v>100</v>
      </c>
    </row>
    <row r="69" spans="1:32" ht="22.5" customHeight="1" x14ac:dyDescent="0.25">
      <c r="A69" s="18">
        <v>63</v>
      </c>
      <c r="B69" s="25"/>
      <c r="C69" s="25"/>
      <c r="D69" s="20" t="s">
        <v>89</v>
      </c>
      <c r="E69" s="18" t="s">
        <v>139</v>
      </c>
      <c r="F69" s="18" t="s">
        <v>204</v>
      </c>
      <c r="G69" s="29">
        <v>23737.41</v>
      </c>
      <c r="H69" s="29">
        <v>26</v>
      </c>
      <c r="I69" s="29">
        <v>1</v>
      </c>
      <c r="J69" s="29">
        <v>25</v>
      </c>
      <c r="K69" s="29">
        <v>24</v>
      </c>
      <c r="L69" s="29">
        <v>24</v>
      </c>
      <c r="M69" s="29">
        <v>0</v>
      </c>
      <c r="N69" s="29">
        <f t="shared" si="1"/>
        <v>92.307692307692307</v>
      </c>
      <c r="O69" s="23">
        <v>23737.41</v>
      </c>
      <c r="P69" s="23">
        <v>23737.41</v>
      </c>
      <c r="Q69" s="29">
        <f t="shared" si="2"/>
        <v>100</v>
      </c>
      <c r="R69" s="23">
        <v>23737.410000000003</v>
      </c>
      <c r="S69" s="29">
        <f t="shared" si="3"/>
        <v>100.00000000000003</v>
      </c>
      <c r="T69" s="23">
        <f t="shared" si="4"/>
        <v>0</v>
      </c>
      <c r="U69" s="29">
        <f t="shared" si="5"/>
        <v>0</v>
      </c>
      <c r="V69" s="28">
        <v>0</v>
      </c>
      <c r="W69" s="28">
        <v>0</v>
      </c>
      <c r="X69" s="28">
        <v>0</v>
      </c>
      <c r="Y69" s="29">
        <f t="shared" si="6"/>
        <v>0</v>
      </c>
      <c r="Z69" s="29">
        <v>2121.7600000000002</v>
      </c>
      <c r="AA69" s="29">
        <v>2121.7600000000002</v>
      </c>
      <c r="AB69" s="29">
        <f t="shared" si="7"/>
        <v>100</v>
      </c>
      <c r="AC69" s="29">
        <v>0</v>
      </c>
      <c r="AD69" s="29">
        <f t="shared" si="10"/>
        <v>0</v>
      </c>
      <c r="AE69" s="29">
        <f t="shared" si="8"/>
        <v>2121.7600000000002</v>
      </c>
      <c r="AF69" s="29">
        <f t="shared" si="9"/>
        <v>100</v>
      </c>
    </row>
    <row r="70" spans="1:32" ht="22.5" customHeight="1" x14ac:dyDescent="0.25">
      <c r="A70" s="18">
        <v>64</v>
      </c>
      <c r="B70" s="25"/>
      <c r="C70" s="25"/>
      <c r="D70" s="20" t="s">
        <v>90</v>
      </c>
      <c r="E70" s="18" t="s">
        <v>140</v>
      </c>
      <c r="F70" s="18" t="s">
        <v>205</v>
      </c>
      <c r="G70" s="29">
        <v>10610.75</v>
      </c>
      <c r="H70" s="29">
        <v>11</v>
      </c>
      <c r="I70" s="29">
        <v>6</v>
      </c>
      <c r="J70" s="29">
        <v>5</v>
      </c>
      <c r="K70" s="29">
        <v>7</v>
      </c>
      <c r="L70" s="29">
        <v>7</v>
      </c>
      <c r="M70" s="29">
        <v>0</v>
      </c>
      <c r="N70" s="29">
        <f t="shared" si="1"/>
        <v>63.636363636363633</v>
      </c>
      <c r="O70" s="23">
        <v>10610.75</v>
      </c>
      <c r="P70" s="23">
        <v>10610.75</v>
      </c>
      <c r="Q70" s="29">
        <f t="shared" si="2"/>
        <v>100</v>
      </c>
      <c r="R70" s="23">
        <v>10610.75</v>
      </c>
      <c r="S70" s="29">
        <f t="shared" si="3"/>
        <v>100</v>
      </c>
      <c r="T70" s="23">
        <f t="shared" si="4"/>
        <v>0</v>
      </c>
      <c r="U70" s="29">
        <f t="shared" si="5"/>
        <v>0</v>
      </c>
      <c r="V70" s="28">
        <v>0</v>
      </c>
      <c r="W70" s="28">
        <v>0</v>
      </c>
      <c r="X70" s="28">
        <v>0</v>
      </c>
      <c r="Y70" s="29">
        <f t="shared" si="6"/>
        <v>0</v>
      </c>
      <c r="Z70" s="29">
        <v>0</v>
      </c>
      <c r="AA70" s="29">
        <v>0</v>
      </c>
      <c r="AB70" s="29">
        <f t="shared" si="7"/>
        <v>0</v>
      </c>
      <c r="AC70" s="29">
        <v>0</v>
      </c>
      <c r="AD70" s="29">
        <f t="shared" si="10"/>
        <v>0</v>
      </c>
      <c r="AE70" s="29">
        <f t="shared" si="8"/>
        <v>0</v>
      </c>
      <c r="AF70" s="29">
        <f t="shared" si="9"/>
        <v>0</v>
      </c>
    </row>
    <row r="71" spans="1:32" ht="22.5" customHeight="1" x14ac:dyDescent="0.25">
      <c r="A71" s="18">
        <v>65</v>
      </c>
      <c r="B71" s="25"/>
      <c r="C71" s="25"/>
      <c r="D71" s="20" t="s">
        <v>91</v>
      </c>
      <c r="E71" s="18" t="s">
        <v>124</v>
      </c>
      <c r="F71" s="18" t="s">
        <v>206</v>
      </c>
      <c r="G71" s="29">
        <v>10032.36</v>
      </c>
      <c r="H71" s="29">
        <v>17</v>
      </c>
      <c r="I71" s="29">
        <v>5</v>
      </c>
      <c r="J71" s="29">
        <v>11</v>
      </c>
      <c r="K71" s="29">
        <v>16</v>
      </c>
      <c r="L71" s="29">
        <v>16</v>
      </c>
      <c r="M71" s="29">
        <v>0</v>
      </c>
      <c r="N71" s="29">
        <f t="shared" ref="N71:N99" si="11">IF(H71=0,0,K71/H71)*100</f>
        <v>94.117647058823522</v>
      </c>
      <c r="O71" s="23">
        <v>10032.36</v>
      </c>
      <c r="P71" s="23">
        <v>10032.36</v>
      </c>
      <c r="Q71" s="29">
        <f t="shared" ref="Q71:Q99" si="12">IF(O71=0,0,P71/O71)*100</f>
        <v>100</v>
      </c>
      <c r="R71" s="23">
        <v>9666.9600000000009</v>
      </c>
      <c r="S71" s="29">
        <f t="shared" ref="S71:S99" si="13">IF(P71=0,0,R71/P71)*100</f>
        <v>96.35778620384437</v>
      </c>
      <c r="T71" s="23">
        <f t="shared" ref="T71:T98" si="14">P71-R71</f>
        <v>365.39999999999964</v>
      </c>
      <c r="U71" s="29">
        <f t="shared" ref="U71:U99" si="15">IF(P71=0,0,T71/P71)*100</f>
        <v>3.6422137961556365</v>
      </c>
      <c r="V71" s="28">
        <v>0</v>
      </c>
      <c r="W71" s="28">
        <v>0</v>
      </c>
      <c r="X71" s="28">
        <v>0</v>
      </c>
      <c r="Y71" s="29">
        <f t="shared" ref="Y71:Y99" si="16">IF(H71=0,0,V71/H71)*100</f>
        <v>0</v>
      </c>
      <c r="Z71" s="29">
        <v>0</v>
      </c>
      <c r="AA71" s="29">
        <v>365.39999999999964</v>
      </c>
      <c r="AB71" s="29">
        <f t="shared" ref="AB71:AB86" si="17">IF(((Z71+T71))=0,0,AA71/(Z71+T71)*100)</f>
        <v>100</v>
      </c>
      <c r="AC71" s="29">
        <v>365.4</v>
      </c>
      <c r="AD71" s="29">
        <f t="shared" si="10"/>
        <v>100.00000000000009</v>
      </c>
      <c r="AE71" s="29">
        <f t="shared" ref="AE71:AE98" si="18">AA71-AC71</f>
        <v>0</v>
      </c>
      <c r="AF71" s="29">
        <f t="shared" ref="AF71:AF99" si="19">IF(AA71=0,0,AE71/AA71)*100</f>
        <v>0</v>
      </c>
    </row>
    <row r="72" spans="1:32" ht="22.5" customHeight="1" x14ac:dyDescent="0.25">
      <c r="A72" s="18">
        <v>66</v>
      </c>
      <c r="B72" s="25"/>
      <c r="C72" s="25"/>
      <c r="D72" s="20" t="s">
        <v>92</v>
      </c>
      <c r="E72" s="18" t="s">
        <v>120</v>
      </c>
      <c r="F72" s="18" t="s">
        <v>207</v>
      </c>
      <c r="G72" s="29">
        <v>6852.7199999999993</v>
      </c>
      <c r="H72" s="29">
        <v>8</v>
      </c>
      <c r="I72" s="29">
        <v>1</v>
      </c>
      <c r="J72" s="29">
        <v>6</v>
      </c>
      <c r="K72" s="29">
        <v>6</v>
      </c>
      <c r="L72" s="29">
        <v>6</v>
      </c>
      <c r="M72" s="29">
        <v>0</v>
      </c>
      <c r="N72" s="29">
        <f t="shared" si="11"/>
        <v>75</v>
      </c>
      <c r="O72" s="23">
        <v>6852.7199999999993</v>
      </c>
      <c r="P72" s="23">
        <v>6852.7199999999993</v>
      </c>
      <c r="Q72" s="29">
        <f t="shared" si="12"/>
        <v>100</v>
      </c>
      <c r="R72" s="23">
        <v>6852.7199999999993</v>
      </c>
      <c r="S72" s="29">
        <f t="shared" si="13"/>
        <v>100</v>
      </c>
      <c r="T72" s="23">
        <f t="shared" si="14"/>
        <v>0</v>
      </c>
      <c r="U72" s="29">
        <f t="shared" si="15"/>
        <v>0</v>
      </c>
      <c r="V72" s="28">
        <v>0</v>
      </c>
      <c r="W72" s="28">
        <v>0</v>
      </c>
      <c r="X72" s="28">
        <v>0</v>
      </c>
      <c r="Y72" s="29">
        <f t="shared" si="16"/>
        <v>0</v>
      </c>
      <c r="Z72" s="29">
        <v>0</v>
      </c>
      <c r="AA72" s="29">
        <v>0</v>
      </c>
      <c r="AB72" s="29">
        <f t="shared" si="17"/>
        <v>0</v>
      </c>
      <c r="AC72" s="29">
        <v>0</v>
      </c>
      <c r="AD72" s="29">
        <f t="shared" ref="AD72:AD98" si="20">IF(AA72=0,0,AC72/AA72*100)</f>
        <v>0</v>
      </c>
      <c r="AE72" s="29">
        <f t="shared" si="18"/>
        <v>0</v>
      </c>
      <c r="AF72" s="29">
        <f t="shared" si="19"/>
        <v>0</v>
      </c>
    </row>
    <row r="73" spans="1:32" ht="22.5" customHeight="1" x14ac:dyDescent="0.25">
      <c r="A73" s="18">
        <v>67</v>
      </c>
      <c r="B73" s="25"/>
      <c r="C73" s="25"/>
      <c r="D73" s="20" t="s">
        <v>93</v>
      </c>
      <c r="E73" s="18" t="s">
        <v>124</v>
      </c>
      <c r="F73" s="18" t="s">
        <v>208</v>
      </c>
      <c r="G73" s="29">
        <v>8861.92</v>
      </c>
      <c r="H73" s="29">
        <v>14</v>
      </c>
      <c r="I73" s="29">
        <v>3</v>
      </c>
      <c r="J73" s="29">
        <v>8</v>
      </c>
      <c r="K73" s="29">
        <v>12</v>
      </c>
      <c r="L73" s="29">
        <v>12</v>
      </c>
      <c r="M73" s="29">
        <v>0</v>
      </c>
      <c r="N73" s="29">
        <f t="shared" si="11"/>
        <v>85.714285714285708</v>
      </c>
      <c r="O73" s="23">
        <v>8861.92</v>
      </c>
      <c r="P73" s="23">
        <v>8861.92</v>
      </c>
      <c r="Q73" s="29">
        <f t="shared" si="12"/>
        <v>100</v>
      </c>
      <c r="R73" s="23">
        <v>8861.92</v>
      </c>
      <c r="S73" s="29">
        <f t="shared" si="13"/>
        <v>100</v>
      </c>
      <c r="T73" s="23">
        <f t="shared" si="14"/>
        <v>0</v>
      </c>
      <c r="U73" s="29">
        <f t="shared" si="15"/>
        <v>0</v>
      </c>
      <c r="V73" s="28">
        <v>0</v>
      </c>
      <c r="W73" s="28">
        <v>0</v>
      </c>
      <c r="X73" s="28">
        <v>0</v>
      </c>
      <c r="Y73" s="29">
        <f t="shared" si="16"/>
        <v>0</v>
      </c>
      <c r="Z73" s="29">
        <v>5087.67</v>
      </c>
      <c r="AA73" s="29">
        <v>5087.67</v>
      </c>
      <c r="AB73" s="29">
        <f t="shared" si="17"/>
        <v>100</v>
      </c>
      <c r="AC73" s="29">
        <v>0</v>
      </c>
      <c r="AD73" s="29">
        <f t="shared" si="20"/>
        <v>0</v>
      </c>
      <c r="AE73" s="29">
        <f t="shared" si="18"/>
        <v>5087.67</v>
      </c>
      <c r="AF73" s="29">
        <f t="shared" si="19"/>
        <v>100</v>
      </c>
    </row>
    <row r="74" spans="1:32" ht="22.5" customHeight="1" x14ac:dyDescent="0.25">
      <c r="A74" s="18">
        <v>68</v>
      </c>
      <c r="B74" s="25"/>
      <c r="C74" s="25"/>
      <c r="D74" s="20" t="s">
        <v>94</v>
      </c>
      <c r="E74" s="18" t="s">
        <v>124</v>
      </c>
      <c r="F74" s="18" t="s">
        <v>209</v>
      </c>
      <c r="G74" s="29">
        <v>29258.73</v>
      </c>
      <c r="H74" s="29">
        <v>20</v>
      </c>
      <c r="I74" s="29">
        <v>6</v>
      </c>
      <c r="J74" s="29">
        <v>12</v>
      </c>
      <c r="K74" s="29">
        <v>14</v>
      </c>
      <c r="L74" s="29">
        <v>14</v>
      </c>
      <c r="M74" s="29">
        <v>0</v>
      </c>
      <c r="N74" s="29">
        <f t="shared" si="11"/>
        <v>70</v>
      </c>
      <c r="O74" s="23">
        <v>29258.73</v>
      </c>
      <c r="P74" s="23">
        <v>29258.73</v>
      </c>
      <c r="Q74" s="29">
        <f t="shared" si="12"/>
        <v>100</v>
      </c>
      <c r="R74" s="23">
        <v>28120.5</v>
      </c>
      <c r="S74" s="29">
        <f t="shared" si="13"/>
        <v>96.109776466716085</v>
      </c>
      <c r="T74" s="23">
        <f t="shared" si="14"/>
        <v>1138.2299999999996</v>
      </c>
      <c r="U74" s="29">
        <f t="shared" si="15"/>
        <v>3.890223533283911</v>
      </c>
      <c r="V74" s="28">
        <v>0</v>
      </c>
      <c r="W74" s="28">
        <v>0</v>
      </c>
      <c r="X74" s="28">
        <v>0</v>
      </c>
      <c r="Y74" s="29">
        <f t="shared" si="16"/>
        <v>0</v>
      </c>
      <c r="Z74" s="29">
        <v>8831.2900000000009</v>
      </c>
      <c r="AA74" s="29">
        <v>9969.52</v>
      </c>
      <c r="AB74" s="29">
        <f t="shared" si="17"/>
        <v>100</v>
      </c>
      <c r="AC74" s="29">
        <v>6874.94</v>
      </c>
      <c r="AD74" s="29">
        <f t="shared" si="20"/>
        <v>68.959588826743911</v>
      </c>
      <c r="AE74" s="29">
        <f t="shared" si="18"/>
        <v>3094.5800000000008</v>
      </c>
      <c r="AF74" s="29">
        <f t="shared" si="19"/>
        <v>31.040411173256093</v>
      </c>
    </row>
    <row r="75" spans="1:32" ht="22.5" customHeight="1" x14ac:dyDescent="0.25">
      <c r="A75" s="18">
        <v>69</v>
      </c>
      <c r="B75" s="25"/>
      <c r="C75" s="25"/>
      <c r="D75" s="20" t="s">
        <v>95</v>
      </c>
      <c r="E75" s="18" t="s">
        <v>123</v>
      </c>
      <c r="F75" s="18" t="s">
        <v>210</v>
      </c>
      <c r="G75" s="29">
        <v>12980.09</v>
      </c>
      <c r="H75" s="29">
        <v>12</v>
      </c>
      <c r="I75" s="29">
        <v>3</v>
      </c>
      <c r="J75" s="29">
        <v>9</v>
      </c>
      <c r="K75" s="29">
        <v>8</v>
      </c>
      <c r="L75" s="29">
        <v>8</v>
      </c>
      <c r="M75" s="29">
        <v>0</v>
      </c>
      <c r="N75" s="29">
        <f t="shared" si="11"/>
        <v>66.666666666666657</v>
      </c>
      <c r="O75" s="23">
        <v>12980.09</v>
      </c>
      <c r="P75" s="23">
        <v>12980.09</v>
      </c>
      <c r="Q75" s="29">
        <f t="shared" si="12"/>
        <v>100</v>
      </c>
      <c r="R75" s="23">
        <v>12980.09</v>
      </c>
      <c r="S75" s="29">
        <f t="shared" si="13"/>
        <v>100</v>
      </c>
      <c r="T75" s="23">
        <f t="shared" si="14"/>
        <v>0</v>
      </c>
      <c r="U75" s="29">
        <f t="shared" si="15"/>
        <v>0</v>
      </c>
      <c r="V75" s="28">
        <v>0</v>
      </c>
      <c r="W75" s="28">
        <v>0</v>
      </c>
      <c r="X75" s="28">
        <v>0</v>
      </c>
      <c r="Y75" s="29">
        <f t="shared" si="16"/>
        <v>0</v>
      </c>
      <c r="Z75" s="29">
        <v>0</v>
      </c>
      <c r="AA75" s="29">
        <v>0</v>
      </c>
      <c r="AB75" s="29">
        <f t="shared" si="17"/>
        <v>0</v>
      </c>
      <c r="AC75" s="29">
        <v>0</v>
      </c>
      <c r="AD75" s="29">
        <f t="shared" si="20"/>
        <v>0</v>
      </c>
      <c r="AE75" s="29">
        <f t="shared" si="18"/>
        <v>0</v>
      </c>
      <c r="AF75" s="29">
        <f t="shared" si="19"/>
        <v>0</v>
      </c>
    </row>
    <row r="76" spans="1:32" ht="22.5" customHeight="1" x14ac:dyDescent="0.25">
      <c r="A76" s="18">
        <v>70</v>
      </c>
      <c r="B76" s="25"/>
      <c r="C76" s="25"/>
      <c r="D76" s="20" t="s">
        <v>96</v>
      </c>
      <c r="E76" s="18" t="s">
        <v>124</v>
      </c>
      <c r="F76" s="18" t="s">
        <v>211</v>
      </c>
      <c r="G76" s="29">
        <v>2227.91</v>
      </c>
      <c r="H76" s="29">
        <v>1</v>
      </c>
      <c r="I76" s="29">
        <v>0</v>
      </c>
      <c r="J76" s="29">
        <v>1</v>
      </c>
      <c r="K76" s="29">
        <v>1</v>
      </c>
      <c r="L76" s="29">
        <v>1</v>
      </c>
      <c r="M76" s="29">
        <v>0</v>
      </c>
      <c r="N76" s="29">
        <f t="shared" si="11"/>
        <v>100</v>
      </c>
      <c r="O76" s="23">
        <v>2227.91</v>
      </c>
      <c r="P76" s="23">
        <v>2227.91</v>
      </c>
      <c r="Q76" s="29">
        <f t="shared" si="12"/>
        <v>100</v>
      </c>
      <c r="R76" s="23">
        <v>2227.91</v>
      </c>
      <c r="S76" s="29">
        <f t="shared" si="13"/>
        <v>100</v>
      </c>
      <c r="T76" s="23">
        <f t="shared" si="14"/>
        <v>0</v>
      </c>
      <c r="U76" s="29">
        <f t="shared" si="15"/>
        <v>0</v>
      </c>
      <c r="V76" s="28">
        <v>0</v>
      </c>
      <c r="W76" s="28">
        <v>0</v>
      </c>
      <c r="X76" s="28">
        <v>0</v>
      </c>
      <c r="Y76" s="29">
        <f t="shared" si="16"/>
        <v>0</v>
      </c>
      <c r="Z76" s="29">
        <v>0</v>
      </c>
      <c r="AA76" s="29">
        <v>0</v>
      </c>
      <c r="AB76" s="29">
        <f t="shared" si="17"/>
        <v>0</v>
      </c>
      <c r="AC76" s="29">
        <v>0</v>
      </c>
      <c r="AD76" s="29">
        <f t="shared" si="20"/>
        <v>0</v>
      </c>
      <c r="AE76" s="29">
        <f t="shared" si="18"/>
        <v>0</v>
      </c>
      <c r="AF76" s="29">
        <f t="shared" si="19"/>
        <v>0</v>
      </c>
    </row>
    <row r="77" spans="1:32" ht="22.5" customHeight="1" x14ac:dyDescent="0.25">
      <c r="A77" s="18">
        <v>71</v>
      </c>
      <c r="B77" s="25"/>
      <c r="C77" s="25"/>
      <c r="D77" s="20" t="s">
        <v>118</v>
      </c>
      <c r="E77" s="18" t="s">
        <v>142</v>
      </c>
      <c r="F77" s="18" t="s">
        <v>233</v>
      </c>
      <c r="G77" s="29">
        <v>0</v>
      </c>
      <c r="H77" s="29">
        <v>1</v>
      </c>
      <c r="I77" s="29">
        <v>1</v>
      </c>
      <c r="J77" s="29">
        <v>0</v>
      </c>
      <c r="K77" s="29">
        <v>0</v>
      </c>
      <c r="L77" s="29">
        <v>0</v>
      </c>
      <c r="M77" s="29">
        <v>0</v>
      </c>
      <c r="N77" s="29">
        <f t="shared" si="11"/>
        <v>0</v>
      </c>
      <c r="O77" s="23">
        <v>0</v>
      </c>
      <c r="P77" s="23">
        <v>0</v>
      </c>
      <c r="Q77" s="29">
        <f t="shared" si="12"/>
        <v>0</v>
      </c>
      <c r="R77" s="23">
        <v>0</v>
      </c>
      <c r="S77" s="29">
        <f t="shared" si="13"/>
        <v>0</v>
      </c>
      <c r="T77" s="23">
        <f t="shared" si="14"/>
        <v>0</v>
      </c>
      <c r="U77" s="29">
        <f t="shared" si="15"/>
        <v>0</v>
      </c>
      <c r="V77" s="28">
        <v>0</v>
      </c>
      <c r="W77" s="28">
        <v>0</v>
      </c>
      <c r="X77" s="28">
        <v>0</v>
      </c>
      <c r="Y77" s="29">
        <f t="shared" si="16"/>
        <v>0</v>
      </c>
      <c r="Z77" s="29">
        <v>0</v>
      </c>
      <c r="AA77" s="29">
        <v>0</v>
      </c>
      <c r="AB77" s="29">
        <f t="shared" si="17"/>
        <v>0</v>
      </c>
      <c r="AC77" s="29">
        <v>0</v>
      </c>
      <c r="AD77" s="29">
        <f t="shared" si="20"/>
        <v>0</v>
      </c>
      <c r="AE77" s="29">
        <f t="shared" si="18"/>
        <v>0</v>
      </c>
      <c r="AF77" s="29">
        <f t="shared" si="19"/>
        <v>0</v>
      </c>
    </row>
    <row r="78" spans="1:32" ht="22.5" customHeight="1" x14ac:dyDescent="0.25">
      <c r="A78" s="18">
        <v>72</v>
      </c>
      <c r="B78" s="25"/>
      <c r="C78" s="25"/>
      <c r="D78" s="20" t="s">
        <v>117</v>
      </c>
      <c r="E78" s="18" t="s">
        <v>130</v>
      </c>
      <c r="F78" s="18" t="s">
        <v>232</v>
      </c>
      <c r="G78" s="29">
        <v>0</v>
      </c>
      <c r="H78" s="29">
        <v>3</v>
      </c>
      <c r="I78" s="29">
        <v>1</v>
      </c>
      <c r="J78" s="29">
        <v>2</v>
      </c>
      <c r="K78" s="29">
        <v>0</v>
      </c>
      <c r="L78" s="29">
        <v>0</v>
      </c>
      <c r="M78" s="29">
        <v>0</v>
      </c>
      <c r="N78" s="29">
        <f t="shared" si="11"/>
        <v>0</v>
      </c>
      <c r="O78" s="23">
        <v>0</v>
      </c>
      <c r="P78" s="23">
        <v>0</v>
      </c>
      <c r="Q78" s="29">
        <f t="shared" si="12"/>
        <v>0</v>
      </c>
      <c r="R78" s="23">
        <v>0</v>
      </c>
      <c r="S78" s="29">
        <f t="shared" si="13"/>
        <v>0</v>
      </c>
      <c r="T78" s="23">
        <f t="shared" si="14"/>
        <v>0</v>
      </c>
      <c r="U78" s="29">
        <f t="shared" si="15"/>
        <v>0</v>
      </c>
      <c r="V78" s="28">
        <v>0</v>
      </c>
      <c r="W78" s="28">
        <v>0</v>
      </c>
      <c r="X78" s="28">
        <v>0</v>
      </c>
      <c r="Y78" s="29">
        <f t="shared" si="16"/>
        <v>0</v>
      </c>
      <c r="Z78" s="29">
        <v>0</v>
      </c>
      <c r="AA78" s="29">
        <v>0</v>
      </c>
      <c r="AB78" s="29">
        <f t="shared" si="17"/>
        <v>0</v>
      </c>
      <c r="AC78" s="29">
        <v>0</v>
      </c>
      <c r="AD78" s="29">
        <f t="shared" si="20"/>
        <v>0</v>
      </c>
      <c r="AE78" s="29">
        <f t="shared" si="18"/>
        <v>0</v>
      </c>
      <c r="AF78" s="29">
        <f t="shared" si="19"/>
        <v>0</v>
      </c>
    </row>
    <row r="79" spans="1:32" ht="22.5" customHeight="1" x14ac:dyDescent="0.25">
      <c r="A79" s="18">
        <v>73</v>
      </c>
      <c r="B79" s="25"/>
      <c r="C79" s="25"/>
      <c r="D79" s="20" t="s">
        <v>97</v>
      </c>
      <c r="E79" s="18" t="s">
        <v>130</v>
      </c>
      <c r="F79" s="18" t="s">
        <v>212</v>
      </c>
      <c r="G79" s="29">
        <v>11847.22</v>
      </c>
      <c r="H79" s="29">
        <v>10</v>
      </c>
      <c r="I79" s="29">
        <v>2</v>
      </c>
      <c r="J79" s="29">
        <v>7</v>
      </c>
      <c r="K79" s="29">
        <v>9</v>
      </c>
      <c r="L79" s="29">
        <v>9</v>
      </c>
      <c r="M79" s="29">
        <v>0</v>
      </c>
      <c r="N79" s="29">
        <f t="shared" si="11"/>
        <v>90</v>
      </c>
      <c r="O79" s="23">
        <v>11847.22</v>
      </c>
      <c r="P79" s="23">
        <v>11847.22</v>
      </c>
      <c r="Q79" s="29">
        <f t="shared" si="12"/>
        <v>100</v>
      </c>
      <c r="R79" s="23">
        <v>11847.220000000001</v>
      </c>
      <c r="S79" s="29">
        <f t="shared" si="13"/>
        <v>100.00000000000003</v>
      </c>
      <c r="T79" s="23">
        <f t="shared" si="14"/>
        <v>0</v>
      </c>
      <c r="U79" s="29">
        <f t="shared" si="15"/>
        <v>0</v>
      </c>
      <c r="V79" s="28">
        <v>0</v>
      </c>
      <c r="W79" s="28">
        <v>0</v>
      </c>
      <c r="X79" s="28">
        <v>0</v>
      </c>
      <c r="Y79" s="29">
        <f t="shared" si="16"/>
        <v>0</v>
      </c>
      <c r="Z79" s="29">
        <v>1033.78</v>
      </c>
      <c r="AA79" s="29">
        <v>1033.78</v>
      </c>
      <c r="AB79" s="29">
        <f t="shared" si="17"/>
        <v>100</v>
      </c>
      <c r="AC79" s="29">
        <v>0</v>
      </c>
      <c r="AD79" s="29">
        <f t="shared" si="20"/>
        <v>0</v>
      </c>
      <c r="AE79" s="29">
        <f t="shared" si="18"/>
        <v>1033.78</v>
      </c>
      <c r="AF79" s="29">
        <f t="shared" si="19"/>
        <v>100</v>
      </c>
    </row>
    <row r="80" spans="1:32" ht="22.5" customHeight="1" x14ac:dyDescent="0.25">
      <c r="A80" s="18">
        <v>74</v>
      </c>
      <c r="B80" s="25"/>
      <c r="C80" s="25"/>
      <c r="D80" s="20" t="s">
        <v>98</v>
      </c>
      <c r="E80" s="18" t="s">
        <v>121</v>
      </c>
      <c r="F80" s="18" t="s">
        <v>213</v>
      </c>
      <c r="G80" s="29">
        <v>5134.43</v>
      </c>
      <c r="H80" s="29">
        <v>6</v>
      </c>
      <c r="I80" s="29">
        <v>1</v>
      </c>
      <c r="J80" s="29">
        <v>5</v>
      </c>
      <c r="K80" s="29">
        <v>5</v>
      </c>
      <c r="L80" s="29">
        <v>5</v>
      </c>
      <c r="M80" s="29">
        <v>0</v>
      </c>
      <c r="N80" s="29">
        <f t="shared" si="11"/>
        <v>83.333333333333343</v>
      </c>
      <c r="O80" s="23">
        <v>5134.43</v>
      </c>
      <c r="P80" s="23">
        <v>5134.43</v>
      </c>
      <c r="Q80" s="29">
        <f t="shared" si="12"/>
        <v>100</v>
      </c>
      <c r="R80" s="23">
        <v>3195.79</v>
      </c>
      <c r="S80" s="29">
        <f t="shared" si="13"/>
        <v>62.242352120878067</v>
      </c>
      <c r="T80" s="23">
        <f t="shared" si="14"/>
        <v>1938.6400000000003</v>
      </c>
      <c r="U80" s="29">
        <f t="shared" si="15"/>
        <v>37.757647879121933</v>
      </c>
      <c r="V80" s="28">
        <v>0</v>
      </c>
      <c r="W80" s="28">
        <v>0</v>
      </c>
      <c r="X80" s="28">
        <v>0</v>
      </c>
      <c r="Y80" s="29">
        <f t="shared" si="16"/>
        <v>0</v>
      </c>
      <c r="Z80" s="29">
        <v>0</v>
      </c>
      <c r="AA80" s="29">
        <v>1938.6400000000003</v>
      </c>
      <c r="AB80" s="29">
        <f t="shared" si="17"/>
        <v>100</v>
      </c>
      <c r="AC80" s="29">
        <v>1938.64</v>
      </c>
      <c r="AD80" s="29">
        <f t="shared" si="20"/>
        <v>99.999999999999986</v>
      </c>
      <c r="AE80" s="29">
        <f t="shared" si="18"/>
        <v>0</v>
      </c>
      <c r="AF80" s="29">
        <f t="shared" si="19"/>
        <v>0</v>
      </c>
    </row>
    <row r="81" spans="1:32" ht="22.5" customHeight="1" x14ac:dyDescent="0.25">
      <c r="A81" s="18">
        <v>75</v>
      </c>
      <c r="B81" s="25"/>
      <c r="C81" s="25"/>
      <c r="D81" s="22" t="s">
        <v>119</v>
      </c>
      <c r="E81" s="18" t="s">
        <v>140</v>
      </c>
      <c r="F81" s="18" t="s">
        <v>234</v>
      </c>
      <c r="G81" s="29">
        <v>0</v>
      </c>
      <c r="H81" s="29">
        <v>1</v>
      </c>
      <c r="I81" s="29">
        <v>0</v>
      </c>
      <c r="J81" s="29">
        <v>1</v>
      </c>
      <c r="K81" s="29">
        <v>0</v>
      </c>
      <c r="L81" s="29">
        <v>0</v>
      </c>
      <c r="M81" s="29">
        <v>0</v>
      </c>
      <c r="N81" s="29">
        <f t="shared" si="11"/>
        <v>0</v>
      </c>
      <c r="O81" s="23">
        <v>0</v>
      </c>
      <c r="P81" s="23">
        <v>0</v>
      </c>
      <c r="Q81" s="29">
        <f t="shared" si="12"/>
        <v>0</v>
      </c>
      <c r="R81" s="23">
        <v>0</v>
      </c>
      <c r="S81" s="29">
        <f t="shared" si="13"/>
        <v>0</v>
      </c>
      <c r="T81" s="23">
        <f t="shared" si="14"/>
        <v>0</v>
      </c>
      <c r="U81" s="29">
        <f t="shared" si="15"/>
        <v>0</v>
      </c>
      <c r="V81" s="28">
        <v>0</v>
      </c>
      <c r="W81" s="28">
        <v>0</v>
      </c>
      <c r="X81" s="28">
        <v>0</v>
      </c>
      <c r="Y81" s="29">
        <f t="shared" si="16"/>
        <v>0</v>
      </c>
      <c r="Z81" s="29">
        <v>0</v>
      </c>
      <c r="AA81" s="29">
        <v>0</v>
      </c>
      <c r="AB81" s="29">
        <f t="shared" si="17"/>
        <v>0</v>
      </c>
      <c r="AC81" s="29">
        <v>0</v>
      </c>
      <c r="AD81" s="29">
        <f t="shared" si="20"/>
        <v>0</v>
      </c>
      <c r="AE81" s="29">
        <f t="shared" si="18"/>
        <v>0</v>
      </c>
      <c r="AF81" s="29">
        <f t="shared" si="19"/>
        <v>0</v>
      </c>
    </row>
    <row r="82" spans="1:32" ht="22.5" customHeight="1" x14ac:dyDescent="0.25">
      <c r="A82" s="18">
        <v>76</v>
      </c>
      <c r="B82" s="25"/>
      <c r="C82" s="25"/>
      <c r="D82" s="20" t="s">
        <v>99</v>
      </c>
      <c r="E82" s="18" t="s">
        <v>120</v>
      </c>
      <c r="F82" s="18" t="s">
        <v>214</v>
      </c>
      <c r="G82" s="29">
        <v>8327.77</v>
      </c>
      <c r="H82" s="29">
        <v>11</v>
      </c>
      <c r="I82" s="29">
        <v>3</v>
      </c>
      <c r="J82" s="29">
        <v>8</v>
      </c>
      <c r="K82" s="29">
        <v>9</v>
      </c>
      <c r="L82" s="29">
        <v>9</v>
      </c>
      <c r="M82" s="29">
        <v>0</v>
      </c>
      <c r="N82" s="29">
        <f t="shared" si="11"/>
        <v>81.818181818181827</v>
      </c>
      <c r="O82" s="23">
        <v>8327.77</v>
      </c>
      <c r="P82" s="23">
        <v>8327.77</v>
      </c>
      <c r="Q82" s="29">
        <f t="shared" si="12"/>
        <v>100</v>
      </c>
      <c r="R82" s="23">
        <v>8327.77</v>
      </c>
      <c r="S82" s="29">
        <f t="shared" si="13"/>
        <v>100</v>
      </c>
      <c r="T82" s="23">
        <f t="shared" si="14"/>
        <v>0</v>
      </c>
      <c r="U82" s="29">
        <f t="shared" si="15"/>
        <v>0</v>
      </c>
      <c r="V82" s="28">
        <v>0</v>
      </c>
      <c r="W82" s="28">
        <v>0</v>
      </c>
      <c r="X82" s="28">
        <v>0</v>
      </c>
      <c r="Y82" s="29">
        <f t="shared" si="16"/>
        <v>0</v>
      </c>
      <c r="Z82" s="29">
        <v>0</v>
      </c>
      <c r="AA82" s="29">
        <v>0</v>
      </c>
      <c r="AB82" s="29">
        <f t="shared" si="17"/>
        <v>0</v>
      </c>
      <c r="AC82" s="29">
        <v>0</v>
      </c>
      <c r="AD82" s="29">
        <f t="shared" si="20"/>
        <v>0</v>
      </c>
      <c r="AE82" s="29">
        <f t="shared" si="18"/>
        <v>0</v>
      </c>
      <c r="AF82" s="29">
        <f t="shared" si="19"/>
        <v>0</v>
      </c>
    </row>
    <row r="83" spans="1:32" ht="22.5" customHeight="1" x14ac:dyDescent="0.25">
      <c r="A83" s="18">
        <v>77</v>
      </c>
      <c r="B83" s="25"/>
      <c r="C83" s="25"/>
      <c r="D83" s="20" t="s">
        <v>100</v>
      </c>
      <c r="E83" s="18" t="s">
        <v>124</v>
      </c>
      <c r="F83" s="18" t="s">
        <v>215</v>
      </c>
      <c r="G83" s="29">
        <v>9950.94</v>
      </c>
      <c r="H83" s="29">
        <v>15</v>
      </c>
      <c r="I83" s="29">
        <v>5</v>
      </c>
      <c r="J83" s="29">
        <v>9</v>
      </c>
      <c r="K83" s="29">
        <v>10</v>
      </c>
      <c r="L83" s="29">
        <v>10</v>
      </c>
      <c r="M83" s="29">
        <v>0</v>
      </c>
      <c r="N83" s="29">
        <f t="shared" si="11"/>
        <v>66.666666666666657</v>
      </c>
      <c r="O83" s="23">
        <v>9950.94</v>
      </c>
      <c r="P83" s="23">
        <v>9950.94</v>
      </c>
      <c r="Q83" s="29">
        <f t="shared" si="12"/>
        <v>100</v>
      </c>
      <c r="R83" s="23">
        <v>9859.59</v>
      </c>
      <c r="S83" s="29">
        <f t="shared" si="13"/>
        <v>99.081996273718858</v>
      </c>
      <c r="T83" s="23">
        <f t="shared" si="14"/>
        <v>91.350000000000364</v>
      </c>
      <c r="U83" s="29">
        <f t="shared" si="15"/>
        <v>0.91800372628113891</v>
      </c>
      <c r="V83" s="28">
        <v>0</v>
      </c>
      <c r="W83" s="28">
        <v>0</v>
      </c>
      <c r="X83" s="28">
        <v>0</v>
      </c>
      <c r="Y83" s="29">
        <f t="shared" si="16"/>
        <v>0</v>
      </c>
      <c r="Z83" s="29">
        <v>0</v>
      </c>
      <c r="AA83" s="29">
        <v>91.350000000000364</v>
      </c>
      <c r="AB83" s="29">
        <f t="shared" si="17"/>
        <v>100</v>
      </c>
      <c r="AC83" s="29">
        <v>0</v>
      </c>
      <c r="AD83" s="29">
        <f t="shared" si="20"/>
        <v>0</v>
      </c>
      <c r="AE83" s="29">
        <f t="shared" si="18"/>
        <v>91.350000000000364</v>
      </c>
      <c r="AF83" s="29">
        <f t="shared" si="19"/>
        <v>100</v>
      </c>
    </row>
    <row r="84" spans="1:32" ht="22.5" customHeight="1" x14ac:dyDescent="0.25">
      <c r="A84" s="18">
        <v>78</v>
      </c>
      <c r="B84" s="25"/>
      <c r="C84" s="25"/>
      <c r="D84" s="20" t="s">
        <v>101</v>
      </c>
      <c r="E84" s="18" t="s">
        <v>124</v>
      </c>
      <c r="F84" s="18" t="s">
        <v>216</v>
      </c>
      <c r="G84" s="29">
        <v>26626.03</v>
      </c>
      <c r="H84" s="29">
        <v>25</v>
      </c>
      <c r="I84" s="29">
        <v>7</v>
      </c>
      <c r="J84" s="29">
        <v>16</v>
      </c>
      <c r="K84" s="29">
        <v>24</v>
      </c>
      <c r="L84" s="29">
        <v>24</v>
      </c>
      <c r="M84" s="29">
        <v>0</v>
      </c>
      <c r="N84" s="29">
        <f t="shared" si="11"/>
        <v>96</v>
      </c>
      <c r="O84" s="23">
        <v>26626.03</v>
      </c>
      <c r="P84" s="23">
        <v>26626.03</v>
      </c>
      <c r="Q84" s="29">
        <f t="shared" si="12"/>
        <v>100</v>
      </c>
      <c r="R84" s="23">
        <v>18782.61</v>
      </c>
      <c r="S84" s="29">
        <f t="shared" si="13"/>
        <v>70.542285124744481</v>
      </c>
      <c r="T84" s="23">
        <f t="shared" si="14"/>
        <v>7843.4199999999983</v>
      </c>
      <c r="U84" s="29">
        <f t="shared" si="15"/>
        <v>29.457714875255526</v>
      </c>
      <c r="V84" s="28">
        <v>0</v>
      </c>
      <c r="W84" s="28">
        <v>0</v>
      </c>
      <c r="X84" s="28">
        <v>0</v>
      </c>
      <c r="Y84" s="29">
        <f t="shared" si="16"/>
        <v>0</v>
      </c>
      <c r="Z84" s="29">
        <v>5233.2199999999993</v>
      </c>
      <c r="AA84" s="29">
        <v>13076.639999999998</v>
      </c>
      <c r="AB84" s="29">
        <f t="shared" si="17"/>
        <v>100</v>
      </c>
      <c r="AC84" s="29">
        <v>13076.64</v>
      </c>
      <c r="AD84" s="29">
        <f t="shared" si="20"/>
        <v>100.00000000000003</v>
      </c>
      <c r="AE84" s="29">
        <f t="shared" si="18"/>
        <v>0</v>
      </c>
      <c r="AF84" s="29">
        <f t="shared" si="19"/>
        <v>0</v>
      </c>
    </row>
    <row r="85" spans="1:32" ht="22.5" customHeight="1" x14ac:dyDescent="0.25">
      <c r="A85" s="18">
        <v>79</v>
      </c>
      <c r="B85" s="25"/>
      <c r="C85" s="25"/>
      <c r="D85" s="20" t="s">
        <v>102</v>
      </c>
      <c r="E85" s="18" t="s">
        <v>136</v>
      </c>
      <c r="F85" s="18" t="s">
        <v>217</v>
      </c>
      <c r="G85" s="29">
        <v>18975.900000000001</v>
      </c>
      <c r="H85" s="29">
        <v>14</v>
      </c>
      <c r="I85" s="29">
        <v>6</v>
      </c>
      <c r="J85" s="29">
        <v>8</v>
      </c>
      <c r="K85" s="29">
        <v>11</v>
      </c>
      <c r="L85" s="29">
        <v>11</v>
      </c>
      <c r="M85" s="29">
        <v>0</v>
      </c>
      <c r="N85" s="29">
        <f t="shared" si="11"/>
        <v>78.571428571428569</v>
      </c>
      <c r="O85" s="23">
        <v>18975.900000000001</v>
      </c>
      <c r="P85" s="23">
        <v>18975.900000000001</v>
      </c>
      <c r="Q85" s="29">
        <f t="shared" si="12"/>
        <v>100</v>
      </c>
      <c r="R85" s="23">
        <v>18975.900000000001</v>
      </c>
      <c r="S85" s="29">
        <f t="shared" si="13"/>
        <v>100</v>
      </c>
      <c r="T85" s="23">
        <f t="shared" si="14"/>
        <v>0</v>
      </c>
      <c r="U85" s="29">
        <f t="shared" si="15"/>
        <v>0</v>
      </c>
      <c r="V85" s="28">
        <v>0</v>
      </c>
      <c r="W85" s="28">
        <v>0</v>
      </c>
      <c r="X85" s="28">
        <v>0</v>
      </c>
      <c r="Y85" s="29">
        <f t="shared" si="16"/>
        <v>0</v>
      </c>
      <c r="Z85" s="29">
        <v>0</v>
      </c>
      <c r="AA85" s="29">
        <v>0</v>
      </c>
      <c r="AB85" s="29">
        <f t="shared" si="17"/>
        <v>0</v>
      </c>
      <c r="AC85" s="29">
        <v>0</v>
      </c>
      <c r="AD85" s="29">
        <f t="shared" si="20"/>
        <v>0</v>
      </c>
      <c r="AE85" s="29">
        <f t="shared" si="18"/>
        <v>0</v>
      </c>
      <c r="AF85" s="29">
        <f t="shared" si="19"/>
        <v>0</v>
      </c>
    </row>
    <row r="86" spans="1:32" ht="22.5" customHeight="1" x14ac:dyDescent="0.25">
      <c r="A86" s="18">
        <v>80</v>
      </c>
      <c r="B86" s="25"/>
      <c r="C86" s="25"/>
      <c r="D86" s="20" t="s">
        <v>103</v>
      </c>
      <c r="E86" s="18" t="s">
        <v>136</v>
      </c>
      <c r="F86" s="18" t="s">
        <v>218</v>
      </c>
      <c r="G86" s="29">
        <v>9699.93</v>
      </c>
      <c r="H86" s="29">
        <v>12</v>
      </c>
      <c r="I86" s="29">
        <v>5</v>
      </c>
      <c r="J86" s="29">
        <v>7</v>
      </c>
      <c r="K86" s="29">
        <v>11</v>
      </c>
      <c r="L86" s="29">
        <v>11</v>
      </c>
      <c r="M86" s="29">
        <v>0</v>
      </c>
      <c r="N86" s="29">
        <f t="shared" si="11"/>
        <v>91.666666666666657</v>
      </c>
      <c r="O86" s="23">
        <v>9699.93</v>
      </c>
      <c r="P86" s="23">
        <v>9699.93</v>
      </c>
      <c r="Q86" s="29">
        <f t="shared" si="12"/>
        <v>100</v>
      </c>
      <c r="R86" s="23">
        <v>8884.84</v>
      </c>
      <c r="S86" s="29">
        <f t="shared" si="13"/>
        <v>91.596949668708945</v>
      </c>
      <c r="T86" s="23">
        <f t="shared" si="14"/>
        <v>815.09000000000015</v>
      </c>
      <c r="U86" s="29">
        <f t="shared" si="15"/>
        <v>8.4030503312910518</v>
      </c>
      <c r="V86" s="28">
        <v>0</v>
      </c>
      <c r="W86" s="28">
        <v>0</v>
      </c>
      <c r="X86" s="28">
        <v>0</v>
      </c>
      <c r="Y86" s="29">
        <f t="shared" si="16"/>
        <v>0</v>
      </c>
      <c r="Z86" s="29">
        <v>0</v>
      </c>
      <c r="AA86" s="29">
        <v>815.09000000000015</v>
      </c>
      <c r="AB86" s="29">
        <f t="shared" si="17"/>
        <v>100</v>
      </c>
      <c r="AC86" s="29">
        <v>815.09</v>
      </c>
      <c r="AD86" s="29">
        <f t="shared" si="20"/>
        <v>99.999999999999986</v>
      </c>
      <c r="AE86" s="29">
        <f t="shared" si="18"/>
        <v>0</v>
      </c>
      <c r="AF86" s="29">
        <f t="shared" si="19"/>
        <v>0</v>
      </c>
    </row>
    <row r="87" spans="1:32" ht="22.5" customHeight="1" x14ac:dyDescent="0.25">
      <c r="A87" s="18">
        <v>81</v>
      </c>
      <c r="B87" s="25"/>
      <c r="C87" s="25"/>
      <c r="D87" s="20" t="s">
        <v>104</v>
      </c>
      <c r="E87" s="18" t="s">
        <v>125</v>
      </c>
      <c r="F87" s="18" t="s">
        <v>219</v>
      </c>
      <c r="G87" s="29">
        <v>10040.950000000001</v>
      </c>
      <c r="H87" s="29">
        <v>12</v>
      </c>
      <c r="I87" s="29">
        <v>4</v>
      </c>
      <c r="J87" s="29">
        <v>8</v>
      </c>
      <c r="K87" s="29">
        <v>10</v>
      </c>
      <c r="L87" s="29">
        <v>10</v>
      </c>
      <c r="M87" s="29">
        <v>0</v>
      </c>
      <c r="N87" s="29">
        <f t="shared" si="11"/>
        <v>83.333333333333343</v>
      </c>
      <c r="O87" s="23">
        <v>10040.950000000001</v>
      </c>
      <c r="P87" s="23">
        <v>10040.950000000001</v>
      </c>
      <c r="Q87" s="29">
        <f t="shared" si="12"/>
        <v>100</v>
      </c>
      <c r="R87" s="23">
        <v>215.07</v>
      </c>
      <c r="S87" s="29">
        <f t="shared" si="13"/>
        <v>2.1419288015576212</v>
      </c>
      <c r="T87" s="23">
        <f t="shared" si="14"/>
        <v>9825.880000000001</v>
      </c>
      <c r="U87" s="29">
        <f t="shared" si="15"/>
        <v>97.858071198442389</v>
      </c>
      <c r="V87" s="28">
        <v>0</v>
      </c>
      <c r="W87" s="28">
        <v>0</v>
      </c>
      <c r="X87" s="28">
        <v>0</v>
      </c>
      <c r="Y87" s="29">
        <f t="shared" si="16"/>
        <v>0</v>
      </c>
      <c r="Z87" s="29">
        <v>1166.69</v>
      </c>
      <c r="AA87" s="29">
        <v>10992.570000000002</v>
      </c>
      <c r="AB87" s="29">
        <f>IF(((Z87+T87))=0,0,AA87/(Z87+T87)*100)</f>
        <v>100</v>
      </c>
      <c r="AC87" s="29">
        <v>9825.8799999999992</v>
      </c>
      <c r="AD87" s="29">
        <f t="shared" si="20"/>
        <v>89.386558375338964</v>
      </c>
      <c r="AE87" s="29">
        <f t="shared" si="18"/>
        <v>1166.6900000000023</v>
      </c>
      <c r="AF87" s="29">
        <f t="shared" si="19"/>
        <v>10.613441624661041</v>
      </c>
    </row>
    <row r="88" spans="1:32" ht="22.5" customHeight="1" x14ac:dyDescent="0.25">
      <c r="A88" s="18">
        <v>82</v>
      </c>
      <c r="B88" s="25"/>
      <c r="C88" s="25"/>
      <c r="D88" s="20" t="s">
        <v>105</v>
      </c>
      <c r="E88" s="18" t="s">
        <v>124</v>
      </c>
      <c r="F88" s="18" t="s">
        <v>220</v>
      </c>
      <c r="G88" s="29">
        <v>25458.53</v>
      </c>
      <c r="H88" s="29">
        <v>34</v>
      </c>
      <c r="I88" s="29">
        <v>6</v>
      </c>
      <c r="J88" s="29">
        <v>28</v>
      </c>
      <c r="K88" s="29">
        <v>24</v>
      </c>
      <c r="L88" s="29">
        <v>24</v>
      </c>
      <c r="M88" s="29">
        <v>0</v>
      </c>
      <c r="N88" s="29">
        <f t="shared" si="11"/>
        <v>70.588235294117652</v>
      </c>
      <c r="O88" s="23">
        <v>25458.53</v>
      </c>
      <c r="P88" s="23">
        <v>25458.53</v>
      </c>
      <c r="Q88" s="29">
        <f t="shared" si="12"/>
        <v>100</v>
      </c>
      <c r="R88" s="23">
        <v>25458.53</v>
      </c>
      <c r="S88" s="29">
        <f t="shared" si="13"/>
        <v>100</v>
      </c>
      <c r="T88" s="23">
        <f t="shared" si="14"/>
        <v>0</v>
      </c>
      <c r="U88" s="29">
        <f t="shared" si="15"/>
        <v>0</v>
      </c>
      <c r="V88" s="28">
        <v>0</v>
      </c>
      <c r="W88" s="28">
        <v>0</v>
      </c>
      <c r="X88" s="28">
        <v>0</v>
      </c>
      <c r="Y88" s="29">
        <f t="shared" si="16"/>
        <v>0</v>
      </c>
      <c r="Z88" s="29">
        <v>0</v>
      </c>
      <c r="AA88" s="29">
        <v>0</v>
      </c>
      <c r="AB88" s="29">
        <f t="shared" ref="AB88:AB98" si="21">IF(((Z88+T88))=0,0,AA88/(Z88+T88)*100)</f>
        <v>0</v>
      </c>
      <c r="AC88" s="29">
        <v>0</v>
      </c>
      <c r="AD88" s="29">
        <f t="shared" si="20"/>
        <v>0</v>
      </c>
      <c r="AE88" s="29">
        <f t="shared" si="18"/>
        <v>0</v>
      </c>
      <c r="AF88" s="29">
        <f t="shared" si="19"/>
        <v>0</v>
      </c>
    </row>
    <row r="89" spans="1:32" ht="22.5" customHeight="1" x14ac:dyDescent="0.25">
      <c r="A89" s="18">
        <v>83</v>
      </c>
      <c r="B89" s="25"/>
      <c r="C89" s="25"/>
      <c r="D89" s="20" t="s">
        <v>106</v>
      </c>
      <c r="E89" s="18" t="s">
        <v>125</v>
      </c>
      <c r="F89" s="18" t="s">
        <v>221</v>
      </c>
      <c r="G89" s="29">
        <v>21681.89</v>
      </c>
      <c r="H89" s="29">
        <v>22</v>
      </c>
      <c r="I89" s="29">
        <v>5</v>
      </c>
      <c r="J89" s="29">
        <v>15</v>
      </c>
      <c r="K89" s="29">
        <v>16</v>
      </c>
      <c r="L89" s="29">
        <v>16</v>
      </c>
      <c r="M89" s="29">
        <v>0</v>
      </c>
      <c r="N89" s="29">
        <f t="shared" si="11"/>
        <v>72.727272727272734</v>
      </c>
      <c r="O89" s="23">
        <v>21681.89</v>
      </c>
      <c r="P89" s="23">
        <v>21681.89</v>
      </c>
      <c r="Q89" s="29">
        <f t="shared" si="12"/>
        <v>100</v>
      </c>
      <c r="R89" s="23">
        <v>20765.34</v>
      </c>
      <c r="S89" s="29">
        <f t="shared" si="13"/>
        <v>95.772739369123272</v>
      </c>
      <c r="T89" s="23">
        <f t="shared" si="14"/>
        <v>916.54999999999927</v>
      </c>
      <c r="U89" s="29">
        <f t="shared" si="15"/>
        <v>4.2272606308767324</v>
      </c>
      <c r="V89" s="28">
        <v>0</v>
      </c>
      <c r="W89" s="28">
        <v>0</v>
      </c>
      <c r="X89" s="28">
        <v>0</v>
      </c>
      <c r="Y89" s="29">
        <f t="shared" si="16"/>
        <v>0</v>
      </c>
      <c r="Z89" s="29">
        <v>0</v>
      </c>
      <c r="AA89" s="29">
        <v>916.54999999999927</v>
      </c>
      <c r="AB89" s="29">
        <f t="shared" si="21"/>
        <v>100</v>
      </c>
      <c r="AC89" s="29">
        <v>916.55</v>
      </c>
      <c r="AD89" s="29">
        <f t="shared" si="20"/>
        <v>100.00000000000007</v>
      </c>
      <c r="AE89" s="29">
        <f t="shared" si="18"/>
        <v>0</v>
      </c>
      <c r="AF89" s="29">
        <f t="shared" si="19"/>
        <v>0</v>
      </c>
    </row>
    <row r="90" spans="1:32" ht="22.5" customHeight="1" x14ac:dyDescent="0.25">
      <c r="A90" s="18">
        <v>84</v>
      </c>
      <c r="B90" s="25"/>
      <c r="C90" s="25"/>
      <c r="D90" s="20" t="s">
        <v>107</v>
      </c>
      <c r="E90" s="18" t="s">
        <v>130</v>
      </c>
      <c r="F90" s="18" t="s">
        <v>222</v>
      </c>
      <c r="G90" s="29">
        <v>25734.73</v>
      </c>
      <c r="H90" s="29">
        <v>15</v>
      </c>
      <c r="I90" s="29">
        <v>0</v>
      </c>
      <c r="J90" s="29">
        <v>15</v>
      </c>
      <c r="K90" s="29">
        <v>12</v>
      </c>
      <c r="L90" s="29">
        <v>12</v>
      </c>
      <c r="M90" s="29">
        <v>0</v>
      </c>
      <c r="N90" s="29">
        <f t="shared" si="11"/>
        <v>80</v>
      </c>
      <c r="O90" s="23">
        <v>25734.73</v>
      </c>
      <c r="P90" s="23">
        <v>25734.73</v>
      </c>
      <c r="Q90" s="29">
        <f t="shared" si="12"/>
        <v>100</v>
      </c>
      <c r="R90" s="23">
        <v>25734.729999999996</v>
      </c>
      <c r="S90" s="29">
        <f t="shared" si="13"/>
        <v>99.999999999999986</v>
      </c>
      <c r="T90" s="23">
        <f t="shared" si="14"/>
        <v>0</v>
      </c>
      <c r="U90" s="29">
        <f t="shared" si="15"/>
        <v>0</v>
      </c>
      <c r="V90" s="28">
        <v>0</v>
      </c>
      <c r="W90" s="28">
        <v>0</v>
      </c>
      <c r="X90" s="28">
        <v>0</v>
      </c>
      <c r="Y90" s="29">
        <f t="shared" si="16"/>
        <v>0</v>
      </c>
      <c r="Z90" s="29">
        <v>0</v>
      </c>
      <c r="AA90" s="29">
        <v>0</v>
      </c>
      <c r="AB90" s="29">
        <f t="shared" si="21"/>
        <v>0</v>
      </c>
      <c r="AC90" s="29">
        <v>0</v>
      </c>
      <c r="AD90" s="29">
        <f t="shared" si="20"/>
        <v>0</v>
      </c>
      <c r="AE90" s="29">
        <f t="shared" si="18"/>
        <v>0</v>
      </c>
      <c r="AF90" s="29">
        <f t="shared" si="19"/>
        <v>0</v>
      </c>
    </row>
    <row r="91" spans="1:32" ht="22.5" customHeight="1" x14ac:dyDescent="0.25">
      <c r="A91" s="18">
        <v>85</v>
      </c>
      <c r="B91" s="25"/>
      <c r="C91" s="25"/>
      <c r="D91" s="20" t="s">
        <v>108</v>
      </c>
      <c r="E91" s="18" t="s">
        <v>125</v>
      </c>
      <c r="F91" s="18" t="s">
        <v>223</v>
      </c>
      <c r="G91" s="29">
        <v>9574.32</v>
      </c>
      <c r="H91" s="29">
        <v>19</v>
      </c>
      <c r="I91" s="29">
        <v>3</v>
      </c>
      <c r="J91" s="29">
        <v>16</v>
      </c>
      <c r="K91" s="29">
        <v>13</v>
      </c>
      <c r="L91" s="29">
        <v>13</v>
      </c>
      <c r="M91" s="29">
        <v>0</v>
      </c>
      <c r="N91" s="29">
        <f t="shared" si="11"/>
        <v>68.421052631578945</v>
      </c>
      <c r="O91" s="23">
        <v>9574.32</v>
      </c>
      <c r="P91" s="23">
        <v>9574.32</v>
      </c>
      <c r="Q91" s="29">
        <f t="shared" si="12"/>
        <v>100</v>
      </c>
      <c r="R91" s="23">
        <v>9574.32</v>
      </c>
      <c r="S91" s="29">
        <f t="shared" si="13"/>
        <v>100</v>
      </c>
      <c r="T91" s="23">
        <f t="shared" si="14"/>
        <v>0</v>
      </c>
      <c r="U91" s="29">
        <f t="shared" si="15"/>
        <v>0</v>
      </c>
      <c r="V91" s="28">
        <v>0</v>
      </c>
      <c r="W91" s="28">
        <v>0</v>
      </c>
      <c r="X91" s="28">
        <v>0</v>
      </c>
      <c r="Y91" s="29">
        <f t="shared" si="16"/>
        <v>0</v>
      </c>
      <c r="Z91" s="29">
        <v>0</v>
      </c>
      <c r="AA91" s="29">
        <v>0</v>
      </c>
      <c r="AB91" s="29">
        <f t="shared" si="21"/>
        <v>0</v>
      </c>
      <c r="AC91" s="29">
        <v>0</v>
      </c>
      <c r="AD91" s="29">
        <f t="shared" si="20"/>
        <v>0</v>
      </c>
      <c r="AE91" s="29">
        <f t="shared" si="18"/>
        <v>0</v>
      </c>
      <c r="AF91" s="29">
        <f t="shared" si="19"/>
        <v>0</v>
      </c>
    </row>
    <row r="92" spans="1:32" ht="22.5" customHeight="1" x14ac:dyDescent="0.25">
      <c r="A92" s="18">
        <v>86</v>
      </c>
      <c r="B92" s="25"/>
      <c r="C92" s="25"/>
      <c r="D92" s="20" t="s">
        <v>109</v>
      </c>
      <c r="E92" s="18" t="s">
        <v>124</v>
      </c>
      <c r="F92" s="18" t="s">
        <v>224</v>
      </c>
      <c r="G92" s="29">
        <v>16538.98</v>
      </c>
      <c r="H92" s="29">
        <v>19</v>
      </c>
      <c r="I92" s="29">
        <v>2</v>
      </c>
      <c r="J92" s="29">
        <v>15</v>
      </c>
      <c r="K92" s="29">
        <v>17</v>
      </c>
      <c r="L92" s="29">
        <v>17</v>
      </c>
      <c r="M92" s="29">
        <v>0</v>
      </c>
      <c r="N92" s="29">
        <f t="shared" si="11"/>
        <v>89.473684210526315</v>
      </c>
      <c r="O92" s="23">
        <v>16538.98</v>
      </c>
      <c r="P92" s="23">
        <v>16538.98</v>
      </c>
      <c r="Q92" s="29">
        <f t="shared" si="12"/>
        <v>100</v>
      </c>
      <c r="R92" s="23">
        <v>16538.98</v>
      </c>
      <c r="S92" s="29">
        <f t="shared" si="13"/>
        <v>100</v>
      </c>
      <c r="T92" s="23">
        <f t="shared" si="14"/>
        <v>0</v>
      </c>
      <c r="U92" s="29">
        <f t="shared" si="15"/>
        <v>0</v>
      </c>
      <c r="V92" s="28">
        <v>0</v>
      </c>
      <c r="W92" s="28">
        <v>0</v>
      </c>
      <c r="X92" s="28">
        <v>0</v>
      </c>
      <c r="Y92" s="29">
        <f t="shared" si="16"/>
        <v>0</v>
      </c>
      <c r="Z92" s="29">
        <v>9018.09</v>
      </c>
      <c r="AA92" s="29">
        <v>9018.09</v>
      </c>
      <c r="AB92" s="29">
        <f t="shared" si="21"/>
        <v>100</v>
      </c>
      <c r="AC92" s="29">
        <v>2140.4699999999998</v>
      </c>
      <c r="AD92" s="29">
        <f t="shared" si="20"/>
        <v>23.735292062953462</v>
      </c>
      <c r="AE92" s="29">
        <f t="shared" si="18"/>
        <v>6877.6200000000008</v>
      </c>
      <c r="AF92" s="29">
        <f t="shared" si="19"/>
        <v>76.264707937046538</v>
      </c>
    </row>
    <row r="93" spans="1:32" ht="22.5" customHeight="1" x14ac:dyDescent="0.25">
      <c r="A93" s="18">
        <v>87</v>
      </c>
      <c r="B93" s="25"/>
      <c r="C93" s="25"/>
      <c r="D93" s="20" t="s">
        <v>110</v>
      </c>
      <c r="E93" s="18" t="s">
        <v>124</v>
      </c>
      <c r="F93" s="18" t="s">
        <v>225</v>
      </c>
      <c r="G93" s="29">
        <v>5909.3700000000008</v>
      </c>
      <c r="H93" s="29">
        <v>11</v>
      </c>
      <c r="I93" s="29">
        <v>2</v>
      </c>
      <c r="J93" s="29">
        <v>8</v>
      </c>
      <c r="K93" s="29">
        <v>8</v>
      </c>
      <c r="L93" s="29">
        <v>8</v>
      </c>
      <c r="M93" s="29">
        <v>0</v>
      </c>
      <c r="N93" s="29">
        <f t="shared" si="11"/>
        <v>72.727272727272734</v>
      </c>
      <c r="O93" s="23">
        <v>5909.3700000000008</v>
      </c>
      <c r="P93" s="23">
        <v>5909.3700000000008</v>
      </c>
      <c r="Q93" s="29">
        <f t="shared" si="12"/>
        <v>100</v>
      </c>
      <c r="R93" s="23">
        <v>5909.3700000000008</v>
      </c>
      <c r="S93" s="29">
        <f t="shared" si="13"/>
        <v>100</v>
      </c>
      <c r="T93" s="23">
        <f t="shared" si="14"/>
        <v>0</v>
      </c>
      <c r="U93" s="29">
        <f t="shared" si="15"/>
        <v>0</v>
      </c>
      <c r="V93" s="28">
        <v>0</v>
      </c>
      <c r="W93" s="28">
        <v>0</v>
      </c>
      <c r="X93" s="28">
        <v>0</v>
      </c>
      <c r="Y93" s="29">
        <f t="shared" si="16"/>
        <v>0</v>
      </c>
      <c r="Z93" s="29">
        <v>0</v>
      </c>
      <c r="AA93" s="29">
        <v>0</v>
      </c>
      <c r="AB93" s="29">
        <f t="shared" si="21"/>
        <v>0</v>
      </c>
      <c r="AC93" s="29">
        <v>0</v>
      </c>
      <c r="AD93" s="29">
        <f t="shared" si="20"/>
        <v>0</v>
      </c>
      <c r="AE93" s="29">
        <f t="shared" si="18"/>
        <v>0</v>
      </c>
      <c r="AF93" s="29">
        <f t="shared" si="19"/>
        <v>0</v>
      </c>
    </row>
    <row r="94" spans="1:32" ht="22.5" customHeight="1" x14ac:dyDescent="0.25">
      <c r="A94" s="18">
        <v>88</v>
      </c>
      <c r="B94" s="25"/>
      <c r="C94" s="25"/>
      <c r="D94" s="20" t="s">
        <v>111</v>
      </c>
      <c r="E94" s="18" t="s">
        <v>141</v>
      </c>
      <c r="F94" s="18" t="s">
        <v>226</v>
      </c>
      <c r="G94" s="29">
        <v>38782.550000000003</v>
      </c>
      <c r="H94" s="29">
        <v>34</v>
      </c>
      <c r="I94" s="29">
        <v>5</v>
      </c>
      <c r="J94" s="29">
        <v>28</v>
      </c>
      <c r="K94" s="29">
        <v>28</v>
      </c>
      <c r="L94" s="29">
        <v>28</v>
      </c>
      <c r="M94" s="29">
        <v>0</v>
      </c>
      <c r="N94" s="29">
        <f t="shared" si="11"/>
        <v>82.35294117647058</v>
      </c>
      <c r="O94" s="23">
        <v>38782.550000000003</v>
      </c>
      <c r="P94" s="23">
        <v>38782.550000000003</v>
      </c>
      <c r="Q94" s="29">
        <f t="shared" si="12"/>
        <v>100</v>
      </c>
      <c r="R94" s="23">
        <v>38782.549999999996</v>
      </c>
      <c r="S94" s="29">
        <f t="shared" si="13"/>
        <v>99.999999999999972</v>
      </c>
      <c r="T94" s="23">
        <f t="shared" si="14"/>
        <v>0</v>
      </c>
      <c r="U94" s="29">
        <f t="shared" si="15"/>
        <v>0</v>
      </c>
      <c r="V94" s="28">
        <v>0</v>
      </c>
      <c r="W94" s="28">
        <v>0</v>
      </c>
      <c r="X94" s="28">
        <v>0</v>
      </c>
      <c r="Y94" s="29">
        <f t="shared" si="16"/>
        <v>0</v>
      </c>
      <c r="Z94" s="29">
        <v>1206.3699999999999</v>
      </c>
      <c r="AA94" s="29">
        <v>1206.3699999999999</v>
      </c>
      <c r="AB94" s="29">
        <f t="shared" si="21"/>
        <v>100</v>
      </c>
      <c r="AC94" s="29">
        <v>0</v>
      </c>
      <c r="AD94" s="29">
        <f t="shared" si="20"/>
        <v>0</v>
      </c>
      <c r="AE94" s="29">
        <f t="shared" si="18"/>
        <v>1206.3699999999999</v>
      </c>
      <c r="AF94" s="29">
        <f t="shared" si="19"/>
        <v>100</v>
      </c>
    </row>
    <row r="95" spans="1:32" ht="22.5" customHeight="1" x14ac:dyDescent="0.25">
      <c r="A95" s="18">
        <v>89</v>
      </c>
      <c r="B95" s="25"/>
      <c r="C95" s="25"/>
      <c r="D95" s="20" t="s">
        <v>112</v>
      </c>
      <c r="E95" s="18" t="s">
        <v>125</v>
      </c>
      <c r="F95" s="18" t="s">
        <v>227</v>
      </c>
      <c r="G95" s="29">
        <v>19710.68</v>
      </c>
      <c r="H95" s="29">
        <v>25</v>
      </c>
      <c r="I95" s="29">
        <v>6</v>
      </c>
      <c r="J95" s="29">
        <v>19</v>
      </c>
      <c r="K95" s="29">
        <v>20</v>
      </c>
      <c r="L95" s="29">
        <v>20</v>
      </c>
      <c r="M95" s="29">
        <v>0</v>
      </c>
      <c r="N95" s="29">
        <f t="shared" si="11"/>
        <v>80</v>
      </c>
      <c r="O95" s="23">
        <v>19710.68</v>
      </c>
      <c r="P95" s="23">
        <v>19710.68</v>
      </c>
      <c r="Q95" s="29">
        <f t="shared" si="12"/>
        <v>100</v>
      </c>
      <c r="R95" s="23">
        <v>18157.73</v>
      </c>
      <c r="S95" s="29">
        <f t="shared" si="13"/>
        <v>92.121276384173441</v>
      </c>
      <c r="T95" s="23">
        <f t="shared" si="14"/>
        <v>1552.9500000000007</v>
      </c>
      <c r="U95" s="29">
        <f t="shared" si="15"/>
        <v>7.8787236158265506</v>
      </c>
      <c r="V95" s="28">
        <v>0</v>
      </c>
      <c r="W95" s="28">
        <v>0</v>
      </c>
      <c r="X95" s="28">
        <v>0</v>
      </c>
      <c r="Y95" s="29">
        <f t="shared" si="16"/>
        <v>0</v>
      </c>
      <c r="Z95" s="29">
        <v>243.6</v>
      </c>
      <c r="AA95" s="29">
        <v>1796.5500000000006</v>
      </c>
      <c r="AB95" s="29">
        <f t="shared" si="21"/>
        <v>100</v>
      </c>
      <c r="AC95" s="29">
        <v>1552.95</v>
      </c>
      <c r="AD95" s="29">
        <f t="shared" si="20"/>
        <v>86.44067796610166</v>
      </c>
      <c r="AE95" s="29">
        <f t="shared" si="18"/>
        <v>243.60000000000059</v>
      </c>
      <c r="AF95" s="29">
        <f t="shared" si="19"/>
        <v>13.559322033898333</v>
      </c>
    </row>
    <row r="96" spans="1:32" ht="22.5" customHeight="1" x14ac:dyDescent="0.25">
      <c r="A96" s="18">
        <v>90</v>
      </c>
      <c r="B96" s="25"/>
      <c r="C96" s="25"/>
      <c r="D96" s="20" t="s">
        <v>113</v>
      </c>
      <c r="E96" s="18" t="s">
        <v>125</v>
      </c>
      <c r="F96" s="18" t="s">
        <v>228</v>
      </c>
      <c r="G96" s="29">
        <v>21391.43</v>
      </c>
      <c r="H96" s="29">
        <v>23</v>
      </c>
      <c r="I96" s="29">
        <v>5</v>
      </c>
      <c r="J96" s="29">
        <v>18</v>
      </c>
      <c r="K96" s="29">
        <v>18</v>
      </c>
      <c r="L96" s="29">
        <v>18</v>
      </c>
      <c r="M96" s="29">
        <v>0</v>
      </c>
      <c r="N96" s="29">
        <f t="shared" si="11"/>
        <v>78.260869565217391</v>
      </c>
      <c r="O96" s="23">
        <v>21391.43</v>
      </c>
      <c r="P96" s="23">
        <v>21391.43</v>
      </c>
      <c r="Q96" s="29">
        <f t="shared" si="12"/>
        <v>100</v>
      </c>
      <c r="R96" s="23">
        <v>21391.43</v>
      </c>
      <c r="S96" s="29">
        <f t="shared" si="13"/>
        <v>100</v>
      </c>
      <c r="T96" s="23">
        <f t="shared" si="14"/>
        <v>0</v>
      </c>
      <c r="U96" s="29">
        <f t="shared" si="15"/>
        <v>0</v>
      </c>
      <c r="V96" s="28">
        <v>0</v>
      </c>
      <c r="W96" s="28">
        <v>0</v>
      </c>
      <c r="X96" s="28">
        <v>0</v>
      </c>
      <c r="Y96" s="29">
        <f t="shared" si="16"/>
        <v>0</v>
      </c>
      <c r="Z96" s="29">
        <v>0</v>
      </c>
      <c r="AA96" s="29">
        <v>0</v>
      </c>
      <c r="AB96" s="29">
        <f t="shared" si="21"/>
        <v>0</v>
      </c>
      <c r="AC96" s="29">
        <v>0</v>
      </c>
      <c r="AD96" s="29">
        <f t="shared" si="20"/>
        <v>0</v>
      </c>
      <c r="AE96" s="29">
        <f t="shared" si="18"/>
        <v>0</v>
      </c>
      <c r="AF96" s="29">
        <f t="shared" si="19"/>
        <v>0</v>
      </c>
    </row>
    <row r="97" spans="1:32" ht="22.5" customHeight="1" x14ac:dyDescent="0.25">
      <c r="A97" s="18">
        <v>91</v>
      </c>
      <c r="B97" s="25"/>
      <c r="C97" s="25"/>
      <c r="D97" s="20" t="s">
        <v>114</v>
      </c>
      <c r="E97" s="18" t="s">
        <v>124</v>
      </c>
      <c r="F97" s="18" t="s">
        <v>229</v>
      </c>
      <c r="G97" s="29">
        <v>7105.5900000000011</v>
      </c>
      <c r="H97" s="29">
        <v>10</v>
      </c>
      <c r="I97" s="29">
        <v>0</v>
      </c>
      <c r="J97" s="29">
        <v>10</v>
      </c>
      <c r="K97" s="29">
        <v>10</v>
      </c>
      <c r="L97" s="29">
        <v>10</v>
      </c>
      <c r="M97" s="29">
        <v>0</v>
      </c>
      <c r="N97" s="29">
        <f t="shared" si="11"/>
        <v>100</v>
      </c>
      <c r="O97" s="23">
        <v>7105.5900000000011</v>
      </c>
      <c r="P97" s="23">
        <v>7105.5900000000011</v>
      </c>
      <c r="Q97" s="29">
        <f t="shared" si="12"/>
        <v>100</v>
      </c>
      <c r="R97" s="23">
        <v>7105.5900000000011</v>
      </c>
      <c r="S97" s="29">
        <f t="shared" si="13"/>
        <v>100</v>
      </c>
      <c r="T97" s="23">
        <f t="shared" si="14"/>
        <v>0</v>
      </c>
      <c r="U97" s="29">
        <f t="shared" si="15"/>
        <v>0</v>
      </c>
      <c r="V97" s="28">
        <v>0</v>
      </c>
      <c r="W97" s="28">
        <v>0</v>
      </c>
      <c r="X97" s="28">
        <v>0</v>
      </c>
      <c r="Y97" s="29">
        <f t="shared" si="16"/>
        <v>0</v>
      </c>
      <c r="Z97" s="29">
        <v>2440.91</v>
      </c>
      <c r="AA97" s="29">
        <v>2440.91</v>
      </c>
      <c r="AB97" s="29">
        <f t="shared" si="21"/>
        <v>100</v>
      </c>
      <c r="AC97" s="29">
        <v>0</v>
      </c>
      <c r="AD97" s="29">
        <f t="shared" si="20"/>
        <v>0</v>
      </c>
      <c r="AE97" s="29">
        <f t="shared" si="18"/>
        <v>2440.91</v>
      </c>
      <c r="AF97" s="29">
        <f t="shared" si="19"/>
        <v>100</v>
      </c>
    </row>
    <row r="98" spans="1:32" ht="22.5" customHeight="1" x14ac:dyDescent="0.25">
      <c r="A98" s="19">
        <v>92</v>
      </c>
      <c r="B98" s="25"/>
      <c r="C98" s="25"/>
      <c r="D98" s="20" t="s">
        <v>115</v>
      </c>
      <c r="E98" s="18" t="s">
        <v>142</v>
      </c>
      <c r="F98" s="18" t="s">
        <v>230</v>
      </c>
      <c r="G98" s="29">
        <v>24019.38</v>
      </c>
      <c r="H98" s="29">
        <v>24</v>
      </c>
      <c r="I98" s="29">
        <v>4</v>
      </c>
      <c r="J98" s="29">
        <v>20</v>
      </c>
      <c r="K98" s="29">
        <v>18</v>
      </c>
      <c r="L98" s="29">
        <v>18</v>
      </c>
      <c r="M98" s="29">
        <v>0</v>
      </c>
      <c r="N98" s="29">
        <f t="shared" si="11"/>
        <v>75</v>
      </c>
      <c r="O98" s="23">
        <v>24019.38</v>
      </c>
      <c r="P98" s="23">
        <v>24019.38</v>
      </c>
      <c r="Q98" s="29">
        <f t="shared" si="12"/>
        <v>100</v>
      </c>
      <c r="R98" s="23">
        <v>24019.38</v>
      </c>
      <c r="S98" s="29">
        <f t="shared" si="13"/>
        <v>100</v>
      </c>
      <c r="T98" s="23">
        <f t="shared" si="14"/>
        <v>0</v>
      </c>
      <c r="U98" s="29">
        <f t="shared" si="15"/>
        <v>0</v>
      </c>
      <c r="V98" s="28">
        <v>0</v>
      </c>
      <c r="W98" s="28">
        <v>0</v>
      </c>
      <c r="X98" s="28">
        <v>0</v>
      </c>
      <c r="Y98" s="29">
        <f t="shared" si="16"/>
        <v>0</v>
      </c>
      <c r="Z98" s="29">
        <v>0</v>
      </c>
      <c r="AA98" s="29">
        <v>0</v>
      </c>
      <c r="AB98" s="29">
        <f t="shared" si="21"/>
        <v>0</v>
      </c>
      <c r="AC98" s="29">
        <v>0</v>
      </c>
      <c r="AD98" s="29">
        <f t="shared" si="20"/>
        <v>0</v>
      </c>
      <c r="AE98" s="29">
        <f t="shared" si="18"/>
        <v>0</v>
      </c>
      <c r="AF98" s="29">
        <f t="shared" si="19"/>
        <v>0</v>
      </c>
    </row>
    <row r="99" spans="1:32" ht="22.5" customHeight="1" x14ac:dyDescent="0.25">
      <c r="A99" s="103" t="s">
        <v>25</v>
      </c>
      <c r="B99" s="104"/>
      <c r="C99" s="104"/>
      <c r="D99" s="104"/>
      <c r="E99" s="104"/>
      <c r="F99" s="105"/>
      <c r="G99" s="25"/>
      <c r="H99" s="32">
        <f>SUM(H7:H98)</f>
        <v>1329</v>
      </c>
      <c r="I99" s="32">
        <f>SUM(I7:I98)</f>
        <v>301</v>
      </c>
      <c r="J99" s="32">
        <f>SUM(J7:J98)</f>
        <v>980</v>
      </c>
      <c r="K99" s="32">
        <f>SUM(K7:K98)</f>
        <v>1099</v>
      </c>
      <c r="L99" s="32">
        <f t="shared" ref="L99:M99" si="22">SUM(L94:L98)</f>
        <v>94</v>
      </c>
      <c r="M99" s="32">
        <f t="shared" si="22"/>
        <v>0</v>
      </c>
      <c r="N99" s="29">
        <f t="shared" si="11"/>
        <v>82.693754702784048</v>
      </c>
      <c r="O99" s="33">
        <f>SUM(O7:O98)</f>
        <v>1324467.5199999996</v>
      </c>
      <c r="P99" s="33">
        <f>SUM(P7:P98)</f>
        <v>1324467.5199999996</v>
      </c>
      <c r="Q99" s="29">
        <f t="shared" si="12"/>
        <v>100</v>
      </c>
      <c r="R99" s="33">
        <f>SUM(R7:R98)</f>
        <v>1278218.78</v>
      </c>
      <c r="S99" s="29">
        <f t="shared" si="13"/>
        <v>96.508125771177873</v>
      </c>
      <c r="T99" s="33">
        <f>SUM(T7:T98)</f>
        <v>46248.74000000002</v>
      </c>
      <c r="U99" s="29">
        <f t="shared" si="15"/>
        <v>3.4918742288221636</v>
      </c>
      <c r="V99" s="32">
        <f>SUM(V7:V98)</f>
        <v>0</v>
      </c>
      <c r="W99" s="32">
        <f>SUM(W7:W98)</f>
        <v>0</v>
      </c>
      <c r="X99" s="32">
        <f>SUM(X7:X98)</f>
        <v>0</v>
      </c>
      <c r="Y99" s="29">
        <f t="shared" si="16"/>
        <v>0</v>
      </c>
      <c r="Z99" s="33">
        <f>SUM(Z7:Z98)</f>
        <v>96020.049999999988</v>
      </c>
      <c r="AA99" s="33">
        <f>SUM(AA7:AA98)</f>
        <v>142268.79</v>
      </c>
      <c r="AB99" s="29">
        <f t="shared" ref="AB99" si="23">AA99/(Z99+T99)*100</f>
        <v>100</v>
      </c>
      <c r="AC99" s="33">
        <f>SUM(AC7:AC98)</f>
        <v>86351.24</v>
      </c>
      <c r="AD99" s="29">
        <f t="shared" ref="AD99" si="24">AC99/AA99*100</f>
        <v>60.695842004419944</v>
      </c>
      <c r="AE99" s="33">
        <f>SUM(AE7:AE98)</f>
        <v>55917.550000000017</v>
      </c>
      <c r="AF99" s="29">
        <f t="shared" si="19"/>
        <v>39.30415799558007</v>
      </c>
    </row>
  </sheetData>
  <sheetProtection password="AB25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99:F99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54</vt:i4>
      </vt:variant>
    </vt:vector>
  </HeadingPairs>
  <TitlesOfParts>
    <vt:vector size="54" baseType="lpstr">
      <vt:lpstr>тест</vt:lpstr>
      <vt:lpstr>попередній</vt:lpstr>
      <vt:lpstr>05.01.2015</vt:lpstr>
      <vt:lpstr>12.01.2015</vt:lpstr>
      <vt:lpstr>19.01.2015</vt:lpstr>
      <vt:lpstr>26.01.2015</vt:lpstr>
      <vt:lpstr>2.02.2015</vt:lpstr>
      <vt:lpstr>9.02.2015</vt:lpstr>
      <vt:lpstr>16.02.2015</vt:lpstr>
      <vt:lpstr>23.02.2015</vt:lpstr>
      <vt:lpstr>02.03.2015</vt:lpstr>
      <vt:lpstr>10.03.2015</vt:lpstr>
      <vt:lpstr>16.03.2015</vt:lpstr>
      <vt:lpstr>23.03.2015</vt:lpstr>
      <vt:lpstr>30.03.2015</vt:lpstr>
      <vt:lpstr>06.04.2015</vt:lpstr>
      <vt:lpstr>14.04.2015</vt:lpstr>
      <vt:lpstr>20.04.2015</vt:lpstr>
      <vt:lpstr>27.04.2015</vt:lpstr>
      <vt:lpstr>05.05.2015</vt:lpstr>
      <vt:lpstr>12.05.2015</vt:lpstr>
      <vt:lpstr>18.05.2015</vt:lpstr>
      <vt:lpstr>25.05.2015</vt:lpstr>
      <vt:lpstr>2.06.2015</vt:lpstr>
      <vt:lpstr>8.06.2015</vt:lpstr>
      <vt:lpstr>15.06.2015</vt:lpstr>
      <vt:lpstr>22.06.2015</vt:lpstr>
      <vt:lpstr>30.06.2015</vt:lpstr>
      <vt:lpstr>06.07.2015</vt:lpstr>
      <vt:lpstr>13.07.2015</vt:lpstr>
      <vt:lpstr>20.07.2015</vt:lpstr>
      <vt:lpstr>27.07.2015</vt:lpstr>
      <vt:lpstr>10.08.2015</vt:lpstr>
      <vt:lpstr>17.08.2015</vt:lpstr>
      <vt:lpstr>25.08.2015</vt:lpstr>
      <vt:lpstr>31.08.2015</vt:lpstr>
      <vt:lpstr>07.09.2015</vt:lpstr>
      <vt:lpstr>14.09.2015</vt:lpstr>
      <vt:lpstr>21.09.2015</vt:lpstr>
      <vt:lpstr>28.09.2015</vt:lpstr>
      <vt:lpstr>05.10.2015</vt:lpstr>
      <vt:lpstr>12.10.2015</vt:lpstr>
      <vt:lpstr>19.10.2015</vt:lpstr>
      <vt:lpstr>26.10.2015</vt:lpstr>
      <vt:lpstr>02.11.2015</vt:lpstr>
      <vt:lpstr>09.11.2015</vt:lpstr>
      <vt:lpstr>16.11.2015</vt:lpstr>
      <vt:lpstr>23.11.2015</vt:lpstr>
      <vt:lpstr>30.11.2015</vt:lpstr>
      <vt:lpstr>07.12.2015</vt:lpstr>
      <vt:lpstr>14.12.2015</vt:lpstr>
      <vt:lpstr>21.12.2015</vt:lpstr>
      <vt:lpstr>28.12.2015</vt:lpstr>
      <vt:lpstr>31.12.2015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ГЕТЬМАНСЬКИЙ Ярослав</dc:creator>
  <cp:lastModifiedBy>Андрей</cp:lastModifiedBy>
  <cp:lastPrinted>2014-09-23T08:51:05Z</cp:lastPrinted>
  <dcterms:created xsi:type="dcterms:W3CDTF">2014-07-31T14:07:57Z</dcterms:created>
  <dcterms:modified xsi:type="dcterms:W3CDTF">2016-01-04T10:20:54Z</dcterms:modified>
</cp:coreProperties>
</file>